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4.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5.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6.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7.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8.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9.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0.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tede\Dropbox\Work Docs\OER\2019 Survey\"/>
    </mc:Choice>
  </mc:AlternateContent>
  <bookViews>
    <workbookView xWindow="0" yWindow="465" windowWidth="27345" windowHeight="12585" tabRatio="932"/>
  </bookViews>
  <sheets>
    <sheet name="All" sheetId="1" r:id="rId1"/>
    <sheet name="ACH" sheetId="5" r:id="rId2"/>
    <sheet name="BAT" sheetId="6" r:id="rId3"/>
    <sheet name="CEPS" sheetId="7" r:id="rId4"/>
    <sheet name="LA" sheetId="8" r:id="rId5"/>
    <sheet name="NHS" sheetId="9" r:id="rId6"/>
    <sheet name="STEM" sheetId="10" r:id="rId7"/>
    <sheet name="SBS" sheetId="11" r:id="rId8"/>
    <sheet name="Library" sheetId="12" r:id="rId9"/>
    <sheet name="CA" sheetId="13" r:id="rId10"/>
    <sheet name="Follow-up" sheetId="4" r:id="rId11"/>
    <sheet name="Data" sheetId="2" r:id="rId12"/>
    <sheet name="data-ach" sheetId="14" r:id="rId13"/>
    <sheet name="data-bat" sheetId="15" r:id="rId14"/>
    <sheet name="data-ceps" sheetId="16" r:id="rId15"/>
    <sheet name="data-la" sheetId="17" r:id="rId16"/>
    <sheet name="data-nhs" sheetId="18" r:id="rId17"/>
    <sheet name="data-stem" sheetId="19" r:id="rId18"/>
    <sheet name="data-sbs" sheetId="20" r:id="rId19"/>
    <sheet name="data-library" sheetId="21" r:id="rId20"/>
    <sheet name="data-ca" sheetId="22" r:id="rId2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91" i="13" l="1"/>
  <c r="D91" i="12"/>
  <c r="D91" i="11"/>
  <c r="D91" i="10"/>
  <c r="D91" i="9"/>
  <c r="D91" i="8"/>
  <c r="D91" i="7"/>
  <c r="D91" i="6"/>
  <c r="C416" i="22"/>
  <c r="G17" i="13" s="1"/>
  <c r="B416" i="22"/>
  <c r="G9" i="13" s="1"/>
  <c r="C415" i="22"/>
  <c r="F17" i="13" s="1"/>
  <c r="B415" i="22"/>
  <c r="F9" i="13" s="1"/>
  <c r="C414" i="22"/>
  <c r="E17" i="13" s="1"/>
  <c r="B414" i="22"/>
  <c r="E9" i="13" s="1"/>
  <c r="C413" i="22"/>
  <c r="D17" i="13" s="1"/>
  <c r="B413" i="22"/>
  <c r="D9" i="13" s="1"/>
  <c r="P376" i="22"/>
  <c r="P375" i="22"/>
  <c r="P374" i="22"/>
  <c r="P373" i="22"/>
  <c r="P372" i="22"/>
  <c r="P371" i="22"/>
  <c r="P370" i="22"/>
  <c r="P369" i="22"/>
  <c r="P368" i="22"/>
  <c r="P367" i="22"/>
  <c r="P366" i="22"/>
  <c r="P365" i="22"/>
  <c r="P364" i="22"/>
  <c r="Q363" i="22"/>
  <c r="P363" i="22"/>
  <c r="BS362" i="22"/>
  <c r="Q362" i="22"/>
  <c r="P362" i="22"/>
  <c r="M362" i="22"/>
  <c r="L362" i="22"/>
  <c r="BS361" i="22"/>
  <c r="Q361" i="22"/>
  <c r="P361" i="22"/>
  <c r="M361" i="22"/>
  <c r="L361" i="22"/>
  <c r="BS360" i="22"/>
  <c r="Q360" i="22"/>
  <c r="P360" i="22"/>
  <c r="M360" i="22"/>
  <c r="L360" i="22"/>
  <c r="BS359" i="22"/>
  <c r="R359" i="22"/>
  <c r="Q359" i="22"/>
  <c r="P359" i="22"/>
  <c r="M359" i="22"/>
  <c r="L359" i="22"/>
  <c r="BS358" i="22"/>
  <c r="R358" i="22"/>
  <c r="Q358" i="22"/>
  <c r="P358" i="22"/>
  <c r="O358" i="22"/>
  <c r="M358" i="22"/>
  <c r="L358" i="22"/>
  <c r="R357" i="22"/>
  <c r="Q357" i="22"/>
  <c r="P357" i="22"/>
  <c r="O357" i="22"/>
  <c r="M357" i="22"/>
  <c r="L357" i="22"/>
  <c r="R356" i="22"/>
  <c r="Q356" i="22"/>
  <c r="P356" i="22"/>
  <c r="O356" i="22"/>
  <c r="M356" i="22"/>
  <c r="L356" i="22"/>
  <c r="R355" i="22"/>
  <c r="Q355" i="22"/>
  <c r="P355" i="22"/>
  <c r="O355" i="22"/>
  <c r="M355" i="22"/>
  <c r="L355" i="22"/>
  <c r="BZ354" i="22"/>
  <c r="G168" i="13" s="1"/>
  <c r="BY354" i="22"/>
  <c r="G167" i="13" s="1"/>
  <c r="BX354" i="22"/>
  <c r="G166" i="13" s="1"/>
  <c r="BW354" i="22"/>
  <c r="G165" i="13" s="1"/>
  <c r="BS354" i="22"/>
  <c r="I151" i="13" s="1"/>
  <c r="R354" i="22"/>
  <c r="Q354" i="22"/>
  <c r="P354" i="22"/>
  <c r="O354" i="22"/>
  <c r="M354" i="22"/>
  <c r="L354" i="22"/>
  <c r="BZ353" i="22"/>
  <c r="F168" i="13" s="1"/>
  <c r="BY353" i="22"/>
  <c r="F167" i="13" s="1"/>
  <c r="BX353" i="22"/>
  <c r="F166" i="13" s="1"/>
  <c r="BW353" i="22"/>
  <c r="F165" i="13" s="1"/>
  <c r="BS353" i="22"/>
  <c r="H151" i="13" s="1"/>
  <c r="R353" i="22"/>
  <c r="Q353" i="22"/>
  <c r="P353" i="22"/>
  <c r="O353" i="22"/>
  <c r="M353" i="22"/>
  <c r="L353" i="22"/>
  <c r="BZ352" i="22"/>
  <c r="E168" i="13" s="1"/>
  <c r="BY352" i="22"/>
  <c r="E167" i="13" s="1"/>
  <c r="BX352" i="22"/>
  <c r="E166" i="13" s="1"/>
  <c r="BW352" i="22"/>
  <c r="E165" i="13" s="1"/>
  <c r="BS352" i="22"/>
  <c r="G151" i="13" s="1"/>
  <c r="R352" i="22"/>
  <c r="Q352" i="22"/>
  <c r="P352" i="22"/>
  <c r="O352" i="22"/>
  <c r="N352" i="22"/>
  <c r="M352" i="22"/>
  <c r="L352" i="22"/>
  <c r="BZ351" i="22"/>
  <c r="D168" i="13" s="1"/>
  <c r="BY351" i="22"/>
  <c r="D167" i="13" s="1"/>
  <c r="BX351" i="22"/>
  <c r="D166" i="13" s="1"/>
  <c r="BW351" i="22"/>
  <c r="D165" i="13" s="1"/>
  <c r="BS351" i="22"/>
  <c r="F151" i="13" s="1"/>
  <c r="R351" i="22"/>
  <c r="Q351" i="22"/>
  <c r="P351" i="22"/>
  <c r="O351" i="22"/>
  <c r="N351" i="22"/>
  <c r="M351" i="22"/>
  <c r="L351" i="22"/>
  <c r="R350" i="22"/>
  <c r="Q350" i="22"/>
  <c r="P350" i="22"/>
  <c r="O350" i="22"/>
  <c r="N350" i="22"/>
  <c r="M350" i="22"/>
  <c r="L350" i="22"/>
  <c r="R349" i="22"/>
  <c r="Q349" i="22"/>
  <c r="P349" i="22"/>
  <c r="O349" i="22"/>
  <c r="N349" i="22"/>
  <c r="M349" i="22"/>
  <c r="L349" i="22"/>
  <c r="EI333" i="22"/>
  <c r="EH333" i="22"/>
  <c r="EF333" i="22"/>
  <c r="EE333" i="22"/>
  <c r="ED333" i="22"/>
  <c r="EC333" i="22"/>
  <c r="EB333" i="22"/>
  <c r="EA333" i="22"/>
  <c r="DZ333" i="22"/>
  <c r="DY333" i="22"/>
  <c r="DX333" i="22"/>
  <c r="DW333" i="22"/>
  <c r="DV333" i="22"/>
  <c r="DU333" i="22"/>
  <c r="DT333" i="22"/>
  <c r="DS333" i="22"/>
  <c r="DR333" i="22"/>
  <c r="DQ333" i="22"/>
  <c r="DP333" i="22"/>
  <c r="DO333" i="22"/>
  <c r="DK333" i="22"/>
  <c r="DJ333" i="22"/>
  <c r="DI333" i="22"/>
  <c r="DH333" i="22"/>
  <c r="DG333" i="22"/>
  <c r="DF333" i="22"/>
  <c r="DE333" i="22"/>
  <c r="DD333" i="22"/>
  <c r="DC333" i="22"/>
  <c r="DB333" i="22"/>
  <c r="DA333" i="22"/>
  <c r="CZ333" i="22"/>
  <c r="CY333" i="22"/>
  <c r="CX333" i="22"/>
  <c r="CW333" i="22"/>
  <c r="CV333" i="22"/>
  <c r="CU333" i="22"/>
  <c r="CT333" i="22"/>
  <c r="CS333" i="22"/>
  <c r="CR333" i="22"/>
  <c r="CQ333" i="22"/>
  <c r="CP333" i="22"/>
  <c r="CO333" i="22"/>
  <c r="CN333" i="22"/>
  <c r="CM333" i="22"/>
  <c r="CL333" i="22"/>
  <c r="CI333" i="22"/>
  <c r="CH333" i="22"/>
  <c r="CG333" i="22"/>
  <c r="CF333" i="22"/>
  <c r="CE333" i="22"/>
  <c r="CD333" i="22"/>
  <c r="CC333" i="22"/>
  <c r="CB333" i="22"/>
  <c r="CA333" i="22"/>
  <c r="BZ333" i="22"/>
  <c r="BZ360" i="22" s="1"/>
  <c r="H168" i="13" s="1"/>
  <c r="BY333" i="22"/>
  <c r="BY360" i="22" s="1"/>
  <c r="H167" i="13" s="1"/>
  <c r="BX333" i="22"/>
  <c r="BX360" i="22" s="1"/>
  <c r="H166" i="13" s="1"/>
  <c r="BW333" i="22"/>
  <c r="BW360" i="22" s="1"/>
  <c r="H165" i="13" s="1"/>
  <c r="BV333" i="22"/>
  <c r="BU333" i="22"/>
  <c r="BT333" i="22"/>
  <c r="BQ333" i="22"/>
  <c r="BP333" i="22"/>
  <c r="BO333" i="22"/>
  <c r="BN333" i="22"/>
  <c r="BM333" i="22"/>
  <c r="BL333" i="22"/>
  <c r="BJ333" i="22"/>
  <c r="BI333" i="22"/>
  <c r="BH333" i="22"/>
  <c r="BG333" i="22"/>
  <c r="BF333" i="22"/>
  <c r="BE333" i="22"/>
  <c r="BD333" i="22"/>
  <c r="BC333" i="22"/>
  <c r="BB333" i="22"/>
  <c r="BA333" i="22"/>
  <c r="AZ333" i="22"/>
  <c r="AY333" i="22"/>
  <c r="AX333" i="22"/>
  <c r="AW333" i="22"/>
  <c r="AV333" i="22"/>
  <c r="AU333" i="22"/>
  <c r="AT333" i="22"/>
  <c r="AS333" i="22"/>
  <c r="AR333" i="22"/>
  <c r="AQ333" i="22"/>
  <c r="AP333" i="22"/>
  <c r="AN333" i="22"/>
  <c r="AM333" i="22"/>
  <c r="AL333" i="22"/>
  <c r="AJ333" i="22"/>
  <c r="AH333" i="22"/>
  <c r="AG333" i="22"/>
  <c r="AF333" i="22"/>
  <c r="AE333" i="22"/>
  <c r="AD333" i="22"/>
  <c r="AC333" i="22"/>
  <c r="AB333" i="22"/>
  <c r="AA333" i="22"/>
  <c r="Z333" i="22"/>
  <c r="Y333" i="22"/>
  <c r="X333" i="22"/>
  <c r="W333" i="22"/>
  <c r="V333" i="22"/>
  <c r="U333" i="22"/>
  <c r="T333" i="22"/>
  <c r="S333" i="22"/>
  <c r="K333" i="22"/>
  <c r="J333" i="22"/>
  <c r="I333" i="22"/>
  <c r="H333" i="22"/>
  <c r="G333" i="22"/>
  <c r="F333" i="22"/>
  <c r="E333" i="22"/>
  <c r="D333" i="22"/>
  <c r="K331" i="22"/>
  <c r="D62" i="13" s="1"/>
  <c r="K330" i="22"/>
  <c r="D61" i="13" s="1"/>
  <c r="EI329" i="22"/>
  <c r="EH329" i="22"/>
  <c r="EF329" i="22"/>
  <c r="EE329" i="22"/>
  <c r="ED329" i="22"/>
  <c r="EC329" i="22"/>
  <c r="EB329" i="22"/>
  <c r="EA329" i="22"/>
  <c r="DZ329" i="22"/>
  <c r="DY329" i="22"/>
  <c r="DX329" i="22"/>
  <c r="DW329" i="22"/>
  <c r="DV329" i="22"/>
  <c r="DU329" i="22"/>
  <c r="DT329" i="22"/>
  <c r="DS329" i="22"/>
  <c r="DK329" i="22"/>
  <c r="DJ329" i="22"/>
  <c r="DI329" i="22"/>
  <c r="DH329" i="22"/>
  <c r="DG329" i="22"/>
  <c r="DF329" i="22"/>
  <c r="DE329" i="22"/>
  <c r="DD329" i="22"/>
  <c r="DC329" i="22"/>
  <c r="DB329" i="22"/>
  <c r="DA329" i="22"/>
  <c r="CZ329" i="22"/>
  <c r="CY329" i="22"/>
  <c r="CX329" i="22"/>
  <c r="CW329" i="22"/>
  <c r="CV329" i="22"/>
  <c r="CU329" i="22"/>
  <c r="CT329" i="22"/>
  <c r="CS329" i="22"/>
  <c r="CR329" i="22"/>
  <c r="CQ329" i="22"/>
  <c r="CP329" i="22"/>
  <c r="CO329" i="22"/>
  <c r="CN329" i="22"/>
  <c r="CM329" i="22"/>
  <c r="CL329" i="22"/>
  <c r="CI329" i="22"/>
  <c r="CH329" i="22"/>
  <c r="CG329" i="22"/>
  <c r="CF329" i="22"/>
  <c r="CE329" i="22"/>
  <c r="CD329" i="22"/>
  <c r="CC329" i="22"/>
  <c r="CB329" i="22"/>
  <c r="CA329" i="22"/>
  <c r="BV329" i="22"/>
  <c r="BU329" i="22"/>
  <c r="BT329" i="22"/>
  <c r="BQ329" i="22"/>
  <c r="BP329" i="22"/>
  <c r="BO329" i="22"/>
  <c r="BN329" i="22"/>
  <c r="BM329" i="22"/>
  <c r="BL329" i="22"/>
  <c r="BJ329" i="22"/>
  <c r="BI329" i="22"/>
  <c r="BH329" i="22"/>
  <c r="BG329" i="22"/>
  <c r="BF329" i="22"/>
  <c r="BE329" i="22"/>
  <c r="BD329" i="22"/>
  <c r="BC329" i="22"/>
  <c r="BB329" i="22"/>
  <c r="BA329" i="22"/>
  <c r="AZ329" i="22"/>
  <c r="AY329" i="22"/>
  <c r="AX329" i="22"/>
  <c r="AW329" i="22"/>
  <c r="AV329" i="22"/>
  <c r="AU329" i="22"/>
  <c r="AT329" i="22"/>
  <c r="AS329" i="22"/>
  <c r="AR329" i="22"/>
  <c r="AQ329" i="22"/>
  <c r="AP329" i="22"/>
  <c r="AN329" i="22"/>
  <c r="AL329" i="22"/>
  <c r="AJ329" i="22"/>
  <c r="AH329" i="22"/>
  <c r="AG329" i="22"/>
  <c r="AF329" i="22"/>
  <c r="AE329" i="22"/>
  <c r="AD329" i="22"/>
  <c r="AC329" i="22"/>
  <c r="AB329" i="22"/>
  <c r="AA329" i="22"/>
  <c r="Z329" i="22"/>
  <c r="Y329" i="22"/>
  <c r="X329" i="22"/>
  <c r="W329" i="22"/>
  <c r="V329" i="22"/>
  <c r="U329" i="22"/>
  <c r="T329" i="22"/>
  <c r="S329" i="22"/>
  <c r="K329" i="22"/>
  <c r="D60" i="13" s="1"/>
  <c r="J329" i="22"/>
  <c r="I329" i="22"/>
  <c r="H329" i="22"/>
  <c r="G329" i="22"/>
  <c r="F329" i="22"/>
  <c r="E329" i="22"/>
  <c r="D329" i="22"/>
  <c r="EI328" i="22"/>
  <c r="EH328" i="22"/>
  <c r="EF328" i="22"/>
  <c r="EE328" i="22"/>
  <c r="ED328" i="22"/>
  <c r="EC328" i="22"/>
  <c r="EB328" i="22"/>
  <c r="EA328" i="22"/>
  <c r="DZ328" i="22"/>
  <c r="DY328" i="22"/>
  <c r="DX328" i="22"/>
  <c r="DW328" i="22"/>
  <c r="DV328" i="22"/>
  <c r="DU328" i="22"/>
  <c r="DT328" i="22"/>
  <c r="DS328" i="22"/>
  <c r="DK328" i="22"/>
  <c r="DJ328" i="22"/>
  <c r="DI328" i="22"/>
  <c r="DH328" i="22"/>
  <c r="DG328" i="22"/>
  <c r="DF328" i="22"/>
  <c r="DE328" i="22"/>
  <c r="DD328" i="22"/>
  <c r="DC328" i="22"/>
  <c r="DB328" i="22"/>
  <c r="DA328" i="22"/>
  <c r="CZ328" i="22"/>
  <c r="CY328" i="22"/>
  <c r="CX328" i="22"/>
  <c r="CW328" i="22"/>
  <c r="CV328" i="22"/>
  <c r="CU328" i="22"/>
  <c r="CT328" i="22"/>
  <c r="CS328" i="22"/>
  <c r="CR328" i="22"/>
  <c r="CQ328" i="22"/>
  <c r="CP328" i="22"/>
  <c r="CO328" i="22"/>
  <c r="CN328" i="22"/>
  <c r="CM328" i="22"/>
  <c r="CL328" i="22"/>
  <c r="CI328" i="22"/>
  <c r="CH328" i="22"/>
  <c r="CG328" i="22"/>
  <c r="CF328" i="22"/>
  <c r="CE328" i="22"/>
  <c r="CD328" i="22"/>
  <c r="CC328" i="22"/>
  <c r="CB328" i="22"/>
  <c r="CA328" i="22"/>
  <c r="BV328" i="22"/>
  <c r="BU328" i="22"/>
  <c r="BT328" i="22"/>
  <c r="BQ328" i="22"/>
  <c r="BP328" i="22"/>
  <c r="BO328" i="22"/>
  <c r="BN328" i="22"/>
  <c r="BM328" i="22"/>
  <c r="BL328" i="22"/>
  <c r="BJ328" i="22"/>
  <c r="BI328" i="22"/>
  <c r="BH328" i="22"/>
  <c r="BG328" i="22"/>
  <c r="BF328" i="22"/>
  <c r="BE328" i="22"/>
  <c r="BD328" i="22"/>
  <c r="BC328" i="22"/>
  <c r="BB328" i="22"/>
  <c r="BA328" i="22"/>
  <c r="AZ328" i="22"/>
  <c r="AY328" i="22"/>
  <c r="AX328" i="22"/>
  <c r="AW328" i="22"/>
  <c r="AV328" i="22"/>
  <c r="AU328" i="22"/>
  <c r="AT328" i="22"/>
  <c r="AS328" i="22"/>
  <c r="AR328" i="22"/>
  <c r="AQ328" i="22"/>
  <c r="AP328" i="22"/>
  <c r="AN328" i="22"/>
  <c r="AM328" i="22"/>
  <c r="AL328" i="22"/>
  <c r="AJ328" i="22"/>
  <c r="AH328" i="22"/>
  <c r="AG328" i="22"/>
  <c r="AF328" i="22"/>
  <c r="AE328" i="22"/>
  <c r="AD328" i="22"/>
  <c r="AC328" i="22"/>
  <c r="AB328" i="22"/>
  <c r="AA328" i="22"/>
  <c r="Z328" i="22"/>
  <c r="Y328" i="22"/>
  <c r="X328" i="22"/>
  <c r="W328" i="22"/>
  <c r="V328" i="22"/>
  <c r="U328" i="22"/>
  <c r="T328" i="22"/>
  <c r="S328" i="22"/>
  <c r="K328" i="22"/>
  <c r="D59" i="13" s="1"/>
  <c r="J328" i="22"/>
  <c r="I328" i="22"/>
  <c r="H328" i="22"/>
  <c r="G328" i="22"/>
  <c r="F328" i="22"/>
  <c r="E328" i="22"/>
  <c r="D328" i="22"/>
  <c r="EI327" i="22"/>
  <c r="EH327" i="22"/>
  <c r="EF327" i="22"/>
  <c r="EE327" i="22"/>
  <c r="ED327" i="22"/>
  <c r="EC327" i="22"/>
  <c r="EB327" i="22"/>
  <c r="EA327" i="22"/>
  <c r="DZ327" i="22"/>
  <c r="DY327" i="22"/>
  <c r="DX327" i="22"/>
  <c r="DW327" i="22"/>
  <c r="DV327" i="22"/>
  <c r="DU327" i="22"/>
  <c r="DT327" i="22"/>
  <c r="DS327" i="22"/>
  <c r="DR327" i="22"/>
  <c r="DK327" i="22"/>
  <c r="DJ327" i="22"/>
  <c r="DI327" i="22"/>
  <c r="DH327" i="22"/>
  <c r="DG327" i="22"/>
  <c r="DF327" i="22"/>
  <c r="DE327" i="22"/>
  <c r="DD327" i="22"/>
  <c r="DC327" i="22"/>
  <c r="DB327" i="22"/>
  <c r="DA327" i="22"/>
  <c r="CZ327" i="22"/>
  <c r="CY327" i="22"/>
  <c r="CX327" i="22"/>
  <c r="CW327" i="22"/>
  <c r="CV327" i="22"/>
  <c r="CU327" i="22"/>
  <c r="CT327" i="22"/>
  <c r="CS327" i="22"/>
  <c r="CR327" i="22"/>
  <c r="CQ327" i="22"/>
  <c r="CP327" i="22"/>
  <c r="CO327" i="22"/>
  <c r="CN327" i="22"/>
  <c r="CM327" i="22"/>
  <c r="CL327" i="22"/>
  <c r="CI327" i="22"/>
  <c r="CH327" i="22"/>
  <c r="CG327" i="22"/>
  <c r="CF327" i="22"/>
  <c r="CE327" i="22"/>
  <c r="CD327" i="22"/>
  <c r="CC327" i="22"/>
  <c r="CB327" i="22"/>
  <c r="CA327" i="22"/>
  <c r="BV327" i="22"/>
  <c r="BU327" i="22"/>
  <c r="BT327" i="22"/>
  <c r="BQ327" i="22"/>
  <c r="BP327" i="22"/>
  <c r="BO327" i="22"/>
  <c r="BN327" i="22"/>
  <c r="BM327" i="22"/>
  <c r="BL327" i="22"/>
  <c r="BJ327" i="22"/>
  <c r="BI327" i="22"/>
  <c r="BH327" i="22"/>
  <c r="BG327" i="22"/>
  <c r="BF327" i="22"/>
  <c r="BE327" i="22"/>
  <c r="BD327" i="22"/>
  <c r="BC327" i="22"/>
  <c r="BB327" i="22"/>
  <c r="BA327" i="22"/>
  <c r="AZ327" i="22"/>
  <c r="AY327" i="22"/>
  <c r="AX327" i="22"/>
  <c r="AW327" i="22"/>
  <c r="AV327" i="22"/>
  <c r="AU327" i="22"/>
  <c r="AT327" i="22"/>
  <c r="AS327" i="22"/>
  <c r="AR327" i="22"/>
  <c r="AQ327" i="22"/>
  <c r="AP327" i="22"/>
  <c r="AN327" i="22"/>
  <c r="AM327" i="22"/>
  <c r="AL327" i="22"/>
  <c r="AJ327" i="22"/>
  <c r="AH327" i="22"/>
  <c r="AG327" i="22"/>
  <c r="AF327" i="22"/>
  <c r="AE327" i="22"/>
  <c r="AD327" i="22"/>
  <c r="AC327" i="22"/>
  <c r="AB327" i="22"/>
  <c r="AA327" i="22"/>
  <c r="Z327" i="22"/>
  <c r="Y327" i="22"/>
  <c r="X327" i="22"/>
  <c r="W327" i="22"/>
  <c r="V327" i="22"/>
  <c r="U327" i="22"/>
  <c r="T327" i="22"/>
  <c r="S327" i="22"/>
  <c r="K327" i="22"/>
  <c r="D58" i="13" s="1"/>
  <c r="J327" i="22"/>
  <c r="I327" i="22"/>
  <c r="H327" i="22"/>
  <c r="G327" i="22"/>
  <c r="F327" i="22"/>
  <c r="E327" i="22"/>
  <c r="D327" i="22"/>
  <c r="EI326" i="22"/>
  <c r="EH326" i="22"/>
  <c r="EF326" i="22"/>
  <c r="EE326" i="22"/>
  <c r="ED326" i="22"/>
  <c r="EC326" i="22"/>
  <c r="EB326" i="22"/>
  <c r="EA326" i="22"/>
  <c r="DZ326" i="22"/>
  <c r="DY326" i="22"/>
  <c r="DX326" i="22"/>
  <c r="DW326" i="22"/>
  <c r="DV326" i="22"/>
  <c r="DU326" i="22"/>
  <c r="DT326" i="22"/>
  <c r="DS326" i="22"/>
  <c r="DR326" i="22"/>
  <c r="DQ326" i="22"/>
  <c r="DP326" i="22"/>
  <c r="DO326" i="22"/>
  <c r="DK326" i="22"/>
  <c r="DJ326" i="22"/>
  <c r="DI326" i="22"/>
  <c r="DH326" i="22"/>
  <c r="DG326" i="22"/>
  <c r="DF326" i="22"/>
  <c r="DE326" i="22"/>
  <c r="DD326" i="22"/>
  <c r="DC326" i="22"/>
  <c r="DB326" i="22"/>
  <c r="DA326" i="22"/>
  <c r="CZ326" i="22"/>
  <c r="CY326" i="22"/>
  <c r="CX326" i="22"/>
  <c r="CW326" i="22"/>
  <c r="CV326" i="22"/>
  <c r="CU326" i="22"/>
  <c r="CT326" i="22"/>
  <c r="CS326" i="22"/>
  <c r="CR326" i="22"/>
  <c r="CQ326" i="22"/>
  <c r="CP326" i="22"/>
  <c r="CO326" i="22"/>
  <c r="CN326" i="22"/>
  <c r="CM326" i="22"/>
  <c r="CL326" i="22"/>
  <c r="CI326" i="22"/>
  <c r="CH326" i="22"/>
  <c r="CG326" i="22"/>
  <c r="CF326" i="22"/>
  <c r="CE326" i="22"/>
  <c r="CD326" i="22"/>
  <c r="CC326" i="22"/>
  <c r="CB326" i="22"/>
  <c r="CA326" i="22"/>
  <c r="BV326" i="22"/>
  <c r="BU326" i="22"/>
  <c r="BT326" i="22"/>
  <c r="BQ326" i="22"/>
  <c r="BP326" i="22"/>
  <c r="BO326" i="22"/>
  <c r="BN326" i="22"/>
  <c r="BM326" i="22"/>
  <c r="BL326" i="22"/>
  <c r="BJ326" i="22"/>
  <c r="BI326" i="22"/>
  <c r="BH326" i="22"/>
  <c r="BG326" i="22"/>
  <c r="BF326" i="22"/>
  <c r="BE326" i="22"/>
  <c r="BD326" i="22"/>
  <c r="BC326" i="22"/>
  <c r="BB326" i="22"/>
  <c r="BA326" i="22"/>
  <c r="AZ326" i="22"/>
  <c r="AY326" i="22"/>
  <c r="AX326" i="22"/>
  <c r="AW326" i="22"/>
  <c r="AV326" i="22"/>
  <c r="AU326" i="22"/>
  <c r="AT326" i="22"/>
  <c r="AS326" i="22"/>
  <c r="AR326" i="22"/>
  <c r="AQ326" i="22"/>
  <c r="AP326" i="22"/>
  <c r="AN326" i="22"/>
  <c r="AM326" i="22"/>
  <c r="AL326" i="22"/>
  <c r="AJ326" i="22"/>
  <c r="AH326" i="22"/>
  <c r="AG326" i="22"/>
  <c r="AF326" i="22"/>
  <c r="AE326" i="22"/>
  <c r="AD326" i="22"/>
  <c r="AC326" i="22"/>
  <c r="AB326" i="22"/>
  <c r="AA326" i="22"/>
  <c r="Z326" i="22"/>
  <c r="Y326" i="22"/>
  <c r="X326" i="22"/>
  <c r="W326" i="22"/>
  <c r="V326" i="22"/>
  <c r="U326" i="22"/>
  <c r="T326" i="22"/>
  <c r="S326" i="22"/>
  <c r="K326" i="22"/>
  <c r="D57" i="13" s="1"/>
  <c r="J326" i="22"/>
  <c r="I326" i="22"/>
  <c r="H326" i="22"/>
  <c r="G326" i="22"/>
  <c r="F326" i="22"/>
  <c r="E326" i="22"/>
  <c r="D326" i="22"/>
  <c r="EI325" i="22"/>
  <c r="EH325" i="22"/>
  <c r="EF325" i="22"/>
  <c r="EE325" i="22"/>
  <c r="ED325" i="22"/>
  <c r="EC325" i="22"/>
  <c r="EB325" i="22"/>
  <c r="EA325" i="22"/>
  <c r="DZ325" i="22"/>
  <c r="DY325" i="22"/>
  <c r="DX325" i="22"/>
  <c r="DW325" i="22"/>
  <c r="DV325" i="22"/>
  <c r="DU325" i="22"/>
  <c r="DT325" i="22"/>
  <c r="DS325" i="22"/>
  <c r="DR325" i="22"/>
  <c r="DQ325" i="22"/>
  <c r="DP325" i="22"/>
  <c r="DO325" i="22"/>
  <c r="DK325" i="22"/>
  <c r="DJ325" i="22"/>
  <c r="DI325" i="22"/>
  <c r="DH325" i="22"/>
  <c r="DG325" i="22"/>
  <c r="DF325" i="22"/>
  <c r="DE325" i="22"/>
  <c r="DD325" i="22"/>
  <c r="DC325" i="22"/>
  <c r="DB325" i="22"/>
  <c r="DA325" i="22"/>
  <c r="CZ325" i="22"/>
  <c r="CY325" i="22"/>
  <c r="CX325" i="22"/>
  <c r="CW325" i="22"/>
  <c r="CV325" i="22"/>
  <c r="CU325" i="22"/>
  <c r="CT325" i="22"/>
  <c r="CS325" i="22"/>
  <c r="CR325" i="22"/>
  <c r="CQ325" i="22"/>
  <c r="CP325" i="22"/>
  <c r="CO325" i="22"/>
  <c r="CN325" i="22"/>
  <c r="CM325" i="22"/>
  <c r="CL325" i="22"/>
  <c r="CI325" i="22"/>
  <c r="CH325" i="22"/>
  <c r="CG325" i="22"/>
  <c r="CF325" i="22"/>
  <c r="CE325" i="22"/>
  <c r="CD325" i="22"/>
  <c r="CC325" i="22"/>
  <c r="CB325" i="22"/>
  <c r="CA325" i="22"/>
  <c r="BV325" i="22"/>
  <c r="F160" i="13" s="1"/>
  <c r="BU325" i="22"/>
  <c r="F159" i="13" s="1"/>
  <c r="BT325" i="22"/>
  <c r="F158" i="13" s="1"/>
  <c r="BQ325" i="22"/>
  <c r="BP325" i="22"/>
  <c r="BO325" i="22"/>
  <c r="BN325" i="22"/>
  <c r="BM325" i="22"/>
  <c r="BL325" i="22"/>
  <c r="BJ325" i="22"/>
  <c r="BI325" i="22"/>
  <c r="BH325" i="22"/>
  <c r="BG325" i="22"/>
  <c r="BF325" i="22"/>
  <c r="BE325" i="22"/>
  <c r="BD325" i="22"/>
  <c r="BC325" i="22"/>
  <c r="BB325" i="22"/>
  <c r="BA325" i="22"/>
  <c r="AZ325" i="22"/>
  <c r="AY325" i="22"/>
  <c r="AX325" i="22"/>
  <c r="AW325" i="22"/>
  <c r="AV325" i="22"/>
  <c r="AU325" i="22"/>
  <c r="AT325" i="22"/>
  <c r="AS325" i="22"/>
  <c r="AR325" i="22"/>
  <c r="AQ325" i="22"/>
  <c r="AP325" i="22"/>
  <c r="AN325" i="22"/>
  <c r="AM325" i="22"/>
  <c r="AL325" i="22"/>
  <c r="AJ325" i="22"/>
  <c r="AH325" i="22"/>
  <c r="AG325" i="22"/>
  <c r="AF325" i="22"/>
  <c r="AE325" i="22"/>
  <c r="AD325" i="22"/>
  <c r="AC325" i="22"/>
  <c r="AB325" i="22"/>
  <c r="AA325" i="22"/>
  <c r="Z325" i="22"/>
  <c r="Y325" i="22"/>
  <c r="X325" i="22"/>
  <c r="W325" i="22"/>
  <c r="V325" i="22"/>
  <c r="U325" i="22"/>
  <c r="T325" i="22"/>
  <c r="S325" i="22"/>
  <c r="K325" i="22"/>
  <c r="D56" i="13" s="1"/>
  <c r="J325" i="22"/>
  <c r="I325" i="22"/>
  <c r="H325" i="22"/>
  <c r="G325" i="22"/>
  <c r="F325" i="22"/>
  <c r="E325" i="22"/>
  <c r="D325" i="22"/>
  <c r="EI324" i="22"/>
  <c r="EH324" i="22"/>
  <c r="EF324" i="22"/>
  <c r="EE324" i="22"/>
  <c r="ED324" i="22"/>
  <c r="EC324" i="22"/>
  <c r="EB324" i="22"/>
  <c r="EA324" i="22"/>
  <c r="DZ324" i="22"/>
  <c r="DY324" i="22"/>
  <c r="DX324" i="22"/>
  <c r="DW324" i="22"/>
  <c r="DV324" i="22"/>
  <c r="DU324" i="22"/>
  <c r="DT324" i="22"/>
  <c r="DS324" i="22"/>
  <c r="DR324" i="22"/>
  <c r="DQ324" i="22"/>
  <c r="DP324" i="22"/>
  <c r="DO324" i="22"/>
  <c r="DK324" i="22"/>
  <c r="DJ324" i="22"/>
  <c r="DI324" i="22"/>
  <c r="DH324" i="22"/>
  <c r="DG324" i="22"/>
  <c r="DF324" i="22"/>
  <c r="DE324" i="22"/>
  <c r="DD324" i="22"/>
  <c r="DC324" i="22"/>
  <c r="DB324" i="22"/>
  <c r="DA324" i="22"/>
  <c r="CZ324" i="22"/>
  <c r="CY324" i="22"/>
  <c r="CX324" i="22"/>
  <c r="CW324" i="22"/>
  <c r="CV324" i="22"/>
  <c r="CU324" i="22"/>
  <c r="CT324" i="22"/>
  <c r="CS324" i="22"/>
  <c r="CR324" i="22"/>
  <c r="CQ324" i="22"/>
  <c r="CP324" i="22"/>
  <c r="CO324" i="22"/>
  <c r="CN324" i="22"/>
  <c r="CM324" i="22"/>
  <c r="CL324" i="22"/>
  <c r="CI324" i="22"/>
  <c r="CH324" i="22"/>
  <c r="CG324" i="22"/>
  <c r="CF324" i="22"/>
  <c r="CE324" i="22"/>
  <c r="CD324" i="22"/>
  <c r="CC324" i="22"/>
  <c r="CB324" i="22"/>
  <c r="CA324" i="22"/>
  <c r="BV324" i="22"/>
  <c r="E160" i="13" s="1"/>
  <c r="BU324" i="22"/>
  <c r="E159" i="13" s="1"/>
  <c r="BT324" i="22"/>
  <c r="E158" i="13" s="1"/>
  <c r="BQ324" i="22"/>
  <c r="BP324" i="22"/>
  <c r="BO324" i="22"/>
  <c r="BN324" i="22"/>
  <c r="BM324" i="22"/>
  <c r="BL324" i="22"/>
  <c r="BJ324" i="22"/>
  <c r="BI324" i="22"/>
  <c r="BH324" i="22"/>
  <c r="BG324" i="22"/>
  <c r="BF324" i="22"/>
  <c r="BE324" i="22"/>
  <c r="BD324" i="22"/>
  <c r="BC324" i="22"/>
  <c r="BB324" i="22"/>
  <c r="BA324" i="22"/>
  <c r="AZ324" i="22"/>
  <c r="AY324" i="22"/>
  <c r="AX324" i="22"/>
  <c r="AW324" i="22"/>
  <c r="AV324" i="22"/>
  <c r="AU324" i="22"/>
  <c r="AT324" i="22"/>
  <c r="AS324" i="22"/>
  <c r="AR324" i="22"/>
  <c r="AQ324" i="22"/>
  <c r="AP324" i="22"/>
  <c r="AN324" i="22"/>
  <c r="AM324" i="22"/>
  <c r="AL324" i="22"/>
  <c r="AJ324" i="22"/>
  <c r="AH324" i="22"/>
  <c r="AG324" i="22"/>
  <c r="AF324" i="22"/>
  <c r="AE324" i="22"/>
  <c r="AD324" i="22"/>
  <c r="AC324" i="22"/>
  <c r="AB324" i="22"/>
  <c r="AA324" i="22"/>
  <c r="Z324" i="22"/>
  <c r="Y324" i="22"/>
  <c r="X324" i="22"/>
  <c r="W324" i="22"/>
  <c r="V324" i="22"/>
  <c r="U324" i="22"/>
  <c r="T324" i="22"/>
  <c r="S324" i="22"/>
  <c r="K324" i="22"/>
  <c r="D55" i="13" s="1"/>
  <c r="J324" i="22"/>
  <c r="I324" i="22"/>
  <c r="H324" i="22"/>
  <c r="G324" i="22"/>
  <c r="F324" i="22"/>
  <c r="E324" i="22"/>
  <c r="D324" i="22"/>
  <c r="EI323" i="22"/>
  <c r="EH323" i="22"/>
  <c r="EF323" i="22"/>
  <c r="EE323" i="22"/>
  <c r="ED323" i="22"/>
  <c r="EC323" i="22"/>
  <c r="EB323" i="22"/>
  <c r="EA323" i="22"/>
  <c r="DZ323" i="22"/>
  <c r="DY323" i="22"/>
  <c r="DX323" i="22"/>
  <c r="DW323" i="22"/>
  <c r="DV323" i="22"/>
  <c r="DU323" i="22"/>
  <c r="DT323" i="22"/>
  <c r="DS323" i="22"/>
  <c r="DR323" i="22"/>
  <c r="DQ323" i="22"/>
  <c r="DP323" i="22"/>
  <c r="DO323" i="22"/>
  <c r="DK323" i="22"/>
  <c r="DJ323" i="22"/>
  <c r="DI323" i="22"/>
  <c r="DH323" i="22"/>
  <c r="DG323" i="22"/>
  <c r="DF323" i="22"/>
  <c r="DE323" i="22"/>
  <c r="DD323" i="22"/>
  <c r="DC323" i="22"/>
  <c r="DB323" i="22"/>
  <c r="DA323" i="22"/>
  <c r="CZ323" i="22"/>
  <c r="CY323" i="22"/>
  <c r="CX323" i="22"/>
  <c r="CW323" i="22"/>
  <c r="CV323" i="22"/>
  <c r="CU323" i="22"/>
  <c r="CT323" i="22"/>
  <c r="CS323" i="22"/>
  <c r="CR323" i="22"/>
  <c r="CQ323" i="22"/>
  <c r="CP323" i="22"/>
  <c r="CO323" i="22"/>
  <c r="CN323" i="22"/>
  <c r="CM323" i="22"/>
  <c r="CL323" i="22"/>
  <c r="CI323" i="22"/>
  <c r="CH323" i="22"/>
  <c r="CG323" i="22"/>
  <c r="CF323" i="22"/>
  <c r="CE323" i="22"/>
  <c r="CD323" i="22"/>
  <c r="CC323" i="22"/>
  <c r="CB323" i="22"/>
  <c r="CA323" i="22"/>
  <c r="BV323" i="22"/>
  <c r="D160" i="13" s="1"/>
  <c r="BU323" i="22"/>
  <c r="D159" i="13" s="1"/>
  <c r="BT323" i="22"/>
  <c r="D158" i="13" s="1"/>
  <c r="BQ323" i="22"/>
  <c r="D147" i="13" s="1"/>
  <c r="BP323" i="22"/>
  <c r="D146" i="13" s="1"/>
  <c r="BO323" i="22"/>
  <c r="D145" i="13" s="1"/>
  <c r="BN323" i="22"/>
  <c r="D144" i="13" s="1"/>
  <c r="BM323" i="22"/>
  <c r="BL323" i="22"/>
  <c r="BJ323" i="22"/>
  <c r="F132" i="13" s="1"/>
  <c r="BI323" i="22"/>
  <c r="E132" i="13" s="1"/>
  <c r="BH323" i="22"/>
  <c r="D132" i="13" s="1"/>
  <c r="BG323" i="22"/>
  <c r="F131" i="13" s="1"/>
  <c r="BF323" i="22"/>
  <c r="E131" i="13" s="1"/>
  <c r="BE323" i="22"/>
  <c r="D131" i="13" s="1"/>
  <c r="BD323" i="22"/>
  <c r="F130" i="13" s="1"/>
  <c r="BC323" i="22"/>
  <c r="E130" i="13" s="1"/>
  <c r="BB323" i="22"/>
  <c r="D130" i="13" s="1"/>
  <c r="BA323" i="22"/>
  <c r="F129" i="13" s="1"/>
  <c r="AZ323" i="22"/>
  <c r="E129" i="13" s="1"/>
  <c r="AY323" i="22"/>
  <c r="D129" i="13" s="1"/>
  <c r="AX323" i="22"/>
  <c r="F128" i="13" s="1"/>
  <c r="AW323" i="22"/>
  <c r="E128" i="13" s="1"/>
  <c r="AV323" i="22"/>
  <c r="D128" i="13" s="1"/>
  <c r="AU323" i="22"/>
  <c r="F127" i="13" s="1"/>
  <c r="AT323" i="22"/>
  <c r="E127" i="13" s="1"/>
  <c r="AS323" i="22"/>
  <c r="D127" i="13" s="1"/>
  <c r="AR323" i="22"/>
  <c r="F126" i="13" s="1"/>
  <c r="AQ323" i="22"/>
  <c r="E126" i="13" s="1"/>
  <c r="AP323" i="22"/>
  <c r="D126" i="13" s="1"/>
  <c r="AN323" i="22"/>
  <c r="AM323" i="22"/>
  <c r="AL323" i="22"/>
  <c r="AJ323" i="22"/>
  <c r="D92" i="13" s="1"/>
  <c r="AH323" i="22"/>
  <c r="D90" i="13" s="1"/>
  <c r="AG323" i="22"/>
  <c r="D89" i="13" s="1"/>
  <c r="AF323" i="22"/>
  <c r="D88" i="13" s="1"/>
  <c r="AE323" i="22"/>
  <c r="D87" i="13" s="1"/>
  <c r="AD323" i="22"/>
  <c r="D86" i="13" s="1"/>
  <c r="AC323" i="22"/>
  <c r="D85" i="13" s="1"/>
  <c r="AB323" i="22"/>
  <c r="D84" i="13" s="1"/>
  <c r="AA323" i="22"/>
  <c r="D83" i="13" s="1"/>
  <c r="Z323" i="22"/>
  <c r="D82" i="13" s="1"/>
  <c r="Y323" i="22"/>
  <c r="D81" i="13" s="1"/>
  <c r="X323" i="22"/>
  <c r="D80" i="13" s="1"/>
  <c r="W323" i="22"/>
  <c r="D79" i="13" s="1"/>
  <c r="V323" i="22"/>
  <c r="D78" i="13" s="1"/>
  <c r="U323" i="22"/>
  <c r="D77" i="13" s="1"/>
  <c r="T323" i="22"/>
  <c r="D76" i="13" s="1"/>
  <c r="S323" i="22"/>
  <c r="K323" i="22"/>
  <c r="D54" i="13" s="1"/>
  <c r="J323" i="22"/>
  <c r="I323" i="22"/>
  <c r="H323" i="22"/>
  <c r="G323" i="22"/>
  <c r="F323" i="22"/>
  <c r="E323" i="22"/>
  <c r="D323" i="22"/>
  <c r="C311" i="22"/>
  <c r="B311" i="22"/>
  <c r="C310" i="22"/>
  <c r="B310" i="22"/>
  <c r="C309" i="22"/>
  <c r="B309" i="22"/>
  <c r="C308" i="22"/>
  <c r="B308" i="22"/>
  <c r="C307" i="22"/>
  <c r="B307" i="22"/>
  <c r="C416" i="21"/>
  <c r="G17" i="12" s="1"/>
  <c r="B416" i="21"/>
  <c r="G9" i="12" s="1"/>
  <c r="C415" i="21"/>
  <c r="F17" i="12" s="1"/>
  <c r="B415" i="21"/>
  <c r="F9" i="12" s="1"/>
  <c r="C414" i="21"/>
  <c r="E17" i="12" s="1"/>
  <c r="B414" i="21"/>
  <c r="E9" i="12" s="1"/>
  <c r="C413" i="21"/>
  <c r="D17" i="12" s="1"/>
  <c r="B413" i="21"/>
  <c r="D9" i="12" s="1"/>
  <c r="P376" i="21"/>
  <c r="P375" i="21"/>
  <c r="P374" i="21"/>
  <c r="P373" i="21"/>
  <c r="P372" i="21"/>
  <c r="P371" i="21"/>
  <c r="P370" i="21"/>
  <c r="P369" i="21"/>
  <c r="P368" i="21"/>
  <c r="P367" i="21"/>
  <c r="P366" i="21"/>
  <c r="P365" i="21"/>
  <c r="P364" i="21"/>
  <c r="Q363" i="21"/>
  <c r="P363" i="21"/>
  <c r="BS362" i="21"/>
  <c r="Q362" i="21"/>
  <c r="P362" i="21"/>
  <c r="M362" i="21"/>
  <c r="L362" i="21"/>
  <c r="BS361" i="21"/>
  <c r="Q361" i="21"/>
  <c r="P361" i="21"/>
  <c r="M361" i="21"/>
  <c r="L361" i="21"/>
  <c r="BS360" i="21"/>
  <c r="Q360" i="21"/>
  <c r="P360" i="21"/>
  <c r="M360" i="21"/>
  <c r="L360" i="21"/>
  <c r="BS359" i="21"/>
  <c r="R359" i="21"/>
  <c r="Q359" i="21"/>
  <c r="P359" i="21"/>
  <c r="M359" i="21"/>
  <c r="L359" i="21"/>
  <c r="BS358" i="21"/>
  <c r="R358" i="21"/>
  <c r="Q358" i="21"/>
  <c r="P358" i="21"/>
  <c r="O358" i="21"/>
  <c r="M358" i="21"/>
  <c r="L358" i="21"/>
  <c r="R357" i="21"/>
  <c r="Q357" i="21"/>
  <c r="P357" i="21"/>
  <c r="O357" i="21"/>
  <c r="M357" i="21"/>
  <c r="L357" i="21"/>
  <c r="R356" i="21"/>
  <c r="Q356" i="21"/>
  <c r="P356" i="21"/>
  <c r="O356" i="21"/>
  <c r="M356" i="21"/>
  <c r="L356" i="21"/>
  <c r="R355" i="21"/>
  <c r="Q355" i="21"/>
  <c r="P355" i="21"/>
  <c r="O355" i="21"/>
  <c r="M355" i="21"/>
  <c r="L355" i="21"/>
  <c r="BZ354" i="21"/>
  <c r="G168" i="12" s="1"/>
  <c r="BY354" i="21"/>
  <c r="G167" i="12" s="1"/>
  <c r="BX354" i="21"/>
  <c r="G166" i="12" s="1"/>
  <c r="BW354" i="21"/>
  <c r="G165" i="12" s="1"/>
  <c r="BS354" i="21"/>
  <c r="I151" i="12" s="1"/>
  <c r="R354" i="21"/>
  <c r="Q354" i="21"/>
  <c r="P354" i="21"/>
  <c r="O354" i="21"/>
  <c r="M354" i="21"/>
  <c r="L354" i="21"/>
  <c r="BZ353" i="21"/>
  <c r="F168" i="12" s="1"/>
  <c r="BY353" i="21"/>
  <c r="F167" i="12" s="1"/>
  <c r="BX353" i="21"/>
  <c r="F166" i="12" s="1"/>
  <c r="BW353" i="21"/>
  <c r="F165" i="12" s="1"/>
  <c r="BS353" i="21"/>
  <c r="H151" i="12" s="1"/>
  <c r="R353" i="21"/>
  <c r="Q353" i="21"/>
  <c r="P353" i="21"/>
  <c r="O353" i="21"/>
  <c r="M353" i="21"/>
  <c r="L353" i="21"/>
  <c r="BZ352" i="21"/>
  <c r="E168" i="12" s="1"/>
  <c r="BY352" i="21"/>
  <c r="E167" i="12" s="1"/>
  <c r="BX352" i="21"/>
  <c r="E166" i="12" s="1"/>
  <c r="BW352" i="21"/>
  <c r="E165" i="12" s="1"/>
  <c r="BS352" i="21"/>
  <c r="G151" i="12" s="1"/>
  <c r="R352" i="21"/>
  <c r="Q352" i="21"/>
  <c r="P352" i="21"/>
  <c r="O352" i="21"/>
  <c r="N352" i="21"/>
  <c r="M352" i="21"/>
  <c r="L352" i="21"/>
  <c r="BZ351" i="21"/>
  <c r="D168" i="12" s="1"/>
  <c r="BY351" i="21"/>
  <c r="D167" i="12" s="1"/>
  <c r="BX351" i="21"/>
  <c r="D166" i="12" s="1"/>
  <c r="BW351" i="21"/>
  <c r="D165" i="12" s="1"/>
  <c r="BS351" i="21"/>
  <c r="F151" i="12" s="1"/>
  <c r="R351" i="21"/>
  <c r="Q351" i="21"/>
  <c r="P351" i="21"/>
  <c r="O351" i="21"/>
  <c r="N351" i="21"/>
  <c r="M351" i="21"/>
  <c r="L351" i="21"/>
  <c r="R350" i="21"/>
  <c r="Q350" i="21"/>
  <c r="P350" i="21"/>
  <c r="O350" i="21"/>
  <c r="N350" i="21"/>
  <c r="M350" i="21"/>
  <c r="L350" i="21"/>
  <c r="R349" i="21"/>
  <c r="Q349" i="21"/>
  <c r="P349" i="21"/>
  <c r="O349" i="21"/>
  <c r="N349" i="21"/>
  <c r="M349" i="21"/>
  <c r="L349" i="21"/>
  <c r="EI333" i="21"/>
  <c r="EH333" i="21"/>
  <c r="EF333" i="21"/>
  <c r="EE333" i="21"/>
  <c r="ED333" i="21"/>
  <c r="EC333" i="21"/>
  <c r="EB333" i="21"/>
  <c r="EA333" i="21"/>
  <c r="DZ333" i="21"/>
  <c r="DY333" i="21"/>
  <c r="DX333" i="21"/>
  <c r="DW333" i="21"/>
  <c r="DV333" i="21"/>
  <c r="DU333" i="21"/>
  <c r="DT333" i="21"/>
  <c r="DS333" i="21"/>
  <c r="DR333" i="21"/>
  <c r="DQ333" i="21"/>
  <c r="DP333" i="21"/>
  <c r="DO333" i="21"/>
  <c r="DK333" i="21"/>
  <c r="DJ333" i="21"/>
  <c r="DI333" i="21"/>
  <c r="DH333" i="21"/>
  <c r="DG333" i="21"/>
  <c r="DF333" i="21"/>
  <c r="DE333" i="21"/>
  <c r="DD333" i="21"/>
  <c r="DC333" i="21"/>
  <c r="DB333" i="21"/>
  <c r="DA333" i="21"/>
  <c r="CZ333" i="21"/>
  <c r="CY333" i="21"/>
  <c r="CX333" i="21"/>
  <c r="CW333" i="21"/>
  <c r="CV333" i="21"/>
  <c r="CU333" i="21"/>
  <c r="CT333" i="21"/>
  <c r="CS333" i="21"/>
  <c r="CR333" i="21"/>
  <c r="CQ333" i="21"/>
  <c r="CP333" i="21"/>
  <c r="CO333" i="21"/>
  <c r="CN333" i="21"/>
  <c r="CM333" i="21"/>
  <c r="CL333" i="21"/>
  <c r="CI333" i="21"/>
  <c r="CH333" i="21"/>
  <c r="CG333" i="21"/>
  <c r="CF333" i="21"/>
  <c r="CE333" i="21"/>
  <c r="CD333" i="21"/>
  <c r="CC333" i="21"/>
  <c r="CB333" i="21"/>
  <c r="CA333" i="21"/>
  <c r="BZ333" i="21"/>
  <c r="BZ360" i="21" s="1"/>
  <c r="H168" i="12" s="1"/>
  <c r="BY333" i="21"/>
  <c r="BY360" i="21" s="1"/>
  <c r="H167" i="12" s="1"/>
  <c r="BX333" i="21"/>
  <c r="BX360" i="21" s="1"/>
  <c r="H166" i="12" s="1"/>
  <c r="BW333" i="21"/>
  <c r="BW360" i="21" s="1"/>
  <c r="H165" i="12" s="1"/>
  <c r="BV333" i="21"/>
  <c r="BU333" i="21"/>
  <c r="BT333" i="21"/>
  <c r="BQ333" i="21"/>
  <c r="BP333" i="21"/>
  <c r="BO333" i="21"/>
  <c r="BN333" i="21"/>
  <c r="BM333" i="21"/>
  <c r="BL333" i="21"/>
  <c r="BJ333" i="21"/>
  <c r="BI333" i="21"/>
  <c r="BH333" i="21"/>
  <c r="BG333" i="21"/>
  <c r="BF333" i="21"/>
  <c r="BE333" i="21"/>
  <c r="BD333" i="21"/>
  <c r="BC333" i="21"/>
  <c r="BB333" i="21"/>
  <c r="BA333" i="21"/>
  <c r="AZ333" i="21"/>
  <c r="AY333" i="21"/>
  <c r="AX333" i="21"/>
  <c r="AW333" i="21"/>
  <c r="AV333" i="21"/>
  <c r="AU333" i="21"/>
  <c r="AT333" i="21"/>
  <c r="AS333" i="21"/>
  <c r="AR333" i="21"/>
  <c r="AQ333" i="21"/>
  <c r="AP333" i="21"/>
  <c r="AN333" i="21"/>
  <c r="AM333" i="21"/>
  <c r="AL333" i="21"/>
  <c r="AJ333" i="21"/>
  <c r="AH333" i="21"/>
  <c r="AG333" i="21"/>
  <c r="AF333" i="21"/>
  <c r="AE333" i="21"/>
  <c r="AD333" i="21"/>
  <c r="AC333" i="21"/>
  <c r="AB333" i="21"/>
  <c r="AA333" i="21"/>
  <c r="Z333" i="21"/>
  <c r="Y333" i="21"/>
  <c r="X333" i="21"/>
  <c r="W333" i="21"/>
  <c r="V333" i="21"/>
  <c r="U333" i="21"/>
  <c r="T333" i="21"/>
  <c r="S333" i="21"/>
  <c r="K333" i="21"/>
  <c r="J333" i="21"/>
  <c r="I333" i="21"/>
  <c r="H333" i="21"/>
  <c r="G333" i="21"/>
  <c r="F333" i="21"/>
  <c r="E333" i="21"/>
  <c r="D333" i="21"/>
  <c r="K331" i="21"/>
  <c r="D62" i="12" s="1"/>
  <c r="K330" i="21"/>
  <c r="D61" i="12" s="1"/>
  <c r="EI329" i="21"/>
  <c r="EH329" i="21"/>
  <c r="EF329" i="21"/>
  <c r="EE329" i="21"/>
  <c r="ED329" i="21"/>
  <c r="EC329" i="21"/>
  <c r="EB329" i="21"/>
  <c r="EA329" i="21"/>
  <c r="DZ329" i="21"/>
  <c r="DY329" i="21"/>
  <c r="DX329" i="21"/>
  <c r="DW329" i="21"/>
  <c r="DV329" i="21"/>
  <c r="DU329" i="21"/>
  <c r="DT329" i="21"/>
  <c r="DS329" i="21"/>
  <c r="DK329" i="21"/>
  <c r="DJ329" i="21"/>
  <c r="DI329" i="21"/>
  <c r="DH329" i="21"/>
  <c r="DG329" i="21"/>
  <c r="DF329" i="21"/>
  <c r="DE329" i="21"/>
  <c r="DD329" i="21"/>
  <c r="DC329" i="21"/>
  <c r="DB329" i="21"/>
  <c r="DA329" i="21"/>
  <c r="CZ329" i="21"/>
  <c r="CY329" i="21"/>
  <c r="CX329" i="21"/>
  <c r="CW329" i="21"/>
  <c r="CV329" i="21"/>
  <c r="CU329" i="21"/>
  <c r="CT329" i="21"/>
  <c r="CS329" i="21"/>
  <c r="CR329" i="21"/>
  <c r="CQ329" i="21"/>
  <c r="CP329" i="21"/>
  <c r="CO329" i="21"/>
  <c r="CN329" i="21"/>
  <c r="CM329" i="21"/>
  <c r="CL329" i="21"/>
  <c r="CI329" i="21"/>
  <c r="CH329" i="21"/>
  <c r="CG329" i="21"/>
  <c r="CF329" i="21"/>
  <c r="CE329" i="21"/>
  <c r="CD329" i="21"/>
  <c r="CC329" i="21"/>
  <c r="CB329" i="21"/>
  <c r="CA329" i="21"/>
  <c r="BV329" i="21"/>
  <c r="BU329" i="21"/>
  <c r="BT329" i="21"/>
  <c r="BQ329" i="21"/>
  <c r="BP329" i="21"/>
  <c r="BO329" i="21"/>
  <c r="BN329" i="21"/>
  <c r="BM329" i="21"/>
  <c r="BL329" i="21"/>
  <c r="BJ329" i="21"/>
  <c r="BI329" i="21"/>
  <c r="BH329" i="21"/>
  <c r="BG329" i="21"/>
  <c r="BF329" i="21"/>
  <c r="BE329" i="21"/>
  <c r="BD329" i="21"/>
  <c r="BC329" i="21"/>
  <c r="BB329" i="21"/>
  <c r="BA329" i="21"/>
  <c r="AZ329" i="21"/>
  <c r="AY329" i="21"/>
  <c r="AX329" i="21"/>
  <c r="AW329" i="21"/>
  <c r="AV329" i="21"/>
  <c r="AU329" i="21"/>
  <c r="AT329" i="21"/>
  <c r="AS329" i="21"/>
  <c r="AR329" i="21"/>
  <c r="AQ329" i="21"/>
  <c r="AP329" i="21"/>
  <c r="AN329" i="21"/>
  <c r="AL329" i="21"/>
  <c r="AJ329" i="21"/>
  <c r="AH329" i="21"/>
  <c r="AG329" i="21"/>
  <c r="AF329" i="21"/>
  <c r="AE329" i="21"/>
  <c r="AD329" i="21"/>
  <c r="AC329" i="21"/>
  <c r="AB329" i="21"/>
  <c r="AA329" i="21"/>
  <c r="Z329" i="21"/>
  <c r="Y329" i="21"/>
  <c r="X329" i="21"/>
  <c r="W329" i="21"/>
  <c r="V329" i="21"/>
  <c r="U329" i="21"/>
  <c r="T329" i="21"/>
  <c r="S329" i="21"/>
  <c r="K329" i="21"/>
  <c r="D60" i="12" s="1"/>
  <c r="J329" i="21"/>
  <c r="I329" i="21"/>
  <c r="H329" i="21"/>
  <c r="G329" i="21"/>
  <c r="F329" i="21"/>
  <c r="E329" i="21"/>
  <c r="D329" i="21"/>
  <c r="EI328" i="21"/>
  <c r="EH328" i="21"/>
  <c r="EF328" i="21"/>
  <c r="EE328" i="21"/>
  <c r="ED328" i="21"/>
  <c r="EC328" i="21"/>
  <c r="EB328" i="21"/>
  <c r="EA328" i="21"/>
  <c r="DZ328" i="21"/>
  <c r="DY328" i="21"/>
  <c r="DX328" i="21"/>
  <c r="DW328" i="21"/>
  <c r="DV328" i="21"/>
  <c r="DU328" i="21"/>
  <c r="DT328" i="21"/>
  <c r="DS328" i="21"/>
  <c r="DK328" i="21"/>
  <c r="DJ328" i="21"/>
  <c r="DI328" i="21"/>
  <c r="DH328" i="21"/>
  <c r="DG328" i="21"/>
  <c r="DF328" i="21"/>
  <c r="DE328" i="21"/>
  <c r="DD328" i="21"/>
  <c r="DC328" i="21"/>
  <c r="DB328" i="21"/>
  <c r="DA328" i="21"/>
  <c r="CZ328" i="21"/>
  <c r="CY328" i="21"/>
  <c r="CX328" i="21"/>
  <c r="CW328" i="21"/>
  <c r="CV328" i="21"/>
  <c r="CU328" i="21"/>
  <c r="CT328" i="21"/>
  <c r="CS328" i="21"/>
  <c r="CR328" i="21"/>
  <c r="CQ328" i="21"/>
  <c r="CP328" i="21"/>
  <c r="CO328" i="21"/>
  <c r="CN328" i="21"/>
  <c r="CM328" i="21"/>
  <c r="CL328" i="21"/>
  <c r="CI328" i="21"/>
  <c r="CH328" i="21"/>
  <c r="CG328" i="21"/>
  <c r="CF328" i="21"/>
  <c r="CE328" i="21"/>
  <c r="CD328" i="21"/>
  <c r="CC328" i="21"/>
  <c r="CB328" i="21"/>
  <c r="CA328" i="21"/>
  <c r="BV328" i="21"/>
  <c r="BU328" i="21"/>
  <c r="BT328" i="21"/>
  <c r="BQ328" i="21"/>
  <c r="BP328" i="21"/>
  <c r="BO328" i="21"/>
  <c r="BN328" i="21"/>
  <c r="BM328" i="21"/>
  <c r="BL328" i="21"/>
  <c r="BJ328" i="21"/>
  <c r="BI328" i="21"/>
  <c r="BH328" i="21"/>
  <c r="BG328" i="21"/>
  <c r="BF328" i="21"/>
  <c r="BE328" i="21"/>
  <c r="BD328" i="21"/>
  <c r="BC328" i="21"/>
  <c r="BB328" i="21"/>
  <c r="BA328" i="21"/>
  <c r="AZ328" i="21"/>
  <c r="AY328" i="21"/>
  <c r="AX328" i="21"/>
  <c r="AW328" i="21"/>
  <c r="AV328" i="21"/>
  <c r="AU328" i="21"/>
  <c r="AT328" i="21"/>
  <c r="AS328" i="21"/>
  <c r="AR328" i="21"/>
  <c r="AQ328" i="21"/>
  <c r="AP328" i="21"/>
  <c r="AN328" i="21"/>
  <c r="AM328" i="21"/>
  <c r="AL328" i="21"/>
  <c r="AJ328" i="21"/>
  <c r="AH328" i="21"/>
  <c r="AG328" i="21"/>
  <c r="AF328" i="21"/>
  <c r="AE328" i="21"/>
  <c r="AD328" i="21"/>
  <c r="AC328" i="21"/>
  <c r="AB328" i="21"/>
  <c r="AA328" i="21"/>
  <c r="Z328" i="21"/>
  <c r="Y328" i="21"/>
  <c r="X328" i="21"/>
  <c r="W328" i="21"/>
  <c r="V328" i="21"/>
  <c r="U328" i="21"/>
  <c r="T328" i="21"/>
  <c r="S328" i="21"/>
  <c r="K328" i="21"/>
  <c r="D59" i="12" s="1"/>
  <c r="J328" i="21"/>
  <c r="I328" i="21"/>
  <c r="H328" i="21"/>
  <c r="G328" i="21"/>
  <c r="F328" i="21"/>
  <c r="E328" i="21"/>
  <c r="D328" i="21"/>
  <c r="EI327" i="21"/>
  <c r="EH327" i="21"/>
  <c r="EF327" i="21"/>
  <c r="EE327" i="21"/>
  <c r="ED327" i="21"/>
  <c r="EC327" i="21"/>
  <c r="EB327" i="21"/>
  <c r="EA327" i="21"/>
  <c r="DZ327" i="21"/>
  <c r="DY327" i="21"/>
  <c r="DX327" i="21"/>
  <c r="DW327" i="21"/>
  <c r="DV327" i="21"/>
  <c r="DU327" i="21"/>
  <c r="DT327" i="21"/>
  <c r="DS327" i="21"/>
  <c r="DR327" i="21"/>
  <c r="DK327" i="21"/>
  <c r="DJ327" i="21"/>
  <c r="DI327" i="21"/>
  <c r="DH327" i="21"/>
  <c r="DG327" i="21"/>
  <c r="DF327" i="21"/>
  <c r="DE327" i="21"/>
  <c r="DD327" i="21"/>
  <c r="DC327" i="21"/>
  <c r="DB327" i="21"/>
  <c r="DA327" i="21"/>
  <c r="CZ327" i="21"/>
  <c r="CY327" i="21"/>
  <c r="CX327" i="21"/>
  <c r="CW327" i="21"/>
  <c r="CV327" i="21"/>
  <c r="CU327" i="21"/>
  <c r="CT327" i="21"/>
  <c r="CS327" i="21"/>
  <c r="CR327" i="21"/>
  <c r="CQ327" i="21"/>
  <c r="CP327" i="21"/>
  <c r="CO327" i="21"/>
  <c r="CN327" i="21"/>
  <c r="CM327" i="21"/>
  <c r="CL327" i="21"/>
  <c r="CI327" i="21"/>
  <c r="CH327" i="21"/>
  <c r="CG327" i="21"/>
  <c r="CF327" i="21"/>
  <c r="CE327" i="21"/>
  <c r="CD327" i="21"/>
  <c r="CC327" i="21"/>
  <c r="CB327" i="21"/>
  <c r="CA327" i="21"/>
  <c r="BV327" i="21"/>
  <c r="BU327" i="21"/>
  <c r="BT327" i="21"/>
  <c r="BQ327" i="21"/>
  <c r="BP327" i="21"/>
  <c r="BO327" i="21"/>
  <c r="BN327" i="21"/>
  <c r="BM327" i="21"/>
  <c r="BL327" i="21"/>
  <c r="BJ327" i="21"/>
  <c r="BI327" i="21"/>
  <c r="BH327" i="21"/>
  <c r="BG327" i="21"/>
  <c r="BF327" i="21"/>
  <c r="BE327" i="21"/>
  <c r="BD327" i="21"/>
  <c r="BC327" i="21"/>
  <c r="BB327" i="21"/>
  <c r="BA327" i="21"/>
  <c r="AZ327" i="21"/>
  <c r="AY327" i="21"/>
  <c r="AX327" i="21"/>
  <c r="AW327" i="21"/>
  <c r="AV327" i="21"/>
  <c r="AU327" i="21"/>
  <c r="AT327" i="21"/>
  <c r="AS327" i="21"/>
  <c r="AR327" i="21"/>
  <c r="AQ327" i="21"/>
  <c r="AP327" i="21"/>
  <c r="AN327" i="21"/>
  <c r="AM327" i="21"/>
  <c r="AL327" i="21"/>
  <c r="AJ327" i="21"/>
  <c r="AH327" i="21"/>
  <c r="AG327" i="21"/>
  <c r="AF327" i="21"/>
  <c r="AE327" i="21"/>
  <c r="AD327" i="21"/>
  <c r="AC327" i="21"/>
  <c r="AB327" i="21"/>
  <c r="AA327" i="21"/>
  <c r="Z327" i="21"/>
  <c r="Y327" i="21"/>
  <c r="X327" i="21"/>
  <c r="W327" i="21"/>
  <c r="V327" i="21"/>
  <c r="U327" i="21"/>
  <c r="T327" i="21"/>
  <c r="S327" i="21"/>
  <c r="K327" i="21"/>
  <c r="D58" i="12" s="1"/>
  <c r="J327" i="21"/>
  <c r="I327" i="21"/>
  <c r="H327" i="21"/>
  <c r="G327" i="21"/>
  <c r="F327" i="21"/>
  <c r="E327" i="21"/>
  <c r="D327" i="21"/>
  <c r="EI326" i="21"/>
  <c r="EH326" i="21"/>
  <c r="EF326" i="21"/>
  <c r="EE326" i="21"/>
  <c r="ED326" i="21"/>
  <c r="EC326" i="21"/>
  <c r="EB326" i="21"/>
  <c r="EA326" i="21"/>
  <c r="DZ326" i="21"/>
  <c r="DY326" i="21"/>
  <c r="DX326" i="21"/>
  <c r="DW326" i="21"/>
  <c r="DV326" i="21"/>
  <c r="DU326" i="21"/>
  <c r="DT326" i="21"/>
  <c r="DS326" i="21"/>
  <c r="DR326" i="21"/>
  <c r="DQ326" i="21"/>
  <c r="DP326" i="21"/>
  <c r="DO326" i="21"/>
  <c r="DK326" i="21"/>
  <c r="DJ326" i="21"/>
  <c r="DI326" i="21"/>
  <c r="DH326" i="21"/>
  <c r="DG326" i="21"/>
  <c r="DF326" i="21"/>
  <c r="DE326" i="21"/>
  <c r="DD326" i="21"/>
  <c r="DC326" i="21"/>
  <c r="DB326" i="21"/>
  <c r="DA326" i="21"/>
  <c r="CZ326" i="21"/>
  <c r="CY326" i="21"/>
  <c r="CX326" i="21"/>
  <c r="CW326" i="21"/>
  <c r="CV326" i="21"/>
  <c r="CU326" i="21"/>
  <c r="CT326" i="21"/>
  <c r="CS326" i="21"/>
  <c r="CR326" i="21"/>
  <c r="CQ326" i="21"/>
  <c r="CP326" i="21"/>
  <c r="CO326" i="21"/>
  <c r="CN326" i="21"/>
  <c r="CM326" i="21"/>
  <c r="CL326" i="21"/>
  <c r="CI326" i="21"/>
  <c r="CH326" i="21"/>
  <c r="CG326" i="21"/>
  <c r="CF326" i="21"/>
  <c r="CE326" i="21"/>
  <c r="CD326" i="21"/>
  <c r="CC326" i="21"/>
  <c r="CB326" i="21"/>
  <c r="CA326" i="21"/>
  <c r="BV326" i="21"/>
  <c r="BU326" i="21"/>
  <c r="BT326" i="21"/>
  <c r="BQ326" i="21"/>
  <c r="BP326" i="21"/>
  <c r="BO326" i="21"/>
  <c r="BN326" i="21"/>
  <c r="BM326" i="21"/>
  <c r="BL326" i="21"/>
  <c r="BJ326" i="21"/>
  <c r="BI326" i="21"/>
  <c r="BH326" i="21"/>
  <c r="BG326" i="21"/>
  <c r="BF326" i="21"/>
  <c r="BE326" i="21"/>
  <c r="BD326" i="21"/>
  <c r="BC326" i="21"/>
  <c r="BB326" i="21"/>
  <c r="BA326" i="21"/>
  <c r="AZ326" i="21"/>
  <c r="AY326" i="21"/>
  <c r="AX326" i="21"/>
  <c r="AW326" i="21"/>
  <c r="AV326" i="21"/>
  <c r="AU326" i="21"/>
  <c r="AT326" i="21"/>
  <c r="AS326" i="21"/>
  <c r="AR326" i="21"/>
  <c r="AQ326" i="21"/>
  <c r="AP326" i="21"/>
  <c r="AN326" i="21"/>
  <c r="AM326" i="21"/>
  <c r="AL326" i="21"/>
  <c r="AJ326" i="21"/>
  <c r="AH326" i="21"/>
  <c r="AG326" i="21"/>
  <c r="AF326" i="21"/>
  <c r="AE326" i="21"/>
  <c r="AD326" i="21"/>
  <c r="AC326" i="21"/>
  <c r="AB326" i="21"/>
  <c r="AA326" i="21"/>
  <c r="Z326" i="21"/>
  <c r="Y326" i="21"/>
  <c r="X326" i="21"/>
  <c r="W326" i="21"/>
  <c r="V326" i="21"/>
  <c r="U326" i="21"/>
  <c r="T326" i="21"/>
  <c r="S326" i="21"/>
  <c r="K326" i="21"/>
  <c r="D57" i="12" s="1"/>
  <c r="J326" i="21"/>
  <c r="I326" i="21"/>
  <c r="H326" i="21"/>
  <c r="G326" i="21"/>
  <c r="F326" i="21"/>
  <c r="E326" i="21"/>
  <c r="D326" i="21"/>
  <c r="EI325" i="21"/>
  <c r="EH325" i="21"/>
  <c r="EF325" i="21"/>
  <c r="EE325" i="21"/>
  <c r="ED325" i="21"/>
  <c r="EC325" i="21"/>
  <c r="EB325" i="21"/>
  <c r="EA325" i="21"/>
  <c r="DZ325" i="21"/>
  <c r="DY325" i="21"/>
  <c r="DX325" i="21"/>
  <c r="DW325" i="21"/>
  <c r="DV325" i="21"/>
  <c r="DU325" i="21"/>
  <c r="DT325" i="21"/>
  <c r="DS325" i="21"/>
  <c r="DR325" i="21"/>
  <c r="DQ325" i="21"/>
  <c r="DP325" i="21"/>
  <c r="DO325" i="21"/>
  <c r="DK325" i="21"/>
  <c r="DJ325" i="21"/>
  <c r="DI325" i="21"/>
  <c r="DH325" i="21"/>
  <c r="DG325" i="21"/>
  <c r="DF325" i="21"/>
  <c r="DE325" i="21"/>
  <c r="DD325" i="21"/>
  <c r="DC325" i="21"/>
  <c r="DB325" i="21"/>
  <c r="DA325" i="21"/>
  <c r="CZ325" i="21"/>
  <c r="CY325" i="21"/>
  <c r="CX325" i="21"/>
  <c r="CW325" i="21"/>
  <c r="CV325" i="21"/>
  <c r="CU325" i="21"/>
  <c r="CT325" i="21"/>
  <c r="CS325" i="21"/>
  <c r="CR325" i="21"/>
  <c r="CQ325" i="21"/>
  <c r="CP325" i="21"/>
  <c r="CO325" i="21"/>
  <c r="CN325" i="21"/>
  <c r="CM325" i="21"/>
  <c r="CL325" i="21"/>
  <c r="CI325" i="21"/>
  <c r="CH325" i="21"/>
  <c r="CG325" i="21"/>
  <c r="CF325" i="21"/>
  <c r="CE325" i="21"/>
  <c r="CD325" i="21"/>
  <c r="CC325" i="21"/>
  <c r="CB325" i="21"/>
  <c r="CA325" i="21"/>
  <c r="BV325" i="21"/>
  <c r="F160" i="12" s="1"/>
  <c r="BU325" i="21"/>
  <c r="F159" i="12" s="1"/>
  <c r="BT325" i="21"/>
  <c r="F158" i="12" s="1"/>
  <c r="BQ325" i="21"/>
  <c r="BP325" i="21"/>
  <c r="BO325" i="21"/>
  <c r="BN325" i="21"/>
  <c r="BM325" i="21"/>
  <c r="BL325" i="21"/>
  <c r="BJ325" i="21"/>
  <c r="BI325" i="21"/>
  <c r="BH325" i="21"/>
  <c r="BG325" i="21"/>
  <c r="BF325" i="21"/>
  <c r="BE325" i="21"/>
  <c r="BD325" i="21"/>
  <c r="BC325" i="21"/>
  <c r="BB325" i="21"/>
  <c r="BA325" i="21"/>
  <c r="AZ325" i="21"/>
  <c r="AY325" i="21"/>
  <c r="AX325" i="21"/>
  <c r="AW325" i="21"/>
  <c r="AV325" i="21"/>
  <c r="AU325" i="21"/>
  <c r="AT325" i="21"/>
  <c r="AS325" i="21"/>
  <c r="AR325" i="21"/>
  <c r="AQ325" i="21"/>
  <c r="AP325" i="21"/>
  <c r="AN325" i="21"/>
  <c r="AM325" i="21"/>
  <c r="AL325" i="21"/>
  <c r="AJ325" i="21"/>
  <c r="AH325" i="21"/>
  <c r="AG325" i="21"/>
  <c r="AF325" i="21"/>
  <c r="AE325" i="21"/>
  <c r="AD325" i="21"/>
  <c r="AC325" i="21"/>
  <c r="AB325" i="21"/>
  <c r="AA325" i="21"/>
  <c r="Z325" i="21"/>
  <c r="Y325" i="21"/>
  <c r="X325" i="21"/>
  <c r="W325" i="21"/>
  <c r="V325" i="21"/>
  <c r="U325" i="21"/>
  <c r="T325" i="21"/>
  <c r="S325" i="21"/>
  <c r="K325" i="21"/>
  <c r="D56" i="12" s="1"/>
  <c r="J325" i="21"/>
  <c r="I325" i="21"/>
  <c r="H325" i="21"/>
  <c r="G325" i="21"/>
  <c r="F325" i="21"/>
  <c r="E325" i="21"/>
  <c r="D325" i="21"/>
  <c r="EI324" i="21"/>
  <c r="EH324" i="21"/>
  <c r="EF324" i="21"/>
  <c r="EE324" i="21"/>
  <c r="ED324" i="21"/>
  <c r="EC324" i="21"/>
  <c r="EB324" i="21"/>
  <c r="EA324" i="21"/>
  <c r="DZ324" i="21"/>
  <c r="DY324" i="21"/>
  <c r="DX324" i="21"/>
  <c r="DW324" i="21"/>
  <c r="DV324" i="21"/>
  <c r="DU324" i="21"/>
  <c r="DT324" i="21"/>
  <c r="DS324" i="21"/>
  <c r="DR324" i="21"/>
  <c r="DQ324" i="21"/>
  <c r="DP324" i="21"/>
  <c r="DO324" i="21"/>
  <c r="DK324" i="21"/>
  <c r="DJ324" i="21"/>
  <c r="DI324" i="21"/>
  <c r="DH324" i="21"/>
  <c r="DG324" i="21"/>
  <c r="DF324" i="21"/>
  <c r="DE324" i="21"/>
  <c r="DD324" i="21"/>
  <c r="DC324" i="21"/>
  <c r="DB324" i="21"/>
  <c r="DA324" i="21"/>
  <c r="CZ324" i="21"/>
  <c r="CY324" i="21"/>
  <c r="CX324" i="21"/>
  <c r="CW324" i="21"/>
  <c r="CV324" i="21"/>
  <c r="CU324" i="21"/>
  <c r="CT324" i="21"/>
  <c r="CS324" i="21"/>
  <c r="CR324" i="21"/>
  <c r="CQ324" i="21"/>
  <c r="CP324" i="21"/>
  <c r="CO324" i="21"/>
  <c r="CN324" i="21"/>
  <c r="CM324" i="21"/>
  <c r="CL324" i="21"/>
  <c r="CI324" i="21"/>
  <c r="CH324" i="21"/>
  <c r="CG324" i="21"/>
  <c r="CF324" i="21"/>
  <c r="CE324" i="21"/>
  <c r="CD324" i="21"/>
  <c r="CC324" i="21"/>
  <c r="CB324" i="21"/>
  <c r="CA324" i="21"/>
  <c r="BV324" i="21"/>
  <c r="E160" i="12" s="1"/>
  <c r="BU324" i="21"/>
  <c r="E159" i="12" s="1"/>
  <c r="BT324" i="21"/>
  <c r="E158" i="12" s="1"/>
  <c r="BQ324" i="21"/>
  <c r="BP324" i="21"/>
  <c r="BO324" i="21"/>
  <c r="BN324" i="21"/>
  <c r="BM324" i="21"/>
  <c r="BL324" i="21"/>
  <c r="BJ324" i="21"/>
  <c r="BI324" i="21"/>
  <c r="BH324" i="21"/>
  <c r="BG324" i="21"/>
  <c r="BF324" i="21"/>
  <c r="BE324" i="21"/>
  <c r="BD324" i="21"/>
  <c r="BC324" i="21"/>
  <c r="BB324" i="21"/>
  <c r="BA324" i="21"/>
  <c r="AZ324" i="21"/>
  <c r="AY324" i="21"/>
  <c r="AX324" i="21"/>
  <c r="AW324" i="21"/>
  <c r="AV324" i="21"/>
  <c r="AU324" i="21"/>
  <c r="AT324" i="21"/>
  <c r="AS324" i="21"/>
  <c r="AR324" i="21"/>
  <c r="AQ324" i="21"/>
  <c r="AP324" i="21"/>
  <c r="AN324" i="21"/>
  <c r="AM324" i="21"/>
  <c r="AL324" i="21"/>
  <c r="AJ324" i="21"/>
  <c r="AH324" i="21"/>
  <c r="AG324" i="21"/>
  <c r="AF324" i="21"/>
  <c r="AE324" i="21"/>
  <c r="AD324" i="21"/>
  <c r="AC324" i="21"/>
  <c r="AB324" i="21"/>
  <c r="AA324" i="21"/>
  <c r="Z324" i="21"/>
  <c r="Y324" i="21"/>
  <c r="X324" i="21"/>
  <c r="W324" i="21"/>
  <c r="V324" i="21"/>
  <c r="U324" i="21"/>
  <c r="T324" i="21"/>
  <c r="S324" i="21"/>
  <c r="K324" i="21"/>
  <c r="D55" i="12" s="1"/>
  <c r="J324" i="21"/>
  <c r="I324" i="21"/>
  <c r="H324" i="21"/>
  <c r="G324" i="21"/>
  <c r="F324" i="21"/>
  <c r="E324" i="21"/>
  <c r="D324" i="21"/>
  <c r="EI323" i="21"/>
  <c r="EH323" i="21"/>
  <c r="EF323" i="21"/>
  <c r="EE323" i="21"/>
  <c r="ED323" i="21"/>
  <c r="EC323" i="21"/>
  <c r="EB323" i="21"/>
  <c r="EA323" i="21"/>
  <c r="DZ323" i="21"/>
  <c r="DY323" i="21"/>
  <c r="DX323" i="21"/>
  <c r="DW323" i="21"/>
  <c r="DV323" i="21"/>
  <c r="DU323" i="21"/>
  <c r="DT323" i="21"/>
  <c r="DS323" i="21"/>
  <c r="DR323" i="21"/>
  <c r="DQ323" i="21"/>
  <c r="DP323" i="21"/>
  <c r="DO323" i="21"/>
  <c r="DK323" i="21"/>
  <c r="DJ323" i="21"/>
  <c r="DI323" i="21"/>
  <c r="DH323" i="21"/>
  <c r="DG323" i="21"/>
  <c r="DF323" i="21"/>
  <c r="DE323" i="21"/>
  <c r="DD323" i="21"/>
  <c r="DC323" i="21"/>
  <c r="DB323" i="21"/>
  <c r="DA323" i="21"/>
  <c r="CZ323" i="21"/>
  <c r="CY323" i="21"/>
  <c r="CX323" i="21"/>
  <c r="CW323" i="21"/>
  <c r="CV323" i="21"/>
  <c r="CU323" i="21"/>
  <c r="CT323" i="21"/>
  <c r="CS323" i="21"/>
  <c r="CR323" i="21"/>
  <c r="CQ323" i="21"/>
  <c r="CP323" i="21"/>
  <c r="CO323" i="21"/>
  <c r="CN323" i="21"/>
  <c r="CM323" i="21"/>
  <c r="CL323" i="21"/>
  <c r="CI323" i="21"/>
  <c r="CH323" i="21"/>
  <c r="CG323" i="21"/>
  <c r="CF323" i="21"/>
  <c r="CE323" i="21"/>
  <c r="CD323" i="21"/>
  <c r="CC323" i="21"/>
  <c r="CB323" i="21"/>
  <c r="CA323" i="21"/>
  <c r="BV323" i="21"/>
  <c r="D160" i="12" s="1"/>
  <c r="BU323" i="21"/>
  <c r="D159" i="12" s="1"/>
  <c r="BT323" i="21"/>
  <c r="D158" i="12" s="1"/>
  <c r="BQ323" i="21"/>
  <c r="D147" i="12" s="1"/>
  <c r="BP323" i="21"/>
  <c r="D146" i="12" s="1"/>
  <c r="BO323" i="21"/>
  <c r="D145" i="12" s="1"/>
  <c r="BN323" i="21"/>
  <c r="D144" i="12" s="1"/>
  <c r="BM323" i="21"/>
  <c r="BL323" i="21"/>
  <c r="BJ323" i="21"/>
  <c r="F132" i="12" s="1"/>
  <c r="BI323" i="21"/>
  <c r="E132" i="12" s="1"/>
  <c r="BH323" i="21"/>
  <c r="D132" i="12" s="1"/>
  <c r="BG323" i="21"/>
  <c r="F131" i="12" s="1"/>
  <c r="BF323" i="21"/>
  <c r="E131" i="12" s="1"/>
  <c r="BE323" i="21"/>
  <c r="D131" i="12" s="1"/>
  <c r="BD323" i="21"/>
  <c r="F130" i="12" s="1"/>
  <c r="BC323" i="21"/>
  <c r="E130" i="12" s="1"/>
  <c r="BB323" i="21"/>
  <c r="D130" i="12" s="1"/>
  <c r="BA323" i="21"/>
  <c r="F129" i="12" s="1"/>
  <c r="AZ323" i="21"/>
  <c r="E129" i="12" s="1"/>
  <c r="AY323" i="21"/>
  <c r="D129" i="12" s="1"/>
  <c r="AX323" i="21"/>
  <c r="F128" i="12" s="1"/>
  <c r="AW323" i="21"/>
  <c r="E128" i="12" s="1"/>
  <c r="AV323" i="21"/>
  <c r="D128" i="12" s="1"/>
  <c r="AU323" i="21"/>
  <c r="F127" i="12" s="1"/>
  <c r="AT323" i="21"/>
  <c r="E127" i="12" s="1"/>
  <c r="AS323" i="21"/>
  <c r="D127" i="12" s="1"/>
  <c r="AR323" i="21"/>
  <c r="F126" i="12" s="1"/>
  <c r="AQ323" i="21"/>
  <c r="E126" i="12" s="1"/>
  <c r="AP323" i="21"/>
  <c r="D126" i="12" s="1"/>
  <c r="AN323" i="21"/>
  <c r="AM323" i="21"/>
  <c r="AL323" i="21"/>
  <c r="AJ323" i="21"/>
  <c r="D92" i="12" s="1"/>
  <c r="AH323" i="21"/>
  <c r="D90" i="12" s="1"/>
  <c r="AG323" i="21"/>
  <c r="D89" i="12" s="1"/>
  <c r="AF323" i="21"/>
  <c r="D88" i="12" s="1"/>
  <c r="AE323" i="21"/>
  <c r="D87" i="12" s="1"/>
  <c r="AD323" i="21"/>
  <c r="D86" i="12" s="1"/>
  <c r="AC323" i="21"/>
  <c r="D85" i="12" s="1"/>
  <c r="AB323" i="21"/>
  <c r="D84" i="12" s="1"/>
  <c r="AA323" i="21"/>
  <c r="D83" i="12" s="1"/>
  <c r="Z323" i="21"/>
  <c r="D82" i="12" s="1"/>
  <c r="Y323" i="21"/>
  <c r="D81" i="12" s="1"/>
  <c r="X323" i="21"/>
  <c r="D80" i="12" s="1"/>
  <c r="W323" i="21"/>
  <c r="D79" i="12" s="1"/>
  <c r="V323" i="21"/>
  <c r="D78" i="12" s="1"/>
  <c r="U323" i="21"/>
  <c r="D77" i="12" s="1"/>
  <c r="T323" i="21"/>
  <c r="D76" i="12" s="1"/>
  <c r="S323" i="21"/>
  <c r="K323" i="21"/>
  <c r="D54" i="12" s="1"/>
  <c r="J323" i="21"/>
  <c r="I323" i="21"/>
  <c r="H323" i="21"/>
  <c r="G323" i="21"/>
  <c r="F323" i="21"/>
  <c r="E323" i="21"/>
  <c r="D323" i="21"/>
  <c r="C311" i="21"/>
  <c r="B311" i="21"/>
  <c r="C310" i="21"/>
  <c r="B310" i="21"/>
  <c r="C309" i="21"/>
  <c r="B309" i="21"/>
  <c r="C308" i="21"/>
  <c r="B308" i="21"/>
  <c r="C307" i="21"/>
  <c r="B307" i="21"/>
  <c r="C416" i="20"/>
  <c r="G17" i="11" s="1"/>
  <c r="B416" i="20"/>
  <c r="G9" i="11" s="1"/>
  <c r="C415" i="20"/>
  <c r="F17" i="11" s="1"/>
  <c r="B415" i="20"/>
  <c r="F9" i="11" s="1"/>
  <c r="C414" i="20"/>
  <c r="E17" i="11" s="1"/>
  <c r="B414" i="20"/>
  <c r="E9" i="11" s="1"/>
  <c r="C413" i="20"/>
  <c r="D17" i="11" s="1"/>
  <c r="B413" i="20"/>
  <c r="D9" i="11" s="1"/>
  <c r="P376" i="20"/>
  <c r="P375" i="20"/>
  <c r="P374" i="20"/>
  <c r="P373" i="20"/>
  <c r="P372" i="20"/>
  <c r="P371" i="20"/>
  <c r="P370" i="20"/>
  <c r="P369" i="20"/>
  <c r="P368" i="20"/>
  <c r="P367" i="20"/>
  <c r="P366" i="20"/>
  <c r="P365" i="20"/>
  <c r="P364" i="20"/>
  <c r="Q363" i="20"/>
  <c r="P363" i="20"/>
  <c r="BS362" i="20"/>
  <c r="Q362" i="20"/>
  <c r="P362" i="20"/>
  <c r="M362" i="20"/>
  <c r="L362" i="20"/>
  <c r="BS361" i="20"/>
  <c r="Q361" i="20"/>
  <c r="P361" i="20"/>
  <c r="M361" i="20"/>
  <c r="L361" i="20"/>
  <c r="BS360" i="20"/>
  <c r="Q360" i="20"/>
  <c r="P360" i="20"/>
  <c r="M360" i="20"/>
  <c r="L360" i="20"/>
  <c r="BS359" i="20"/>
  <c r="R359" i="20"/>
  <c r="D290" i="11" s="1"/>
  <c r="Q359" i="20"/>
  <c r="P359" i="20"/>
  <c r="M359" i="20"/>
  <c r="L359" i="20"/>
  <c r="BS358" i="20"/>
  <c r="R358" i="20"/>
  <c r="D289" i="11" s="1"/>
  <c r="Q358" i="20"/>
  <c r="P358" i="20"/>
  <c r="O358" i="20"/>
  <c r="M358" i="20"/>
  <c r="L358" i="20"/>
  <c r="R357" i="20"/>
  <c r="D288" i="11" s="1"/>
  <c r="Q357" i="20"/>
  <c r="P357" i="20"/>
  <c r="O357" i="20"/>
  <c r="M357" i="20"/>
  <c r="L357" i="20"/>
  <c r="R356" i="20"/>
  <c r="D287" i="11" s="1"/>
  <c r="Q356" i="20"/>
  <c r="P356" i="20"/>
  <c r="O356" i="20"/>
  <c r="M356" i="20"/>
  <c r="L356" i="20"/>
  <c r="R355" i="20"/>
  <c r="D286" i="11" s="1"/>
  <c r="Q355" i="20"/>
  <c r="P355" i="20"/>
  <c r="O355" i="20"/>
  <c r="M355" i="20"/>
  <c r="L355" i="20"/>
  <c r="BZ354" i="20"/>
  <c r="G168" i="11" s="1"/>
  <c r="BY354" i="20"/>
  <c r="G167" i="11" s="1"/>
  <c r="BX354" i="20"/>
  <c r="G166" i="11" s="1"/>
  <c r="BW354" i="20"/>
  <c r="G165" i="11" s="1"/>
  <c r="BS354" i="20"/>
  <c r="I151" i="11" s="1"/>
  <c r="R354" i="20"/>
  <c r="D285" i="11" s="1"/>
  <c r="Q354" i="20"/>
  <c r="P354" i="20"/>
  <c r="O354" i="20"/>
  <c r="M354" i="20"/>
  <c r="L354" i="20"/>
  <c r="BZ353" i="20"/>
  <c r="F168" i="11" s="1"/>
  <c r="BY353" i="20"/>
  <c r="F167" i="11" s="1"/>
  <c r="BX353" i="20"/>
  <c r="F166" i="11" s="1"/>
  <c r="BW353" i="20"/>
  <c r="F165" i="11" s="1"/>
  <c r="BS353" i="20"/>
  <c r="H151" i="11" s="1"/>
  <c r="R353" i="20"/>
  <c r="D284" i="11" s="1"/>
  <c r="Q353" i="20"/>
  <c r="P353" i="20"/>
  <c r="O353" i="20"/>
  <c r="M353" i="20"/>
  <c r="L353" i="20"/>
  <c r="BZ352" i="20"/>
  <c r="E168" i="11" s="1"/>
  <c r="BY352" i="20"/>
  <c r="E167" i="11" s="1"/>
  <c r="BX352" i="20"/>
  <c r="E166" i="11" s="1"/>
  <c r="BW352" i="20"/>
  <c r="E165" i="11" s="1"/>
  <c r="BS352" i="20"/>
  <c r="G151" i="11" s="1"/>
  <c r="R352" i="20"/>
  <c r="D283" i="11" s="1"/>
  <c r="Q352" i="20"/>
  <c r="P352" i="20"/>
  <c r="O352" i="20"/>
  <c r="N352" i="20"/>
  <c r="M352" i="20"/>
  <c r="L352" i="20"/>
  <c r="BZ351" i="20"/>
  <c r="D168" i="11" s="1"/>
  <c r="BY351" i="20"/>
  <c r="D167" i="11" s="1"/>
  <c r="BX351" i="20"/>
  <c r="D166" i="11" s="1"/>
  <c r="BW351" i="20"/>
  <c r="D165" i="11" s="1"/>
  <c r="BS351" i="20"/>
  <c r="F151" i="11" s="1"/>
  <c r="R351" i="20"/>
  <c r="D282" i="11" s="1"/>
  <c r="Q351" i="20"/>
  <c r="P351" i="20"/>
  <c r="O351" i="20"/>
  <c r="N351" i="20"/>
  <c r="M351" i="20"/>
  <c r="L351" i="20"/>
  <c r="R350" i="20"/>
  <c r="D281" i="11" s="1"/>
  <c r="Q350" i="20"/>
  <c r="P350" i="20"/>
  <c r="O350" i="20"/>
  <c r="N350" i="20"/>
  <c r="M350" i="20"/>
  <c r="L350" i="20"/>
  <c r="R349" i="20"/>
  <c r="D280" i="11" s="1"/>
  <c r="Q349" i="20"/>
  <c r="P349" i="20"/>
  <c r="O349" i="20"/>
  <c r="N349" i="20"/>
  <c r="M349" i="20"/>
  <c r="L349" i="20"/>
  <c r="EI333" i="20"/>
  <c r="EH333" i="20"/>
  <c r="EF333" i="20"/>
  <c r="EE333" i="20"/>
  <c r="ED333" i="20"/>
  <c r="EC333" i="20"/>
  <c r="EB333" i="20"/>
  <c r="EA333" i="20"/>
  <c r="DZ333" i="20"/>
  <c r="DY333" i="20"/>
  <c r="DX333" i="20"/>
  <c r="DW333" i="20"/>
  <c r="DV333" i="20"/>
  <c r="DU333" i="20"/>
  <c r="DT333" i="20"/>
  <c r="DS333" i="20"/>
  <c r="DR333" i="20"/>
  <c r="DQ333" i="20"/>
  <c r="DP333" i="20"/>
  <c r="DO333" i="20"/>
  <c r="DK333" i="20"/>
  <c r="DJ333" i="20"/>
  <c r="DI333" i="20"/>
  <c r="DH333" i="20"/>
  <c r="DG333" i="20"/>
  <c r="DF333" i="20"/>
  <c r="DE333" i="20"/>
  <c r="DD333" i="20"/>
  <c r="DC333" i="20"/>
  <c r="DB333" i="20"/>
  <c r="DA333" i="20"/>
  <c r="CZ333" i="20"/>
  <c r="CY333" i="20"/>
  <c r="CX333" i="20"/>
  <c r="CW333" i="20"/>
  <c r="CV333" i="20"/>
  <c r="CU333" i="20"/>
  <c r="CT333" i="20"/>
  <c r="CS333" i="20"/>
  <c r="CR333" i="20"/>
  <c r="CQ333" i="20"/>
  <c r="CP333" i="20"/>
  <c r="CO333" i="20"/>
  <c r="CN333" i="20"/>
  <c r="CM333" i="20"/>
  <c r="CL333" i="20"/>
  <c r="CI333" i="20"/>
  <c r="CH333" i="20"/>
  <c r="CG333" i="20"/>
  <c r="CF333" i="20"/>
  <c r="CE333" i="20"/>
  <c r="CD333" i="20"/>
  <c r="CC333" i="20"/>
  <c r="CB333" i="20"/>
  <c r="CA333" i="20"/>
  <c r="BZ333" i="20"/>
  <c r="BZ360" i="20" s="1"/>
  <c r="H168" i="11" s="1"/>
  <c r="BY333" i="20"/>
  <c r="BY360" i="20" s="1"/>
  <c r="H167" i="11" s="1"/>
  <c r="BX333" i="20"/>
  <c r="BX360" i="20" s="1"/>
  <c r="H166" i="11" s="1"/>
  <c r="BW333" i="20"/>
  <c r="BW360" i="20" s="1"/>
  <c r="H165" i="11" s="1"/>
  <c r="BV333" i="20"/>
  <c r="BU333" i="20"/>
  <c r="BT333" i="20"/>
  <c r="BQ333" i="20"/>
  <c r="BP333" i="20"/>
  <c r="BO333" i="20"/>
  <c r="BN333" i="20"/>
  <c r="BM333" i="20"/>
  <c r="BL333" i="20"/>
  <c r="BJ333" i="20"/>
  <c r="BI333" i="20"/>
  <c r="BH333" i="20"/>
  <c r="BG333" i="20"/>
  <c r="BF333" i="20"/>
  <c r="BE333" i="20"/>
  <c r="BD333" i="20"/>
  <c r="BC333" i="20"/>
  <c r="BB333" i="20"/>
  <c r="BA333" i="20"/>
  <c r="AZ333" i="20"/>
  <c r="AY333" i="20"/>
  <c r="AX333" i="20"/>
  <c r="AW333" i="20"/>
  <c r="AV333" i="20"/>
  <c r="AU333" i="20"/>
  <c r="AT333" i="20"/>
  <c r="AS333" i="20"/>
  <c r="AR333" i="20"/>
  <c r="AQ333" i="20"/>
  <c r="AP333" i="20"/>
  <c r="AN333" i="20"/>
  <c r="AM333" i="20"/>
  <c r="AL333" i="20"/>
  <c r="AJ333" i="20"/>
  <c r="AH333" i="20"/>
  <c r="AG333" i="20"/>
  <c r="AF333" i="20"/>
  <c r="AE333" i="20"/>
  <c r="AD333" i="20"/>
  <c r="AC333" i="20"/>
  <c r="AB333" i="20"/>
  <c r="AA333" i="20"/>
  <c r="Z333" i="20"/>
  <c r="Y333" i="20"/>
  <c r="X333" i="20"/>
  <c r="W333" i="20"/>
  <c r="V333" i="20"/>
  <c r="U333" i="20"/>
  <c r="T333" i="20"/>
  <c r="S333" i="20"/>
  <c r="K333" i="20"/>
  <c r="J333" i="20"/>
  <c r="I333" i="20"/>
  <c r="H333" i="20"/>
  <c r="G333" i="20"/>
  <c r="F333" i="20"/>
  <c r="E333" i="20"/>
  <c r="D333" i="20"/>
  <c r="K331" i="20"/>
  <c r="D62" i="11" s="1"/>
  <c r="K330" i="20"/>
  <c r="D61" i="11" s="1"/>
  <c r="EI329" i="20"/>
  <c r="EH329" i="20"/>
  <c r="EF329" i="20"/>
  <c r="EE329" i="20"/>
  <c r="ED329" i="20"/>
  <c r="EC329" i="20"/>
  <c r="EB329" i="20"/>
  <c r="EA329" i="20"/>
  <c r="DZ329" i="20"/>
  <c r="DY329" i="20"/>
  <c r="DX329" i="20"/>
  <c r="DW329" i="20"/>
  <c r="DV329" i="20"/>
  <c r="DU329" i="20"/>
  <c r="DT329" i="20"/>
  <c r="DS329" i="20"/>
  <c r="DK329" i="20"/>
  <c r="DJ329" i="20"/>
  <c r="DI329" i="20"/>
  <c r="DH329" i="20"/>
  <c r="DG329" i="20"/>
  <c r="DF329" i="20"/>
  <c r="DE329" i="20"/>
  <c r="DD329" i="20"/>
  <c r="DC329" i="20"/>
  <c r="DB329" i="20"/>
  <c r="DA329" i="20"/>
  <c r="CZ329" i="20"/>
  <c r="CY329" i="20"/>
  <c r="CX329" i="20"/>
  <c r="CW329" i="20"/>
  <c r="CV329" i="20"/>
  <c r="CU329" i="20"/>
  <c r="CT329" i="20"/>
  <c r="CS329" i="20"/>
  <c r="CR329" i="20"/>
  <c r="CQ329" i="20"/>
  <c r="CP329" i="20"/>
  <c r="CO329" i="20"/>
  <c r="CN329" i="20"/>
  <c r="CM329" i="20"/>
  <c r="CL329" i="20"/>
  <c r="CI329" i="20"/>
  <c r="CH329" i="20"/>
  <c r="CG329" i="20"/>
  <c r="CF329" i="20"/>
  <c r="CE329" i="20"/>
  <c r="CD329" i="20"/>
  <c r="CC329" i="20"/>
  <c r="CB329" i="20"/>
  <c r="CA329" i="20"/>
  <c r="BV329" i="20"/>
  <c r="BU329" i="20"/>
  <c r="BT329" i="20"/>
  <c r="BQ329" i="20"/>
  <c r="BP329" i="20"/>
  <c r="BO329" i="20"/>
  <c r="BN329" i="20"/>
  <c r="BM329" i="20"/>
  <c r="BL329" i="20"/>
  <c r="BJ329" i="20"/>
  <c r="BI329" i="20"/>
  <c r="BH329" i="20"/>
  <c r="BG329" i="20"/>
  <c r="BF329" i="20"/>
  <c r="BE329" i="20"/>
  <c r="BD329" i="20"/>
  <c r="BC329" i="20"/>
  <c r="BB329" i="20"/>
  <c r="BA329" i="20"/>
  <c r="AZ329" i="20"/>
  <c r="AY329" i="20"/>
  <c r="AX329" i="20"/>
  <c r="AW329" i="20"/>
  <c r="AV329" i="20"/>
  <c r="AU329" i="20"/>
  <c r="AT329" i="20"/>
  <c r="AS329" i="20"/>
  <c r="AR329" i="20"/>
  <c r="AQ329" i="20"/>
  <c r="AP329" i="20"/>
  <c r="AN329" i="20"/>
  <c r="AL329" i="20"/>
  <c r="AJ329" i="20"/>
  <c r="AH329" i="20"/>
  <c r="AG329" i="20"/>
  <c r="AF329" i="20"/>
  <c r="AE329" i="20"/>
  <c r="AD329" i="20"/>
  <c r="AC329" i="20"/>
  <c r="AB329" i="20"/>
  <c r="AA329" i="20"/>
  <c r="Z329" i="20"/>
  <c r="Y329" i="20"/>
  <c r="X329" i="20"/>
  <c r="W329" i="20"/>
  <c r="V329" i="20"/>
  <c r="U329" i="20"/>
  <c r="T329" i="20"/>
  <c r="S329" i="20"/>
  <c r="K329" i="20"/>
  <c r="D60" i="11" s="1"/>
  <c r="J329" i="20"/>
  <c r="I329" i="20"/>
  <c r="H329" i="20"/>
  <c r="G329" i="20"/>
  <c r="F329" i="20"/>
  <c r="E329" i="20"/>
  <c r="D329" i="20"/>
  <c r="EI328" i="20"/>
  <c r="EH328" i="20"/>
  <c r="EF328" i="20"/>
  <c r="EE328" i="20"/>
  <c r="ED328" i="20"/>
  <c r="EC328" i="20"/>
  <c r="EB328" i="20"/>
  <c r="EA328" i="20"/>
  <c r="DZ328" i="20"/>
  <c r="DY328" i="20"/>
  <c r="DX328" i="20"/>
  <c r="DW328" i="20"/>
  <c r="DV328" i="20"/>
  <c r="DU328" i="20"/>
  <c r="DT328" i="20"/>
  <c r="DS328" i="20"/>
  <c r="DK328" i="20"/>
  <c r="DJ328" i="20"/>
  <c r="DI328" i="20"/>
  <c r="DH328" i="20"/>
  <c r="DG328" i="20"/>
  <c r="DF328" i="20"/>
  <c r="DE328" i="20"/>
  <c r="DD328" i="20"/>
  <c r="DC328" i="20"/>
  <c r="DB328" i="20"/>
  <c r="DA328" i="20"/>
  <c r="CZ328" i="20"/>
  <c r="CY328" i="20"/>
  <c r="CX328" i="20"/>
  <c r="CW328" i="20"/>
  <c r="CV328" i="20"/>
  <c r="CU328" i="20"/>
  <c r="CT328" i="20"/>
  <c r="CS328" i="20"/>
  <c r="CR328" i="20"/>
  <c r="CQ328" i="20"/>
  <c r="CP328" i="20"/>
  <c r="CO328" i="20"/>
  <c r="CN328" i="20"/>
  <c r="CM328" i="20"/>
  <c r="CL328" i="20"/>
  <c r="CI328" i="20"/>
  <c r="CH328" i="20"/>
  <c r="CG328" i="20"/>
  <c r="CF328" i="20"/>
  <c r="CE328" i="20"/>
  <c r="CD328" i="20"/>
  <c r="CC328" i="20"/>
  <c r="CB328" i="20"/>
  <c r="CA328" i="20"/>
  <c r="BV328" i="20"/>
  <c r="BU328" i="20"/>
  <c r="BT328" i="20"/>
  <c r="BQ328" i="20"/>
  <c r="BP328" i="20"/>
  <c r="BO328" i="20"/>
  <c r="BN328" i="20"/>
  <c r="BM328" i="20"/>
  <c r="BL328" i="20"/>
  <c r="BJ328" i="20"/>
  <c r="BI328" i="20"/>
  <c r="BH328" i="20"/>
  <c r="BG328" i="20"/>
  <c r="BF328" i="20"/>
  <c r="BE328" i="20"/>
  <c r="BD328" i="20"/>
  <c r="BC328" i="20"/>
  <c r="BB328" i="20"/>
  <c r="BA328" i="20"/>
  <c r="AZ328" i="20"/>
  <c r="AY328" i="20"/>
  <c r="AX328" i="20"/>
  <c r="AW328" i="20"/>
  <c r="AV328" i="20"/>
  <c r="AU328" i="20"/>
  <c r="AT328" i="20"/>
  <c r="AS328" i="20"/>
  <c r="AR328" i="20"/>
  <c r="AQ328" i="20"/>
  <c r="AP328" i="20"/>
  <c r="AN328" i="20"/>
  <c r="AM328" i="20"/>
  <c r="AL328" i="20"/>
  <c r="AJ328" i="20"/>
  <c r="AH328" i="20"/>
  <c r="AG328" i="20"/>
  <c r="AF328" i="20"/>
  <c r="AE328" i="20"/>
  <c r="AD328" i="20"/>
  <c r="AC328" i="20"/>
  <c r="AB328" i="20"/>
  <c r="AA328" i="20"/>
  <c r="Z328" i="20"/>
  <c r="Y328" i="20"/>
  <c r="X328" i="20"/>
  <c r="W328" i="20"/>
  <c r="V328" i="20"/>
  <c r="U328" i="20"/>
  <c r="T328" i="20"/>
  <c r="S328" i="20"/>
  <c r="K328" i="20"/>
  <c r="D59" i="11" s="1"/>
  <c r="J328" i="20"/>
  <c r="I328" i="20"/>
  <c r="H328" i="20"/>
  <c r="G328" i="20"/>
  <c r="F328" i="20"/>
  <c r="E328" i="20"/>
  <c r="D328" i="20"/>
  <c r="EI327" i="20"/>
  <c r="EH327" i="20"/>
  <c r="EF327" i="20"/>
  <c r="EE327" i="20"/>
  <c r="ED327" i="20"/>
  <c r="EC327" i="20"/>
  <c r="EB327" i="20"/>
  <c r="EA327" i="20"/>
  <c r="DZ327" i="20"/>
  <c r="DY327" i="20"/>
  <c r="DX327" i="20"/>
  <c r="DW327" i="20"/>
  <c r="DV327" i="20"/>
  <c r="DU327" i="20"/>
  <c r="DT327" i="20"/>
  <c r="DS327" i="20"/>
  <c r="DR327" i="20"/>
  <c r="DK327" i="20"/>
  <c r="DJ327" i="20"/>
  <c r="DI327" i="20"/>
  <c r="DH327" i="20"/>
  <c r="DG327" i="20"/>
  <c r="DF327" i="20"/>
  <c r="DE327" i="20"/>
  <c r="DD327" i="20"/>
  <c r="DC327" i="20"/>
  <c r="DB327" i="20"/>
  <c r="DA327" i="20"/>
  <c r="CZ327" i="20"/>
  <c r="CY327" i="20"/>
  <c r="CX327" i="20"/>
  <c r="CW327" i="20"/>
  <c r="CV327" i="20"/>
  <c r="CU327" i="20"/>
  <c r="CT327" i="20"/>
  <c r="CS327" i="20"/>
  <c r="CR327" i="20"/>
  <c r="CQ327" i="20"/>
  <c r="CP327" i="20"/>
  <c r="CO327" i="20"/>
  <c r="CN327" i="20"/>
  <c r="CM327" i="20"/>
  <c r="CL327" i="20"/>
  <c r="CI327" i="20"/>
  <c r="CH327" i="20"/>
  <c r="CG327" i="20"/>
  <c r="CF327" i="20"/>
  <c r="CE327" i="20"/>
  <c r="CD327" i="20"/>
  <c r="CC327" i="20"/>
  <c r="CB327" i="20"/>
  <c r="CA327" i="20"/>
  <c r="BV327" i="20"/>
  <c r="BU327" i="20"/>
  <c r="BT327" i="20"/>
  <c r="BQ327" i="20"/>
  <c r="BP327" i="20"/>
  <c r="BO327" i="20"/>
  <c r="BN327" i="20"/>
  <c r="BM327" i="20"/>
  <c r="BL327" i="20"/>
  <c r="BJ327" i="20"/>
  <c r="BI327" i="20"/>
  <c r="BH327" i="20"/>
  <c r="BG327" i="20"/>
  <c r="BF327" i="20"/>
  <c r="BE327" i="20"/>
  <c r="BD327" i="20"/>
  <c r="BC327" i="20"/>
  <c r="BB327" i="20"/>
  <c r="BA327" i="20"/>
  <c r="AZ327" i="20"/>
  <c r="AY327" i="20"/>
  <c r="AX327" i="20"/>
  <c r="AW327" i="20"/>
  <c r="AV327" i="20"/>
  <c r="AU327" i="20"/>
  <c r="AT327" i="20"/>
  <c r="AS327" i="20"/>
  <c r="AR327" i="20"/>
  <c r="AQ327" i="20"/>
  <c r="AP327" i="20"/>
  <c r="AN327" i="20"/>
  <c r="AM327" i="20"/>
  <c r="AL327" i="20"/>
  <c r="AJ327" i="20"/>
  <c r="AH327" i="20"/>
  <c r="AG327" i="20"/>
  <c r="AF327" i="20"/>
  <c r="AE327" i="20"/>
  <c r="AD327" i="20"/>
  <c r="AC327" i="20"/>
  <c r="AB327" i="20"/>
  <c r="AA327" i="20"/>
  <c r="Z327" i="20"/>
  <c r="Y327" i="20"/>
  <c r="X327" i="20"/>
  <c r="W327" i="20"/>
  <c r="V327" i="20"/>
  <c r="U327" i="20"/>
  <c r="T327" i="20"/>
  <c r="S327" i="20"/>
  <c r="K327" i="20"/>
  <c r="D58" i="11" s="1"/>
  <c r="J327" i="20"/>
  <c r="I327" i="20"/>
  <c r="H327" i="20"/>
  <c r="G327" i="20"/>
  <c r="F327" i="20"/>
  <c r="E327" i="20"/>
  <c r="D327" i="20"/>
  <c r="EI326" i="20"/>
  <c r="EH326" i="20"/>
  <c r="EF326" i="20"/>
  <c r="EE326" i="20"/>
  <c r="ED326" i="20"/>
  <c r="EC326" i="20"/>
  <c r="EB326" i="20"/>
  <c r="EA326" i="20"/>
  <c r="DZ326" i="20"/>
  <c r="DY326" i="20"/>
  <c r="DX326" i="20"/>
  <c r="DW326" i="20"/>
  <c r="DV326" i="20"/>
  <c r="DU326" i="20"/>
  <c r="DT326" i="20"/>
  <c r="DS326" i="20"/>
  <c r="DR326" i="20"/>
  <c r="DQ326" i="20"/>
  <c r="DP326" i="20"/>
  <c r="DO326" i="20"/>
  <c r="DK326" i="20"/>
  <c r="DJ326" i="20"/>
  <c r="DI326" i="20"/>
  <c r="DH326" i="20"/>
  <c r="DG326" i="20"/>
  <c r="DF326" i="20"/>
  <c r="DE326" i="20"/>
  <c r="DD326" i="20"/>
  <c r="DC326" i="20"/>
  <c r="DB326" i="20"/>
  <c r="DA326" i="20"/>
  <c r="CZ326" i="20"/>
  <c r="CY326" i="20"/>
  <c r="CX326" i="20"/>
  <c r="CW326" i="20"/>
  <c r="CV326" i="20"/>
  <c r="CU326" i="20"/>
  <c r="CT326" i="20"/>
  <c r="CS326" i="20"/>
  <c r="CR326" i="20"/>
  <c r="CQ326" i="20"/>
  <c r="CP326" i="20"/>
  <c r="CO326" i="20"/>
  <c r="CN326" i="20"/>
  <c r="CM326" i="20"/>
  <c r="CL326" i="20"/>
  <c r="CI326" i="20"/>
  <c r="CH326" i="20"/>
  <c r="CG326" i="20"/>
  <c r="CF326" i="20"/>
  <c r="CE326" i="20"/>
  <c r="CD326" i="20"/>
  <c r="CC326" i="20"/>
  <c r="CB326" i="20"/>
  <c r="CA326" i="20"/>
  <c r="BV326" i="20"/>
  <c r="BU326" i="20"/>
  <c r="BT326" i="20"/>
  <c r="BQ326" i="20"/>
  <c r="BP326" i="20"/>
  <c r="BO326" i="20"/>
  <c r="BN326" i="20"/>
  <c r="BM326" i="20"/>
  <c r="BL326" i="20"/>
  <c r="BJ326" i="20"/>
  <c r="BI326" i="20"/>
  <c r="BH326" i="20"/>
  <c r="BG326" i="20"/>
  <c r="BF326" i="20"/>
  <c r="BE326" i="20"/>
  <c r="BD326" i="20"/>
  <c r="BC326" i="20"/>
  <c r="BB326" i="20"/>
  <c r="BA326" i="20"/>
  <c r="AZ326" i="20"/>
  <c r="AY326" i="20"/>
  <c r="AX326" i="20"/>
  <c r="AW326" i="20"/>
  <c r="AV326" i="20"/>
  <c r="AU326" i="20"/>
  <c r="AT326" i="20"/>
  <c r="AS326" i="20"/>
  <c r="AR326" i="20"/>
  <c r="AQ326" i="20"/>
  <c r="AP326" i="20"/>
  <c r="AN326" i="20"/>
  <c r="AM326" i="20"/>
  <c r="AL326" i="20"/>
  <c r="AJ326" i="20"/>
  <c r="AH326" i="20"/>
  <c r="AG326" i="20"/>
  <c r="AF326" i="20"/>
  <c r="AE326" i="20"/>
  <c r="AD326" i="20"/>
  <c r="AC326" i="20"/>
  <c r="AB326" i="20"/>
  <c r="AA326" i="20"/>
  <c r="Z326" i="20"/>
  <c r="Y326" i="20"/>
  <c r="X326" i="20"/>
  <c r="W326" i="20"/>
  <c r="V326" i="20"/>
  <c r="U326" i="20"/>
  <c r="T326" i="20"/>
  <c r="S326" i="20"/>
  <c r="K326" i="20"/>
  <c r="D57" i="11" s="1"/>
  <c r="J326" i="20"/>
  <c r="I326" i="20"/>
  <c r="H326" i="20"/>
  <c r="G326" i="20"/>
  <c r="F326" i="20"/>
  <c r="E326" i="20"/>
  <c r="D326" i="20"/>
  <c r="EI325" i="20"/>
  <c r="EH325" i="20"/>
  <c r="EF325" i="20"/>
  <c r="EE325" i="20"/>
  <c r="ED325" i="20"/>
  <c r="EC325" i="20"/>
  <c r="EB325" i="20"/>
  <c r="EA325" i="20"/>
  <c r="DZ325" i="20"/>
  <c r="DY325" i="20"/>
  <c r="DX325" i="20"/>
  <c r="DW325" i="20"/>
  <c r="DV325" i="20"/>
  <c r="DU325" i="20"/>
  <c r="DT325" i="20"/>
  <c r="DS325" i="20"/>
  <c r="DR325" i="20"/>
  <c r="DQ325" i="20"/>
  <c r="DP325" i="20"/>
  <c r="DO325" i="20"/>
  <c r="DK325" i="20"/>
  <c r="DJ325" i="20"/>
  <c r="DI325" i="20"/>
  <c r="DH325" i="20"/>
  <c r="DG325" i="20"/>
  <c r="DF325" i="20"/>
  <c r="DE325" i="20"/>
  <c r="DD325" i="20"/>
  <c r="DC325" i="20"/>
  <c r="DB325" i="20"/>
  <c r="DA325" i="20"/>
  <c r="CZ325" i="20"/>
  <c r="CY325" i="20"/>
  <c r="CX325" i="20"/>
  <c r="CW325" i="20"/>
  <c r="CV325" i="20"/>
  <c r="CU325" i="20"/>
  <c r="CT325" i="20"/>
  <c r="CS325" i="20"/>
  <c r="CR325" i="20"/>
  <c r="CQ325" i="20"/>
  <c r="CP325" i="20"/>
  <c r="CO325" i="20"/>
  <c r="CN325" i="20"/>
  <c r="CM325" i="20"/>
  <c r="CL325" i="20"/>
  <c r="CI325" i="20"/>
  <c r="CH325" i="20"/>
  <c r="CG325" i="20"/>
  <c r="CF325" i="20"/>
  <c r="CE325" i="20"/>
  <c r="CD325" i="20"/>
  <c r="CC325" i="20"/>
  <c r="CB325" i="20"/>
  <c r="CA325" i="20"/>
  <c r="BV325" i="20"/>
  <c r="F160" i="11" s="1"/>
  <c r="BU325" i="20"/>
  <c r="F159" i="11" s="1"/>
  <c r="BT325" i="20"/>
  <c r="F158" i="11" s="1"/>
  <c r="BQ325" i="20"/>
  <c r="BP325" i="20"/>
  <c r="BO325" i="20"/>
  <c r="BN325" i="20"/>
  <c r="BM325" i="20"/>
  <c r="BL325" i="20"/>
  <c r="BJ325" i="20"/>
  <c r="BI325" i="20"/>
  <c r="BH325" i="20"/>
  <c r="BG325" i="20"/>
  <c r="BF325" i="20"/>
  <c r="BE325" i="20"/>
  <c r="BD325" i="20"/>
  <c r="BC325" i="20"/>
  <c r="BB325" i="20"/>
  <c r="BA325" i="20"/>
  <c r="AZ325" i="20"/>
  <c r="AY325" i="20"/>
  <c r="AX325" i="20"/>
  <c r="AW325" i="20"/>
  <c r="AV325" i="20"/>
  <c r="AU325" i="20"/>
  <c r="AT325" i="20"/>
  <c r="AS325" i="20"/>
  <c r="AR325" i="20"/>
  <c r="AQ325" i="20"/>
  <c r="AP325" i="20"/>
  <c r="AN325" i="20"/>
  <c r="AM325" i="20"/>
  <c r="AL325" i="20"/>
  <c r="AJ325" i="20"/>
  <c r="AH325" i="20"/>
  <c r="AG325" i="20"/>
  <c r="AF325" i="20"/>
  <c r="AE325" i="20"/>
  <c r="AD325" i="20"/>
  <c r="AC325" i="20"/>
  <c r="AB325" i="20"/>
  <c r="AA325" i="20"/>
  <c r="Z325" i="20"/>
  <c r="Y325" i="20"/>
  <c r="X325" i="20"/>
  <c r="W325" i="20"/>
  <c r="V325" i="20"/>
  <c r="U325" i="20"/>
  <c r="T325" i="20"/>
  <c r="S325" i="20"/>
  <c r="K325" i="20"/>
  <c r="D56" i="11" s="1"/>
  <c r="J325" i="20"/>
  <c r="I325" i="20"/>
  <c r="H325" i="20"/>
  <c r="G325" i="20"/>
  <c r="F325" i="20"/>
  <c r="E325" i="20"/>
  <c r="D325" i="20"/>
  <c r="EI324" i="20"/>
  <c r="EH324" i="20"/>
  <c r="EF324" i="20"/>
  <c r="EE324" i="20"/>
  <c r="ED324" i="20"/>
  <c r="EC324" i="20"/>
  <c r="EB324" i="20"/>
  <c r="EA324" i="20"/>
  <c r="DZ324" i="20"/>
  <c r="DY324" i="20"/>
  <c r="DX324" i="20"/>
  <c r="DW324" i="20"/>
  <c r="DV324" i="20"/>
  <c r="DU324" i="20"/>
  <c r="DT324" i="20"/>
  <c r="DS324" i="20"/>
  <c r="DR324" i="20"/>
  <c r="DQ324" i="20"/>
  <c r="DP324" i="20"/>
  <c r="DO324" i="20"/>
  <c r="DK324" i="20"/>
  <c r="DJ324" i="20"/>
  <c r="DI324" i="20"/>
  <c r="DH324" i="20"/>
  <c r="DG324" i="20"/>
  <c r="DF324" i="20"/>
  <c r="DE324" i="20"/>
  <c r="DD324" i="20"/>
  <c r="DC324" i="20"/>
  <c r="DB324" i="20"/>
  <c r="DA324" i="20"/>
  <c r="CZ324" i="20"/>
  <c r="CY324" i="20"/>
  <c r="CX324" i="20"/>
  <c r="CW324" i="20"/>
  <c r="CV324" i="20"/>
  <c r="CU324" i="20"/>
  <c r="CT324" i="20"/>
  <c r="CS324" i="20"/>
  <c r="CR324" i="20"/>
  <c r="CQ324" i="20"/>
  <c r="CP324" i="20"/>
  <c r="CO324" i="20"/>
  <c r="CN324" i="20"/>
  <c r="CM324" i="20"/>
  <c r="CL324" i="20"/>
  <c r="CI324" i="20"/>
  <c r="CH324" i="20"/>
  <c r="CG324" i="20"/>
  <c r="CF324" i="20"/>
  <c r="CE324" i="20"/>
  <c r="CD324" i="20"/>
  <c r="CC324" i="20"/>
  <c r="CB324" i="20"/>
  <c r="CA324" i="20"/>
  <c r="BV324" i="20"/>
  <c r="E160" i="11" s="1"/>
  <c r="BU324" i="20"/>
  <c r="E159" i="11" s="1"/>
  <c r="BT324" i="20"/>
  <c r="E158" i="11" s="1"/>
  <c r="BQ324" i="20"/>
  <c r="BP324" i="20"/>
  <c r="BO324" i="20"/>
  <c r="BN324" i="20"/>
  <c r="BM324" i="20"/>
  <c r="BL324" i="20"/>
  <c r="BJ324" i="20"/>
  <c r="BI324" i="20"/>
  <c r="BH324" i="20"/>
  <c r="BG324" i="20"/>
  <c r="BF324" i="20"/>
  <c r="BE324" i="20"/>
  <c r="BD324" i="20"/>
  <c r="BC324" i="20"/>
  <c r="BB324" i="20"/>
  <c r="BA324" i="20"/>
  <c r="AZ324" i="20"/>
  <c r="AY324" i="20"/>
  <c r="AX324" i="20"/>
  <c r="AW324" i="20"/>
  <c r="AV324" i="20"/>
  <c r="AU324" i="20"/>
  <c r="AT324" i="20"/>
  <c r="AS324" i="20"/>
  <c r="AR324" i="20"/>
  <c r="AQ324" i="20"/>
  <c r="AP324" i="20"/>
  <c r="AN324" i="20"/>
  <c r="AM324" i="20"/>
  <c r="AL324" i="20"/>
  <c r="AJ324" i="20"/>
  <c r="AH324" i="20"/>
  <c r="AG324" i="20"/>
  <c r="AF324" i="20"/>
  <c r="AE324" i="20"/>
  <c r="AD324" i="20"/>
  <c r="AC324" i="20"/>
  <c r="AB324" i="20"/>
  <c r="AA324" i="20"/>
  <c r="Z324" i="20"/>
  <c r="Y324" i="20"/>
  <c r="X324" i="20"/>
  <c r="W324" i="20"/>
  <c r="V324" i="20"/>
  <c r="U324" i="20"/>
  <c r="T324" i="20"/>
  <c r="S324" i="20"/>
  <c r="K324" i="20"/>
  <c r="D55" i="11" s="1"/>
  <c r="J324" i="20"/>
  <c r="I324" i="20"/>
  <c r="H324" i="20"/>
  <c r="G324" i="20"/>
  <c r="F324" i="20"/>
  <c r="E324" i="20"/>
  <c r="D324" i="20"/>
  <c r="EI323" i="20"/>
  <c r="EH323" i="20"/>
  <c r="EF323" i="20"/>
  <c r="EE323" i="20"/>
  <c r="ED323" i="20"/>
  <c r="EC323" i="20"/>
  <c r="EB323" i="20"/>
  <c r="EA323" i="20"/>
  <c r="DZ323" i="20"/>
  <c r="DY323" i="20"/>
  <c r="DX323" i="20"/>
  <c r="DW323" i="20"/>
  <c r="DV323" i="20"/>
  <c r="DU323" i="20"/>
  <c r="DT323" i="20"/>
  <c r="DS323" i="20"/>
  <c r="DR323" i="20"/>
  <c r="DQ323" i="20"/>
  <c r="DP323" i="20"/>
  <c r="DO323" i="20"/>
  <c r="DK323" i="20"/>
  <c r="DJ323" i="20"/>
  <c r="DI323" i="20"/>
  <c r="DH323" i="20"/>
  <c r="DG323" i="20"/>
  <c r="DF323" i="20"/>
  <c r="DE323" i="20"/>
  <c r="DD323" i="20"/>
  <c r="DC323" i="20"/>
  <c r="DB323" i="20"/>
  <c r="DA323" i="20"/>
  <c r="CZ323" i="20"/>
  <c r="CY323" i="20"/>
  <c r="CX323" i="20"/>
  <c r="CW323" i="20"/>
  <c r="CV323" i="20"/>
  <c r="CU323" i="20"/>
  <c r="CT323" i="20"/>
  <c r="CS323" i="20"/>
  <c r="CR323" i="20"/>
  <c r="CQ323" i="20"/>
  <c r="CP323" i="20"/>
  <c r="CO323" i="20"/>
  <c r="CN323" i="20"/>
  <c r="CM323" i="20"/>
  <c r="CL323" i="20"/>
  <c r="CI323" i="20"/>
  <c r="CH323" i="20"/>
  <c r="CG323" i="20"/>
  <c r="CF323" i="20"/>
  <c r="CE323" i="20"/>
  <c r="CD323" i="20"/>
  <c r="CC323" i="20"/>
  <c r="CB323" i="20"/>
  <c r="CA323" i="20"/>
  <c r="BV323" i="20"/>
  <c r="D160" i="11" s="1"/>
  <c r="BU323" i="20"/>
  <c r="D159" i="11" s="1"/>
  <c r="BT323" i="20"/>
  <c r="D158" i="11" s="1"/>
  <c r="BQ323" i="20"/>
  <c r="D147" i="11" s="1"/>
  <c r="BP323" i="20"/>
  <c r="D146" i="11" s="1"/>
  <c r="BO323" i="20"/>
  <c r="D145" i="11" s="1"/>
  <c r="BN323" i="20"/>
  <c r="D144" i="11" s="1"/>
  <c r="BM323" i="20"/>
  <c r="BL323" i="20"/>
  <c r="BJ323" i="20"/>
  <c r="F132" i="11" s="1"/>
  <c r="BI323" i="20"/>
  <c r="E132" i="11" s="1"/>
  <c r="BH323" i="20"/>
  <c r="D132" i="11" s="1"/>
  <c r="BG323" i="20"/>
  <c r="F131" i="11" s="1"/>
  <c r="BF323" i="20"/>
  <c r="E131" i="11" s="1"/>
  <c r="BE323" i="20"/>
  <c r="D131" i="11" s="1"/>
  <c r="BD323" i="20"/>
  <c r="F130" i="11" s="1"/>
  <c r="BC323" i="20"/>
  <c r="E130" i="11" s="1"/>
  <c r="BB323" i="20"/>
  <c r="D130" i="11" s="1"/>
  <c r="BA323" i="20"/>
  <c r="F129" i="11" s="1"/>
  <c r="AZ323" i="20"/>
  <c r="E129" i="11" s="1"/>
  <c r="AY323" i="20"/>
  <c r="D129" i="11" s="1"/>
  <c r="AX323" i="20"/>
  <c r="F128" i="11" s="1"/>
  <c r="AW323" i="20"/>
  <c r="E128" i="11" s="1"/>
  <c r="AV323" i="20"/>
  <c r="D128" i="11" s="1"/>
  <c r="AU323" i="20"/>
  <c r="F127" i="11" s="1"/>
  <c r="AT323" i="20"/>
  <c r="E127" i="11" s="1"/>
  <c r="AS323" i="20"/>
  <c r="D127" i="11" s="1"/>
  <c r="AR323" i="20"/>
  <c r="F126" i="11" s="1"/>
  <c r="AQ323" i="20"/>
  <c r="E126" i="11" s="1"/>
  <c r="AP323" i="20"/>
  <c r="D126" i="11" s="1"/>
  <c r="AN323" i="20"/>
  <c r="AM323" i="20"/>
  <c r="AL323" i="20"/>
  <c r="AJ323" i="20"/>
  <c r="D92" i="11" s="1"/>
  <c r="AH323" i="20"/>
  <c r="D90" i="11" s="1"/>
  <c r="AG323" i="20"/>
  <c r="D89" i="11" s="1"/>
  <c r="AF323" i="20"/>
  <c r="D88" i="11" s="1"/>
  <c r="AE323" i="20"/>
  <c r="D87" i="11" s="1"/>
  <c r="AD323" i="20"/>
  <c r="D86" i="11" s="1"/>
  <c r="AC323" i="20"/>
  <c r="D85" i="11" s="1"/>
  <c r="AB323" i="20"/>
  <c r="D84" i="11" s="1"/>
  <c r="AA323" i="20"/>
  <c r="D83" i="11" s="1"/>
  <c r="Z323" i="20"/>
  <c r="D82" i="11" s="1"/>
  <c r="Y323" i="20"/>
  <c r="D81" i="11" s="1"/>
  <c r="X323" i="20"/>
  <c r="D80" i="11" s="1"/>
  <c r="W323" i="20"/>
  <c r="D79" i="11" s="1"/>
  <c r="V323" i="20"/>
  <c r="D78" i="11" s="1"/>
  <c r="U323" i="20"/>
  <c r="D77" i="11" s="1"/>
  <c r="T323" i="20"/>
  <c r="D76" i="11" s="1"/>
  <c r="S323" i="20"/>
  <c r="K323" i="20"/>
  <c r="D54" i="11" s="1"/>
  <c r="J323" i="20"/>
  <c r="I323" i="20"/>
  <c r="H323" i="20"/>
  <c r="G323" i="20"/>
  <c r="F323" i="20"/>
  <c r="E323" i="20"/>
  <c r="D323" i="20"/>
  <c r="C311" i="20"/>
  <c r="B311" i="20"/>
  <c r="C310" i="20"/>
  <c r="B310" i="20"/>
  <c r="C309" i="20"/>
  <c r="B309" i="20"/>
  <c r="C308" i="20"/>
  <c r="B308" i="20"/>
  <c r="C307" i="20"/>
  <c r="B307" i="20"/>
  <c r="C416" i="19"/>
  <c r="G17" i="10" s="1"/>
  <c r="B416" i="19"/>
  <c r="G9" i="10" s="1"/>
  <c r="C415" i="19"/>
  <c r="F17" i="10" s="1"/>
  <c r="B415" i="19"/>
  <c r="F9" i="10" s="1"/>
  <c r="C414" i="19"/>
  <c r="E17" i="10" s="1"/>
  <c r="B414" i="19"/>
  <c r="E9" i="10" s="1"/>
  <c r="C413" i="19"/>
  <c r="D17" i="10" s="1"/>
  <c r="B413" i="19"/>
  <c r="D9" i="10" s="1"/>
  <c r="P376" i="19"/>
  <c r="P375" i="19"/>
  <c r="P374" i="19"/>
  <c r="P373" i="19"/>
  <c r="P372" i="19"/>
  <c r="P371" i="19"/>
  <c r="P370" i="19"/>
  <c r="P369" i="19"/>
  <c r="P368" i="19"/>
  <c r="P367" i="19"/>
  <c r="P366" i="19"/>
  <c r="P365" i="19"/>
  <c r="P364" i="19"/>
  <c r="Q363" i="19"/>
  <c r="D294" i="10" s="1"/>
  <c r="P363" i="19"/>
  <c r="BS362" i="19"/>
  <c r="Q362" i="19"/>
  <c r="D293" i="10" s="1"/>
  <c r="P362" i="19"/>
  <c r="M362" i="19"/>
  <c r="L362" i="19"/>
  <c r="BS361" i="19"/>
  <c r="Q361" i="19"/>
  <c r="D292" i="10" s="1"/>
  <c r="P361" i="19"/>
  <c r="M361" i="19"/>
  <c r="L361" i="19"/>
  <c r="BS360" i="19"/>
  <c r="Q360" i="19"/>
  <c r="D291" i="10" s="1"/>
  <c r="P360" i="19"/>
  <c r="M360" i="19"/>
  <c r="L360" i="19"/>
  <c r="BS359" i="19"/>
  <c r="R359" i="19"/>
  <c r="Q359" i="19"/>
  <c r="D290" i="10" s="1"/>
  <c r="P359" i="19"/>
  <c r="M359" i="19"/>
  <c r="L359" i="19"/>
  <c r="BS358" i="19"/>
  <c r="R358" i="19"/>
  <c r="Q358" i="19"/>
  <c r="D289" i="10" s="1"/>
  <c r="P358" i="19"/>
  <c r="O358" i="19"/>
  <c r="M358" i="19"/>
  <c r="L358" i="19"/>
  <c r="R357" i="19"/>
  <c r="Q357" i="19"/>
  <c r="D288" i="10" s="1"/>
  <c r="P357" i="19"/>
  <c r="O357" i="19"/>
  <c r="M357" i="19"/>
  <c r="L357" i="19"/>
  <c r="R356" i="19"/>
  <c r="Q356" i="19"/>
  <c r="D287" i="10" s="1"/>
  <c r="P356" i="19"/>
  <c r="O356" i="19"/>
  <c r="M356" i="19"/>
  <c r="L356" i="19"/>
  <c r="R355" i="19"/>
  <c r="Q355" i="19"/>
  <c r="D286" i="10" s="1"/>
  <c r="P355" i="19"/>
  <c r="O355" i="19"/>
  <c r="M355" i="19"/>
  <c r="L355" i="19"/>
  <c r="BZ354" i="19"/>
  <c r="G168" i="10" s="1"/>
  <c r="BY354" i="19"/>
  <c r="G167" i="10" s="1"/>
  <c r="BX354" i="19"/>
  <c r="G166" i="10" s="1"/>
  <c r="BW354" i="19"/>
  <c r="G165" i="10" s="1"/>
  <c r="BS354" i="19"/>
  <c r="I151" i="10" s="1"/>
  <c r="R354" i="19"/>
  <c r="Q354" i="19"/>
  <c r="D285" i="10" s="1"/>
  <c r="P354" i="19"/>
  <c r="O354" i="19"/>
  <c r="M354" i="19"/>
  <c r="L354" i="19"/>
  <c r="BZ353" i="19"/>
  <c r="F168" i="10" s="1"/>
  <c r="BY353" i="19"/>
  <c r="F167" i="10" s="1"/>
  <c r="BX353" i="19"/>
  <c r="F166" i="10" s="1"/>
  <c r="BW353" i="19"/>
  <c r="F165" i="10" s="1"/>
  <c r="BS353" i="19"/>
  <c r="H151" i="10" s="1"/>
  <c r="R353" i="19"/>
  <c r="Q353" i="19"/>
  <c r="D284" i="10" s="1"/>
  <c r="P353" i="19"/>
  <c r="O353" i="19"/>
  <c r="M353" i="19"/>
  <c r="L353" i="19"/>
  <c r="BZ352" i="19"/>
  <c r="E168" i="10" s="1"/>
  <c r="BY352" i="19"/>
  <c r="E167" i="10" s="1"/>
  <c r="BX352" i="19"/>
  <c r="E166" i="10" s="1"/>
  <c r="BW352" i="19"/>
  <c r="E165" i="10" s="1"/>
  <c r="BS352" i="19"/>
  <c r="G151" i="10" s="1"/>
  <c r="R352" i="19"/>
  <c r="Q352" i="19"/>
  <c r="D283" i="10" s="1"/>
  <c r="P352" i="19"/>
  <c r="O352" i="19"/>
  <c r="N352" i="19"/>
  <c r="M352" i="19"/>
  <c r="L352" i="19"/>
  <c r="BZ351" i="19"/>
  <c r="D168" i="10" s="1"/>
  <c r="BY351" i="19"/>
  <c r="D167" i="10" s="1"/>
  <c r="BX351" i="19"/>
  <c r="D166" i="10" s="1"/>
  <c r="BW351" i="19"/>
  <c r="D165" i="10" s="1"/>
  <c r="BS351" i="19"/>
  <c r="F151" i="10" s="1"/>
  <c r="R351" i="19"/>
  <c r="Q351" i="19"/>
  <c r="D282" i="10" s="1"/>
  <c r="P351" i="19"/>
  <c r="O351" i="19"/>
  <c r="N351" i="19"/>
  <c r="M351" i="19"/>
  <c r="L351" i="19"/>
  <c r="R350" i="19"/>
  <c r="Q350" i="19"/>
  <c r="D281" i="10" s="1"/>
  <c r="P350" i="19"/>
  <c r="O350" i="19"/>
  <c r="N350" i="19"/>
  <c r="M350" i="19"/>
  <c r="L350" i="19"/>
  <c r="R349" i="19"/>
  <c r="Q349" i="19"/>
  <c r="D280" i="10" s="1"/>
  <c r="P349" i="19"/>
  <c r="O349" i="19"/>
  <c r="N349" i="19"/>
  <c r="M349" i="19"/>
  <c r="L349" i="19"/>
  <c r="EI333" i="19"/>
  <c r="EH333" i="19"/>
  <c r="EF333" i="19"/>
  <c r="EE333" i="19"/>
  <c r="ED333" i="19"/>
  <c r="EC333" i="19"/>
  <c r="EB333" i="19"/>
  <c r="EA333" i="19"/>
  <c r="DZ333" i="19"/>
  <c r="DY333" i="19"/>
  <c r="DX333" i="19"/>
  <c r="DW333" i="19"/>
  <c r="DV333" i="19"/>
  <c r="DU333" i="19"/>
  <c r="DT333" i="19"/>
  <c r="DS333" i="19"/>
  <c r="DR333" i="19"/>
  <c r="DQ333" i="19"/>
  <c r="DP333" i="19"/>
  <c r="DO333" i="19"/>
  <c r="DK333" i="19"/>
  <c r="DJ333" i="19"/>
  <c r="DI333" i="19"/>
  <c r="DH333" i="19"/>
  <c r="DG333" i="19"/>
  <c r="DF333" i="19"/>
  <c r="DE333" i="19"/>
  <c r="DD333" i="19"/>
  <c r="DC333" i="19"/>
  <c r="DB333" i="19"/>
  <c r="DA333" i="19"/>
  <c r="CZ333" i="19"/>
  <c r="CY333" i="19"/>
  <c r="CX333" i="19"/>
  <c r="CW333" i="19"/>
  <c r="CV333" i="19"/>
  <c r="CU333" i="19"/>
  <c r="CT333" i="19"/>
  <c r="CS333" i="19"/>
  <c r="CR333" i="19"/>
  <c r="CQ333" i="19"/>
  <c r="CP333" i="19"/>
  <c r="CO333" i="19"/>
  <c r="CN333" i="19"/>
  <c r="CM333" i="19"/>
  <c r="CL333" i="19"/>
  <c r="CI333" i="19"/>
  <c r="CH333" i="19"/>
  <c r="CG333" i="19"/>
  <c r="CF333" i="19"/>
  <c r="CE333" i="19"/>
  <c r="CD333" i="19"/>
  <c r="CC333" i="19"/>
  <c r="CB333" i="19"/>
  <c r="CA333" i="19"/>
  <c r="BZ333" i="19"/>
  <c r="BZ360" i="19" s="1"/>
  <c r="H168" i="10" s="1"/>
  <c r="BY333" i="19"/>
  <c r="BY360" i="19" s="1"/>
  <c r="H167" i="10" s="1"/>
  <c r="BX333" i="19"/>
  <c r="BX360" i="19" s="1"/>
  <c r="H166" i="10" s="1"/>
  <c r="BW333" i="19"/>
  <c r="BW360" i="19" s="1"/>
  <c r="H165" i="10" s="1"/>
  <c r="BV333" i="19"/>
  <c r="BU333" i="19"/>
  <c r="BT333" i="19"/>
  <c r="BQ333" i="19"/>
  <c r="BP333" i="19"/>
  <c r="BO333" i="19"/>
  <c r="BN333" i="19"/>
  <c r="BM333" i="19"/>
  <c r="BL333" i="19"/>
  <c r="BJ333" i="19"/>
  <c r="BI333" i="19"/>
  <c r="BH333" i="19"/>
  <c r="BG333" i="19"/>
  <c r="BF333" i="19"/>
  <c r="BE333" i="19"/>
  <c r="BD333" i="19"/>
  <c r="BC333" i="19"/>
  <c r="BB333" i="19"/>
  <c r="BA333" i="19"/>
  <c r="AZ333" i="19"/>
  <c r="AY333" i="19"/>
  <c r="AX333" i="19"/>
  <c r="AW333" i="19"/>
  <c r="AV333" i="19"/>
  <c r="AU333" i="19"/>
  <c r="AT333" i="19"/>
  <c r="AS333" i="19"/>
  <c r="AR333" i="19"/>
  <c r="AQ333" i="19"/>
  <c r="AP333" i="19"/>
  <c r="AN333" i="19"/>
  <c r="AM333" i="19"/>
  <c r="AL333" i="19"/>
  <c r="AJ333" i="19"/>
  <c r="AH333" i="19"/>
  <c r="AG333" i="19"/>
  <c r="AF333" i="19"/>
  <c r="AE333" i="19"/>
  <c r="AD333" i="19"/>
  <c r="AC333" i="19"/>
  <c r="AB333" i="19"/>
  <c r="AA333" i="19"/>
  <c r="Z333" i="19"/>
  <c r="Y333" i="19"/>
  <c r="X333" i="19"/>
  <c r="W333" i="19"/>
  <c r="V333" i="19"/>
  <c r="U333" i="19"/>
  <c r="T333" i="19"/>
  <c r="S333" i="19"/>
  <c r="K333" i="19"/>
  <c r="J333" i="19"/>
  <c r="I333" i="19"/>
  <c r="H333" i="19"/>
  <c r="G333" i="19"/>
  <c r="F333" i="19"/>
  <c r="E333" i="19"/>
  <c r="D333" i="19"/>
  <c r="K331" i="19"/>
  <c r="D62" i="10" s="1"/>
  <c r="K330" i="19"/>
  <c r="D61" i="10" s="1"/>
  <c r="EI329" i="19"/>
  <c r="EH329" i="19"/>
  <c r="EF329" i="19"/>
  <c r="EE329" i="19"/>
  <c r="ED329" i="19"/>
  <c r="EC329" i="19"/>
  <c r="EB329" i="19"/>
  <c r="EA329" i="19"/>
  <c r="DZ329" i="19"/>
  <c r="DY329" i="19"/>
  <c r="DX329" i="19"/>
  <c r="DW329" i="19"/>
  <c r="DV329" i="19"/>
  <c r="DU329" i="19"/>
  <c r="DT329" i="19"/>
  <c r="DS329" i="19"/>
  <c r="DK329" i="19"/>
  <c r="DJ329" i="19"/>
  <c r="DI329" i="19"/>
  <c r="DH329" i="19"/>
  <c r="DG329" i="19"/>
  <c r="DF329" i="19"/>
  <c r="DE329" i="19"/>
  <c r="DD329" i="19"/>
  <c r="DC329" i="19"/>
  <c r="DB329" i="19"/>
  <c r="DA329" i="19"/>
  <c r="CZ329" i="19"/>
  <c r="CY329" i="19"/>
  <c r="CX329" i="19"/>
  <c r="CW329" i="19"/>
  <c r="CV329" i="19"/>
  <c r="CU329" i="19"/>
  <c r="CT329" i="19"/>
  <c r="CS329" i="19"/>
  <c r="CR329" i="19"/>
  <c r="CQ329" i="19"/>
  <c r="CP329" i="19"/>
  <c r="CO329" i="19"/>
  <c r="CN329" i="19"/>
  <c r="CM329" i="19"/>
  <c r="CL329" i="19"/>
  <c r="CI329" i="19"/>
  <c r="CH329" i="19"/>
  <c r="CG329" i="19"/>
  <c r="CF329" i="19"/>
  <c r="CE329" i="19"/>
  <c r="CD329" i="19"/>
  <c r="CC329" i="19"/>
  <c r="CB329" i="19"/>
  <c r="CA329" i="19"/>
  <c r="BV329" i="19"/>
  <c r="BU329" i="19"/>
  <c r="BT329" i="19"/>
  <c r="BQ329" i="19"/>
  <c r="BP329" i="19"/>
  <c r="BO329" i="19"/>
  <c r="BN329" i="19"/>
  <c r="BM329" i="19"/>
  <c r="BL329" i="19"/>
  <c r="BJ329" i="19"/>
  <c r="BI329" i="19"/>
  <c r="BH329" i="19"/>
  <c r="BG329" i="19"/>
  <c r="BF329" i="19"/>
  <c r="BE329" i="19"/>
  <c r="BD329" i="19"/>
  <c r="BC329" i="19"/>
  <c r="BB329" i="19"/>
  <c r="BA329" i="19"/>
  <c r="AZ329" i="19"/>
  <c r="AY329" i="19"/>
  <c r="AX329" i="19"/>
  <c r="AW329" i="19"/>
  <c r="AV329" i="19"/>
  <c r="AU329" i="19"/>
  <c r="AT329" i="19"/>
  <c r="AS329" i="19"/>
  <c r="AR329" i="19"/>
  <c r="AQ329" i="19"/>
  <c r="AP329" i="19"/>
  <c r="AN329" i="19"/>
  <c r="AL329" i="19"/>
  <c r="AJ329" i="19"/>
  <c r="AH329" i="19"/>
  <c r="AG329" i="19"/>
  <c r="AF329" i="19"/>
  <c r="AE329" i="19"/>
  <c r="AD329" i="19"/>
  <c r="AC329" i="19"/>
  <c r="AB329" i="19"/>
  <c r="AA329" i="19"/>
  <c r="Z329" i="19"/>
  <c r="Y329" i="19"/>
  <c r="X329" i="19"/>
  <c r="W329" i="19"/>
  <c r="V329" i="19"/>
  <c r="U329" i="19"/>
  <c r="T329" i="19"/>
  <c r="S329" i="19"/>
  <c r="K329" i="19"/>
  <c r="D60" i="10" s="1"/>
  <c r="J329" i="19"/>
  <c r="I329" i="19"/>
  <c r="H329" i="19"/>
  <c r="G329" i="19"/>
  <c r="F329" i="19"/>
  <c r="E329" i="19"/>
  <c r="D329" i="19"/>
  <c r="EI328" i="19"/>
  <c r="EH328" i="19"/>
  <c r="EF328" i="19"/>
  <c r="EE328" i="19"/>
  <c r="ED328" i="19"/>
  <c r="EC328" i="19"/>
  <c r="EB328" i="19"/>
  <c r="EA328" i="19"/>
  <c r="DZ328" i="19"/>
  <c r="DY328" i="19"/>
  <c r="DX328" i="19"/>
  <c r="DW328" i="19"/>
  <c r="DV328" i="19"/>
  <c r="DU328" i="19"/>
  <c r="DT328" i="19"/>
  <c r="DS328" i="19"/>
  <c r="DK328" i="19"/>
  <c r="DJ328" i="19"/>
  <c r="DI328" i="19"/>
  <c r="DH328" i="19"/>
  <c r="DG328" i="19"/>
  <c r="DF328" i="19"/>
  <c r="DE328" i="19"/>
  <c r="DD328" i="19"/>
  <c r="DC328" i="19"/>
  <c r="DB328" i="19"/>
  <c r="DA328" i="19"/>
  <c r="CZ328" i="19"/>
  <c r="CY328" i="19"/>
  <c r="CX328" i="19"/>
  <c r="CW328" i="19"/>
  <c r="CV328" i="19"/>
  <c r="CU328" i="19"/>
  <c r="CT328" i="19"/>
  <c r="CS328" i="19"/>
  <c r="CR328" i="19"/>
  <c r="CQ328" i="19"/>
  <c r="CP328" i="19"/>
  <c r="CO328" i="19"/>
  <c r="CN328" i="19"/>
  <c r="CM328" i="19"/>
  <c r="CL328" i="19"/>
  <c r="CI328" i="19"/>
  <c r="CH328" i="19"/>
  <c r="CG328" i="19"/>
  <c r="CF328" i="19"/>
  <c r="CE328" i="19"/>
  <c r="CD328" i="19"/>
  <c r="CC328" i="19"/>
  <c r="CB328" i="19"/>
  <c r="CA328" i="19"/>
  <c r="BV328" i="19"/>
  <c r="BU328" i="19"/>
  <c r="BT328" i="19"/>
  <c r="BQ328" i="19"/>
  <c r="BP328" i="19"/>
  <c r="BO328" i="19"/>
  <c r="BN328" i="19"/>
  <c r="BM328" i="19"/>
  <c r="BL328" i="19"/>
  <c r="BJ328" i="19"/>
  <c r="BI328" i="19"/>
  <c r="BH328" i="19"/>
  <c r="BG328" i="19"/>
  <c r="BF328" i="19"/>
  <c r="BE328" i="19"/>
  <c r="BD328" i="19"/>
  <c r="BC328" i="19"/>
  <c r="BB328" i="19"/>
  <c r="BA328" i="19"/>
  <c r="AZ328" i="19"/>
  <c r="AY328" i="19"/>
  <c r="AX328" i="19"/>
  <c r="AW328" i="19"/>
  <c r="AV328" i="19"/>
  <c r="AU328" i="19"/>
  <c r="AT328" i="19"/>
  <c r="AS328" i="19"/>
  <c r="AR328" i="19"/>
  <c r="AQ328" i="19"/>
  <c r="AP328" i="19"/>
  <c r="AN328" i="19"/>
  <c r="AM328" i="19"/>
  <c r="AL328" i="19"/>
  <c r="AJ328" i="19"/>
  <c r="AH328" i="19"/>
  <c r="AG328" i="19"/>
  <c r="AF328" i="19"/>
  <c r="AE328" i="19"/>
  <c r="AD328" i="19"/>
  <c r="AC328" i="19"/>
  <c r="AB328" i="19"/>
  <c r="AA328" i="19"/>
  <c r="Z328" i="19"/>
  <c r="Y328" i="19"/>
  <c r="X328" i="19"/>
  <c r="W328" i="19"/>
  <c r="V328" i="19"/>
  <c r="U328" i="19"/>
  <c r="T328" i="19"/>
  <c r="S328" i="19"/>
  <c r="K328" i="19"/>
  <c r="D59" i="10" s="1"/>
  <c r="J328" i="19"/>
  <c r="I328" i="19"/>
  <c r="H328" i="19"/>
  <c r="G328" i="19"/>
  <c r="F328" i="19"/>
  <c r="E328" i="19"/>
  <c r="D328" i="19"/>
  <c r="EI327" i="19"/>
  <c r="EH327" i="19"/>
  <c r="EF327" i="19"/>
  <c r="EE327" i="19"/>
  <c r="ED327" i="19"/>
  <c r="EC327" i="19"/>
  <c r="EB327" i="19"/>
  <c r="EA327" i="19"/>
  <c r="DZ327" i="19"/>
  <c r="DY327" i="19"/>
  <c r="DX327" i="19"/>
  <c r="DW327" i="19"/>
  <c r="DV327" i="19"/>
  <c r="DU327" i="19"/>
  <c r="DT327" i="19"/>
  <c r="DS327" i="19"/>
  <c r="DR327" i="19"/>
  <c r="DK327" i="19"/>
  <c r="DJ327" i="19"/>
  <c r="DI327" i="19"/>
  <c r="DH327" i="19"/>
  <c r="DG327" i="19"/>
  <c r="DF327" i="19"/>
  <c r="DE327" i="19"/>
  <c r="DD327" i="19"/>
  <c r="DC327" i="19"/>
  <c r="DB327" i="19"/>
  <c r="DA327" i="19"/>
  <c r="CZ327" i="19"/>
  <c r="CY327" i="19"/>
  <c r="CX327" i="19"/>
  <c r="CW327" i="19"/>
  <c r="CV327" i="19"/>
  <c r="CU327" i="19"/>
  <c r="CT327" i="19"/>
  <c r="CS327" i="19"/>
  <c r="CR327" i="19"/>
  <c r="CQ327" i="19"/>
  <c r="CP327" i="19"/>
  <c r="CO327" i="19"/>
  <c r="CN327" i="19"/>
  <c r="CM327" i="19"/>
  <c r="CL327" i="19"/>
  <c r="CI327" i="19"/>
  <c r="CH327" i="19"/>
  <c r="CG327" i="19"/>
  <c r="CF327" i="19"/>
  <c r="CE327" i="19"/>
  <c r="CD327" i="19"/>
  <c r="CC327" i="19"/>
  <c r="CB327" i="19"/>
  <c r="CA327" i="19"/>
  <c r="BV327" i="19"/>
  <c r="BU327" i="19"/>
  <c r="BT327" i="19"/>
  <c r="BQ327" i="19"/>
  <c r="BP327" i="19"/>
  <c r="BO327" i="19"/>
  <c r="BN327" i="19"/>
  <c r="BM327" i="19"/>
  <c r="BL327" i="19"/>
  <c r="BJ327" i="19"/>
  <c r="BI327" i="19"/>
  <c r="BH327" i="19"/>
  <c r="BG327" i="19"/>
  <c r="BF327" i="19"/>
  <c r="BE327" i="19"/>
  <c r="BD327" i="19"/>
  <c r="BC327" i="19"/>
  <c r="BB327" i="19"/>
  <c r="BA327" i="19"/>
  <c r="AZ327" i="19"/>
  <c r="AY327" i="19"/>
  <c r="AX327" i="19"/>
  <c r="AW327" i="19"/>
  <c r="AV327" i="19"/>
  <c r="AU327" i="19"/>
  <c r="AT327" i="19"/>
  <c r="AS327" i="19"/>
  <c r="AR327" i="19"/>
  <c r="AQ327" i="19"/>
  <c r="AP327" i="19"/>
  <c r="AN327" i="19"/>
  <c r="AM327" i="19"/>
  <c r="AL327" i="19"/>
  <c r="AJ327" i="19"/>
  <c r="AH327" i="19"/>
  <c r="AG327" i="19"/>
  <c r="AF327" i="19"/>
  <c r="AE327" i="19"/>
  <c r="AD327" i="19"/>
  <c r="AC327" i="19"/>
  <c r="AB327" i="19"/>
  <c r="AA327" i="19"/>
  <c r="Z327" i="19"/>
  <c r="Y327" i="19"/>
  <c r="X327" i="19"/>
  <c r="W327" i="19"/>
  <c r="V327" i="19"/>
  <c r="U327" i="19"/>
  <c r="T327" i="19"/>
  <c r="S327" i="19"/>
  <c r="K327" i="19"/>
  <c r="D58" i="10" s="1"/>
  <c r="J327" i="19"/>
  <c r="I327" i="19"/>
  <c r="H327" i="19"/>
  <c r="G327" i="19"/>
  <c r="F327" i="19"/>
  <c r="E327" i="19"/>
  <c r="D327" i="19"/>
  <c r="EI326" i="19"/>
  <c r="EH326" i="19"/>
  <c r="EF326" i="19"/>
  <c r="EE326" i="19"/>
  <c r="ED326" i="19"/>
  <c r="EC326" i="19"/>
  <c r="EB326" i="19"/>
  <c r="EA326" i="19"/>
  <c r="DZ326" i="19"/>
  <c r="DY326" i="19"/>
  <c r="DX326" i="19"/>
  <c r="DW326" i="19"/>
  <c r="DV326" i="19"/>
  <c r="DU326" i="19"/>
  <c r="DT326" i="19"/>
  <c r="DS326" i="19"/>
  <c r="DR326" i="19"/>
  <c r="DQ326" i="19"/>
  <c r="DP326" i="19"/>
  <c r="DO326" i="19"/>
  <c r="DK326" i="19"/>
  <c r="DJ326" i="19"/>
  <c r="DI326" i="19"/>
  <c r="DH326" i="19"/>
  <c r="DG326" i="19"/>
  <c r="DF326" i="19"/>
  <c r="DE326" i="19"/>
  <c r="DD326" i="19"/>
  <c r="DC326" i="19"/>
  <c r="DB326" i="19"/>
  <c r="DA326" i="19"/>
  <c r="CZ326" i="19"/>
  <c r="CY326" i="19"/>
  <c r="CX326" i="19"/>
  <c r="CW326" i="19"/>
  <c r="CV326" i="19"/>
  <c r="CU326" i="19"/>
  <c r="CT326" i="19"/>
  <c r="CS326" i="19"/>
  <c r="CR326" i="19"/>
  <c r="CQ326" i="19"/>
  <c r="CP326" i="19"/>
  <c r="CO326" i="19"/>
  <c r="CN326" i="19"/>
  <c r="CM326" i="19"/>
  <c r="CL326" i="19"/>
  <c r="CI326" i="19"/>
  <c r="CH326" i="19"/>
  <c r="CG326" i="19"/>
  <c r="CF326" i="19"/>
  <c r="CE326" i="19"/>
  <c r="CD326" i="19"/>
  <c r="CC326" i="19"/>
  <c r="CB326" i="19"/>
  <c r="CA326" i="19"/>
  <c r="BV326" i="19"/>
  <c r="BU326" i="19"/>
  <c r="BT326" i="19"/>
  <c r="BQ326" i="19"/>
  <c r="BP326" i="19"/>
  <c r="BO326" i="19"/>
  <c r="BN326" i="19"/>
  <c r="BM326" i="19"/>
  <c r="BL326" i="19"/>
  <c r="BJ326" i="19"/>
  <c r="BI326" i="19"/>
  <c r="BH326" i="19"/>
  <c r="BG326" i="19"/>
  <c r="BF326" i="19"/>
  <c r="BE326" i="19"/>
  <c r="BD326" i="19"/>
  <c r="BC326" i="19"/>
  <c r="BB326" i="19"/>
  <c r="BA326" i="19"/>
  <c r="AZ326" i="19"/>
  <c r="AY326" i="19"/>
  <c r="AX326" i="19"/>
  <c r="AW326" i="19"/>
  <c r="AV326" i="19"/>
  <c r="AU326" i="19"/>
  <c r="AT326" i="19"/>
  <c r="AS326" i="19"/>
  <c r="AR326" i="19"/>
  <c r="AQ326" i="19"/>
  <c r="AP326" i="19"/>
  <c r="AN326" i="19"/>
  <c r="AM326" i="19"/>
  <c r="AL326" i="19"/>
  <c r="AJ326" i="19"/>
  <c r="AH326" i="19"/>
  <c r="AG326" i="19"/>
  <c r="AF326" i="19"/>
  <c r="AE326" i="19"/>
  <c r="AD326" i="19"/>
  <c r="AC326" i="19"/>
  <c r="AB326" i="19"/>
  <c r="AA326" i="19"/>
  <c r="Z326" i="19"/>
  <c r="Y326" i="19"/>
  <c r="X326" i="19"/>
  <c r="W326" i="19"/>
  <c r="V326" i="19"/>
  <c r="U326" i="19"/>
  <c r="T326" i="19"/>
  <c r="S326" i="19"/>
  <c r="K326" i="19"/>
  <c r="D57" i="10" s="1"/>
  <c r="J326" i="19"/>
  <c r="I326" i="19"/>
  <c r="H326" i="19"/>
  <c r="G326" i="19"/>
  <c r="F326" i="19"/>
  <c r="E326" i="19"/>
  <c r="D326" i="19"/>
  <c r="EI325" i="19"/>
  <c r="EH325" i="19"/>
  <c r="EF325" i="19"/>
  <c r="EE325" i="19"/>
  <c r="ED325" i="19"/>
  <c r="EC325" i="19"/>
  <c r="EB325" i="19"/>
  <c r="EA325" i="19"/>
  <c r="DZ325" i="19"/>
  <c r="DY325" i="19"/>
  <c r="DX325" i="19"/>
  <c r="DW325" i="19"/>
  <c r="DV325" i="19"/>
  <c r="DU325" i="19"/>
  <c r="DT325" i="19"/>
  <c r="DS325" i="19"/>
  <c r="DR325" i="19"/>
  <c r="DQ325" i="19"/>
  <c r="DP325" i="19"/>
  <c r="DO325" i="19"/>
  <c r="DK325" i="19"/>
  <c r="DJ325" i="19"/>
  <c r="DI325" i="19"/>
  <c r="DH325" i="19"/>
  <c r="DG325" i="19"/>
  <c r="DF325" i="19"/>
  <c r="DE325" i="19"/>
  <c r="DD325" i="19"/>
  <c r="DC325" i="19"/>
  <c r="DB325" i="19"/>
  <c r="DA325" i="19"/>
  <c r="CZ325" i="19"/>
  <c r="CY325" i="19"/>
  <c r="CX325" i="19"/>
  <c r="CW325" i="19"/>
  <c r="CV325" i="19"/>
  <c r="CU325" i="19"/>
  <c r="CT325" i="19"/>
  <c r="CS325" i="19"/>
  <c r="CR325" i="19"/>
  <c r="CQ325" i="19"/>
  <c r="CP325" i="19"/>
  <c r="CO325" i="19"/>
  <c r="CN325" i="19"/>
  <c r="CM325" i="19"/>
  <c r="CL325" i="19"/>
  <c r="CI325" i="19"/>
  <c r="CH325" i="19"/>
  <c r="CG325" i="19"/>
  <c r="CF325" i="19"/>
  <c r="CE325" i="19"/>
  <c r="CD325" i="19"/>
  <c r="CC325" i="19"/>
  <c r="CB325" i="19"/>
  <c r="CA325" i="19"/>
  <c r="BV325" i="19"/>
  <c r="F160" i="10" s="1"/>
  <c r="BU325" i="19"/>
  <c r="F159" i="10" s="1"/>
  <c r="BT325" i="19"/>
  <c r="F158" i="10" s="1"/>
  <c r="BQ325" i="19"/>
  <c r="BP325" i="19"/>
  <c r="BO325" i="19"/>
  <c r="BN325" i="19"/>
  <c r="BM325" i="19"/>
  <c r="BL325" i="19"/>
  <c r="BJ325" i="19"/>
  <c r="BI325" i="19"/>
  <c r="BH325" i="19"/>
  <c r="BG325" i="19"/>
  <c r="BF325" i="19"/>
  <c r="BE325" i="19"/>
  <c r="BD325" i="19"/>
  <c r="BC325" i="19"/>
  <c r="BB325" i="19"/>
  <c r="BA325" i="19"/>
  <c r="AZ325" i="19"/>
  <c r="AY325" i="19"/>
  <c r="AX325" i="19"/>
  <c r="AW325" i="19"/>
  <c r="AV325" i="19"/>
  <c r="AU325" i="19"/>
  <c r="AT325" i="19"/>
  <c r="AS325" i="19"/>
  <c r="AR325" i="19"/>
  <c r="AQ325" i="19"/>
  <c r="AP325" i="19"/>
  <c r="AN325" i="19"/>
  <c r="AM325" i="19"/>
  <c r="AL325" i="19"/>
  <c r="AJ325" i="19"/>
  <c r="AH325" i="19"/>
  <c r="AG325" i="19"/>
  <c r="AF325" i="19"/>
  <c r="AE325" i="19"/>
  <c r="AD325" i="19"/>
  <c r="AC325" i="19"/>
  <c r="AB325" i="19"/>
  <c r="AA325" i="19"/>
  <c r="Z325" i="19"/>
  <c r="Y325" i="19"/>
  <c r="X325" i="19"/>
  <c r="W325" i="19"/>
  <c r="V325" i="19"/>
  <c r="U325" i="19"/>
  <c r="T325" i="19"/>
  <c r="S325" i="19"/>
  <c r="K325" i="19"/>
  <c r="D56" i="10" s="1"/>
  <c r="J325" i="19"/>
  <c r="I325" i="19"/>
  <c r="H325" i="19"/>
  <c r="G325" i="19"/>
  <c r="F325" i="19"/>
  <c r="E325" i="19"/>
  <c r="D325" i="19"/>
  <c r="EI324" i="19"/>
  <c r="EH324" i="19"/>
  <c r="EF324" i="19"/>
  <c r="EE324" i="19"/>
  <c r="ED324" i="19"/>
  <c r="EC324" i="19"/>
  <c r="EB324" i="19"/>
  <c r="EA324" i="19"/>
  <c r="DZ324" i="19"/>
  <c r="DY324" i="19"/>
  <c r="DX324" i="19"/>
  <c r="DW324" i="19"/>
  <c r="DV324" i="19"/>
  <c r="DU324" i="19"/>
  <c r="DT324" i="19"/>
  <c r="DS324" i="19"/>
  <c r="DR324" i="19"/>
  <c r="DQ324" i="19"/>
  <c r="DP324" i="19"/>
  <c r="DO324" i="19"/>
  <c r="DK324" i="19"/>
  <c r="DJ324" i="19"/>
  <c r="DI324" i="19"/>
  <c r="DH324" i="19"/>
  <c r="DG324" i="19"/>
  <c r="DF324" i="19"/>
  <c r="DE324" i="19"/>
  <c r="DD324" i="19"/>
  <c r="DC324" i="19"/>
  <c r="DB324" i="19"/>
  <c r="DA324" i="19"/>
  <c r="CZ324" i="19"/>
  <c r="CY324" i="19"/>
  <c r="CX324" i="19"/>
  <c r="CW324" i="19"/>
  <c r="CV324" i="19"/>
  <c r="CU324" i="19"/>
  <c r="CT324" i="19"/>
  <c r="CS324" i="19"/>
  <c r="CR324" i="19"/>
  <c r="CQ324" i="19"/>
  <c r="CP324" i="19"/>
  <c r="CO324" i="19"/>
  <c r="CN324" i="19"/>
  <c r="CM324" i="19"/>
  <c r="CL324" i="19"/>
  <c r="CI324" i="19"/>
  <c r="CH324" i="19"/>
  <c r="CG324" i="19"/>
  <c r="CF324" i="19"/>
  <c r="CE324" i="19"/>
  <c r="CD324" i="19"/>
  <c r="CC324" i="19"/>
  <c r="CB324" i="19"/>
  <c r="CA324" i="19"/>
  <c r="BV324" i="19"/>
  <c r="E160" i="10" s="1"/>
  <c r="BU324" i="19"/>
  <c r="E159" i="10" s="1"/>
  <c r="BT324" i="19"/>
  <c r="E158" i="10" s="1"/>
  <c r="BQ324" i="19"/>
  <c r="BP324" i="19"/>
  <c r="BO324" i="19"/>
  <c r="BN324" i="19"/>
  <c r="BM324" i="19"/>
  <c r="BL324" i="19"/>
  <c r="BJ324" i="19"/>
  <c r="BI324" i="19"/>
  <c r="BH324" i="19"/>
  <c r="BG324" i="19"/>
  <c r="BF324" i="19"/>
  <c r="BE324" i="19"/>
  <c r="BD324" i="19"/>
  <c r="BC324" i="19"/>
  <c r="BB324" i="19"/>
  <c r="BA324" i="19"/>
  <c r="AZ324" i="19"/>
  <c r="AY324" i="19"/>
  <c r="AX324" i="19"/>
  <c r="AW324" i="19"/>
  <c r="AV324" i="19"/>
  <c r="AU324" i="19"/>
  <c r="AT324" i="19"/>
  <c r="AS324" i="19"/>
  <c r="AR324" i="19"/>
  <c r="AQ324" i="19"/>
  <c r="AP324" i="19"/>
  <c r="AN324" i="19"/>
  <c r="AM324" i="19"/>
  <c r="AL324" i="19"/>
  <c r="AJ324" i="19"/>
  <c r="AH324" i="19"/>
  <c r="AG324" i="19"/>
  <c r="AF324" i="19"/>
  <c r="AE324" i="19"/>
  <c r="AD324" i="19"/>
  <c r="AC324" i="19"/>
  <c r="AB324" i="19"/>
  <c r="AA324" i="19"/>
  <c r="Z324" i="19"/>
  <c r="Y324" i="19"/>
  <c r="X324" i="19"/>
  <c r="W324" i="19"/>
  <c r="V324" i="19"/>
  <c r="U324" i="19"/>
  <c r="T324" i="19"/>
  <c r="S324" i="19"/>
  <c r="K324" i="19"/>
  <c r="D55" i="10" s="1"/>
  <c r="J324" i="19"/>
  <c r="I324" i="19"/>
  <c r="H324" i="19"/>
  <c r="G324" i="19"/>
  <c r="F324" i="19"/>
  <c r="E324" i="19"/>
  <c r="D324" i="19"/>
  <c r="EI323" i="19"/>
  <c r="EH323" i="19"/>
  <c r="EF323" i="19"/>
  <c r="EE323" i="19"/>
  <c r="ED323" i="19"/>
  <c r="EC323" i="19"/>
  <c r="EB323" i="19"/>
  <c r="EA323" i="19"/>
  <c r="DZ323" i="19"/>
  <c r="DY323" i="19"/>
  <c r="DX323" i="19"/>
  <c r="DW323" i="19"/>
  <c r="DV323" i="19"/>
  <c r="DU323" i="19"/>
  <c r="DT323" i="19"/>
  <c r="DS323" i="19"/>
  <c r="DR323" i="19"/>
  <c r="DQ323" i="19"/>
  <c r="DP323" i="19"/>
  <c r="DO323" i="19"/>
  <c r="DK323" i="19"/>
  <c r="DJ323" i="19"/>
  <c r="DI323" i="19"/>
  <c r="DH323" i="19"/>
  <c r="DG323" i="19"/>
  <c r="DF323" i="19"/>
  <c r="DE323" i="19"/>
  <c r="DD323" i="19"/>
  <c r="DC323" i="19"/>
  <c r="DB323" i="19"/>
  <c r="DA323" i="19"/>
  <c r="CZ323" i="19"/>
  <c r="CY323" i="19"/>
  <c r="CX323" i="19"/>
  <c r="CW323" i="19"/>
  <c r="CV323" i="19"/>
  <c r="CU323" i="19"/>
  <c r="CT323" i="19"/>
  <c r="CS323" i="19"/>
  <c r="CR323" i="19"/>
  <c r="CQ323" i="19"/>
  <c r="CP323" i="19"/>
  <c r="CO323" i="19"/>
  <c r="CN323" i="19"/>
  <c r="CM323" i="19"/>
  <c r="CL323" i="19"/>
  <c r="CI323" i="19"/>
  <c r="CH323" i="19"/>
  <c r="CG323" i="19"/>
  <c r="CF323" i="19"/>
  <c r="CE323" i="19"/>
  <c r="CD323" i="19"/>
  <c r="CC323" i="19"/>
  <c r="CB323" i="19"/>
  <c r="CA323" i="19"/>
  <c r="BV323" i="19"/>
  <c r="D160" i="10" s="1"/>
  <c r="BU323" i="19"/>
  <c r="D159" i="10" s="1"/>
  <c r="BT323" i="19"/>
  <c r="D158" i="10" s="1"/>
  <c r="BQ323" i="19"/>
  <c r="D147" i="10" s="1"/>
  <c r="BP323" i="19"/>
  <c r="D146" i="10" s="1"/>
  <c r="BO323" i="19"/>
  <c r="D145" i="10" s="1"/>
  <c r="BN323" i="19"/>
  <c r="D144" i="10" s="1"/>
  <c r="BM323" i="19"/>
  <c r="BL323" i="19"/>
  <c r="BJ323" i="19"/>
  <c r="F132" i="10" s="1"/>
  <c r="BI323" i="19"/>
  <c r="E132" i="10" s="1"/>
  <c r="BH323" i="19"/>
  <c r="D132" i="10" s="1"/>
  <c r="BG323" i="19"/>
  <c r="F131" i="10" s="1"/>
  <c r="BF323" i="19"/>
  <c r="E131" i="10" s="1"/>
  <c r="BE323" i="19"/>
  <c r="D131" i="10" s="1"/>
  <c r="BD323" i="19"/>
  <c r="F130" i="10" s="1"/>
  <c r="BC323" i="19"/>
  <c r="E130" i="10" s="1"/>
  <c r="BB323" i="19"/>
  <c r="D130" i="10" s="1"/>
  <c r="BA323" i="19"/>
  <c r="F129" i="10" s="1"/>
  <c r="AZ323" i="19"/>
  <c r="E129" i="10" s="1"/>
  <c r="AY323" i="19"/>
  <c r="D129" i="10" s="1"/>
  <c r="AX323" i="19"/>
  <c r="F128" i="10" s="1"/>
  <c r="AW323" i="19"/>
  <c r="E128" i="10" s="1"/>
  <c r="AV323" i="19"/>
  <c r="D128" i="10" s="1"/>
  <c r="AU323" i="19"/>
  <c r="F127" i="10" s="1"/>
  <c r="AT323" i="19"/>
  <c r="E127" i="10" s="1"/>
  <c r="AS323" i="19"/>
  <c r="D127" i="10" s="1"/>
  <c r="AR323" i="19"/>
  <c r="F126" i="10" s="1"/>
  <c r="AQ323" i="19"/>
  <c r="E126" i="10" s="1"/>
  <c r="AP323" i="19"/>
  <c r="D126" i="10" s="1"/>
  <c r="AN323" i="19"/>
  <c r="AM323" i="19"/>
  <c r="AL323" i="19"/>
  <c r="AJ323" i="19"/>
  <c r="D92" i="10" s="1"/>
  <c r="AH323" i="19"/>
  <c r="D90" i="10" s="1"/>
  <c r="AG323" i="19"/>
  <c r="D89" i="10" s="1"/>
  <c r="AF323" i="19"/>
  <c r="D88" i="10" s="1"/>
  <c r="AE323" i="19"/>
  <c r="D87" i="10" s="1"/>
  <c r="AD323" i="19"/>
  <c r="D86" i="10" s="1"/>
  <c r="AC323" i="19"/>
  <c r="D85" i="10" s="1"/>
  <c r="AB323" i="19"/>
  <c r="D84" i="10" s="1"/>
  <c r="AA323" i="19"/>
  <c r="D83" i="10" s="1"/>
  <c r="Z323" i="19"/>
  <c r="D82" i="10" s="1"/>
  <c r="Y323" i="19"/>
  <c r="D81" i="10" s="1"/>
  <c r="X323" i="19"/>
  <c r="D80" i="10" s="1"/>
  <c r="W323" i="19"/>
  <c r="D79" i="10" s="1"/>
  <c r="V323" i="19"/>
  <c r="D78" i="10" s="1"/>
  <c r="U323" i="19"/>
  <c r="D77" i="10" s="1"/>
  <c r="T323" i="19"/>
  <c r="D76" i="10" s="1"/>
  <c r="S323" i="19"/>
  <c r="K323" i="19"/>
  <c r="D54" i="10" s="1"/>
  <c r="J323" i="19"/>
  <c r="I323" i="19"/>
  <c r="H323" i="19"/>
  <c r="G323" i="19"/>
  <c r="F323" i="19"/>
  <c r="E323" i="19"/>
  <c r="D323" i="19"/>
  <c r="C311" i="19"/>
  <c r="B311" i="19"/>
  <c r="C310" i="19"/>
  <c r="B310" i="19"/>
  <c r="C309" i="19"/>
  <c r="B309" i="19"/>
  <c r="C308" i="19"/>
  <c r="B308" i="19"/>
  <c r="C307" i="19"/>
  <c r="B307" i="19"/>
  <c r="DM229" i="19"/>
  <c r="C416" i="18"/>
  <c r="G17" i="9" s="1"/>
  <c r="B416" i="18"/>
  <c r="G9" i="9" s="1"/>
  <c r="C415" i="18"/>
  <c r="F17" i="9" s="1"/>
  <c r="B415" i="18"/>
  <c r="F9" i="9" s="1"/>
  <c r="C414" i="18"/>
  <c r="E17" i="9" s="1"/>
  <c r="B414" i="18"/>
  <c r="E9" i="9" s="1"/>
  <c r="C413" i="18"/>
  <c r="D17" i="9" s="1"/>
  <c r="B413" i="18"/>
  <c r="D9" i="9" s="1"/>
  <c r="P376" i="18"/>
  <c r="P375" i="18"/>
  <c r="P374" i="18"/>
  <c r="D306" i="9" s="1"/>
  <c r="P373" i="18"/>
  <c r="D305" i="9" s="1"/>
  <c r="P372" i="18"/>
  <c r="D304" i="9" s="1"/>
  <c r="P371" i="18"/>
  <c r="D303" i="9" s="1"/>
  <c r="P370" i="18"/>
  <c r="D302" i="9" s="1"/>
  <c r="P369" i="18"/>
  <c r="D301" i="9" s="1"/>
  <c r="P368" i="18"/>
  <c r="D300" i="9" s="1"/>
  <c r="P367" i="18"/>
  <c r="D299" i="9" s="1"/>
  <c r="P366" i="18"/>
  <c r="D298" i="9" s="1"/>
  <c r="P365" i="18"/>
  <c r="D297" i="9" s="1"/>
  <c r="P364" i="18"/>
  <c r="D296" i="9" s="1"/>
  <c r="Q363" i="18"/>
  <c r="P363" i="18"/>
  <c r="D295" i="9" s="1"/>
  <c r="BS362" i="18"/>
  <c r="Q362" i="18"/>
  <c r="P362" i="18"/>
  <c r="D294" i="9" s="1"/>
  <c r="M362" i="18"/>
  <c r="L362" i="18"/>
  <c r="BS361" i="18"/>
  <c r="Q361" i="18"/>
  <c r="P361" i="18"/>
  <c r="D293" i="9" s="1"/>
  <c r="M361" i="18"/>
  <c r="L361" i="18"/>
  <c r="BS360" i="18"/>
  <c r="Q360" i="18"/>
  <c r="P360" i="18"/>
  <c r="D292" i="9" s="1"/>
  <c r="M360" i="18"/>
  <c r="L360" i="18"/>
  <c r="BS359" i="18"/>
  <c r="R359" i="18"/>
  <c r="Q359" i="18"/>
  <c r="P359" i="18"/>
  <c r="D291" i="9" s="1"/>
  <c r="M359" i="18"/>
  <c r="L359" i="18"/>
  <c r="BS358" i="18"/>
  <c r="R358" i="18"/>
  <c r="Q358" i="18"/>
  <c r="P358" i="18"/>
  <c r="D290" i="9" s="1"/>
  <c r="O358" i="18"/>
  <c r="M358" i="18"/>
  <c r="L358" i="18"/>
  <c r="R357" i="18"/>
  <c r="Q357" i="18"/>
  <c r="P357" i="18"/>
  <c r="D289" i="9" s="1"/>
  <c r="O357" i="18"/>
  <c r="M357" i="18"/>
  <c r="L357" i="18"/>
  <c r="R356" i="18"/>
  <c r="Q356" i="18"/>
  <c r="P356" i="18"/>
  <c r="D288" i="9" s="1"/>
  <c r="O356" i="18"/>
  <c r="M356" i="18"/>
  <c r="L356" i="18"/>
  <c r="R355" i="18"/>
  <c r="Q355" i="18"/>
  <c r="P355" i="18"/>
  <c r="D287" i="9" s="1"/>
  <c r="O355" i="18"/>
  <c r="M355" i="18"/>
  <c r="L355" i="18"/>
  <c r="BZ354" i="18"/>
  <c r="G168" i="9" s="1"/>
  <c r="BY354" i="18"/>
  <c r="G167" i="9" s="1"/>
  <c r="BX354" i="18"/>
  <c r="G166" i="9" s="1"/>
  <c r="BW354" i="18"/>
  <c r="G165" i="9" s="1"/>
  <c r="BS354" i="18"/>
  <c r="I151" i="9" s="1"/>
  <c r="R354" i="18"/>
  <c r="Q354" i="18"/>
  <c r="P354" i="18"/>
  <c r="D286" i="9" s="1"/>
  <c r="O354" i="18"/>
  <c r="M354" i="18"/>
  <c r="L354" i="18"/>
  <c r="BZ353" i="18"/>
  <c r="F168" i="9" s="1"/>
  <c r="BY353" i="18"/>
  <c r="F167" i="9" s="1"/>
  <c r="BX353" i="18"/>
  <c r="F166" i="9" s="1"/>
  <c r="BW353" i="18"/>
  <c r="F165" i="9" s="1"/>
  <c r="BS353" i="18"/>
  <c r="H151" i="9" s="1"/>
  <c r="R353" i="18"/>
  <c r="Q353" i="18"/>
  <c r="P353" i="18"/>
  <c r="D285" i="9" s="1"/>
  <c r="O353" i="18"/>
  <c r="M353" i="18"/>
  <c r="L353" i="18"/>
  <c r="BZ352" i="18"/>
  <c r="E168" i="9" s="1"/>
  <c r="BY352" i="18"/>
  <c r="E167" i="9" s="1"/>
  <c r="BX352" i="18"/>
  <c r="E166" i="9" s="1"/>
  <c r="BW352" i="18"/>
  <c r="E165" i="9" s="1"/>
  <c r="BS352" i="18"/>
  <c r="G151" i="9" s="1"/>
  <c r="R352" i="18"/>
  <c r="Q352" i="18"/>
  <c r="P352" i="18"/>
  <c r="D284" i="9" s="1"/>
  <c r="O352" i="18"/>
  <c r="N352" i="18"/>
  <c r="M352" i="18"/>
  <c r="L352" i="18"/>
  <c r="BZ351" i="18"/>
  <c r="D168" i="9" s="1"/>
  <c r="BY351" i="18"/>
  <c r="D167" i="9" s="1"/>
  <c r="BX351" i="18"/>
  <c r="D166" i="9" s="1"/>
  <c r="BW351" i="18"/>
  <c r="D165" i="9" s="1"/>
  <c r="BS351" i="18"/>
  <c r="F151" i="9" s="1"/>
  <c r="R351" i="18"/>
  <c r="Q351" i="18"/>
  <c r="P351" i="18"/>
  <c r="D283" i="9" s="1"/>
  <c r="O351" i="18"/>
  <c r="N351" i="18"/>
  <c r="M351" i="18"/>
  <c r="L351" i="18"/>
  <c r="R350" i="18"/>
  <c r="Q350" i="18"/>
  <c r="P350" i="18"/>
  <c r="D282" i="9" s="1"/>
  <c r="O350" i="18"/>
  <c r="N350" i="18"/>
  <c r="M350" i="18"/>
  <c r="L350" i="18"/>
  <c r="R349" i="18"/>
  <c r="Q349" i="18"/>
  <c r="P349" i="18"/>
  <c r="D281" i="9" s="1"/>
  <c r="O349" i="18"/>
  <c r="N349" i="18"/>
  <c r="M349" i="18"/>
  <c r="L349" i="18"/>
  <c r="EI333" i="18"/>
  <c r="EH333" i="18"/>
  <c r="EF333" i="18"/>
  <c r="EE333" i="18"/>
  <c r="ED333" i="18"/>
  <c r="EC333" i="18"/>
  <c r="EB333" i="18"/>
  <c r="EA333" i="18"/>
  <c r="DZ333" i="18"/>
  <c r="DY333" i="18"/>
  <c r="DX333" i="18"/>
  <c r="DW333" i="18"/>
  <c r="DV333" i="18"/>
  <c r="DU333" i="18"/>
  <c r="DT333" i="18"/>
  <c r="DS333" i="18"/>
  <c r="DR333" i="18"/>
  <c r="DQ333" i="18"/>
  <c r="DP333" i="18"/>
  <c r="DO333" i="18"/>
  <c r="DK333" i="18"/>
  <c r="DJ333" i="18"/>
  <c r="DI333" i="18"/>
  <c r="DH333" i="18"/>
  <c r="DG333" i="18"/>
  <c r="DF333" i="18"/>
  <c r="DE333" i="18"/>
  <c r="DD333" i="18"/>
  <c r="DC333" i="18"/>
  <c r="DB333" i="18"/>
  <c r="DA333" i="18"/>
  <c r="CZ333" i="18"/>
  <c r="CY333" i="18"/>
  <c r="CX333" i="18"/>
  <c r="CW333" i="18"/>
  <c r="CV333" i="18"/>
  <c r="CU333" i="18"/>
  <c r="CT333" i="18"/>
  <c r="CS333" i="18"/>
  <c r="CR333" i="18"/>
  <c r="CQ333" i="18"/>
  <c r="CP333" i="18"/>
  <c r="CO333" i="18"/>
  <c r="CN333" i="18"/>
  <c r="CM333" i="18"/>
  <c r="CL333" i="18"/>
  <c r="CI333" i="18"/>
  <c r="CH333" i="18"/>
  <c r="CG333" i="18"/>
  <c r="CF333" i="18"/>
  <c r="CE333" i="18"/>
  <c r="CD333" i="18"/>
  <c r="CC333" i="18"/>
  <c r="CB333" i="18"/>
  <c r="CA333" i="18"/>
  <c r="BZ333" i="18"/>
  <c r="BZ360" i="18" s="1"/>
  <c r="H168" i="9" s="1"/>
  <c r="BY333" i="18"/>
  <c r="BY360" i="18" s="1"/>
  <c r="H167" i="9" s="1"/>
  <c r="BX333" i="18"/>
  <c r="BX360" i="18" s="1"/>
  <c r="H166" i="9" s="1"/>
  <c r="BW333" i="18"/>
  <c r="BW360" i="18" s="1"/>
  <c r="H165" i="9" s="1"/>
  <c r="BV333" i="18"/>
  <c r="BU333" i="18"/>
  <c r="BT333" i="18"/>
  <c r="BQ333" i="18"/>
  <c r="BP333" i="18"/>
  <c r="BO333" i="18"/>
  <c r="BN333" i="18"/>
  <c r="BM333" i="18"/>
  <c r="BL333" i="18"/>
  <c r="BJ333" i="18"/>
  <c r="BI333" i="18"/>
  <c r="BH333" i="18"/>
  <c r="BG333" i="18"/>
  <c r="BF333" i="18"/>
  <c r="BE333" i="18"/>
  <c r="BD333" i="18"/>
  <c r="BC333" i="18"/>
  <c r="BB333" i="18"/>
  <c r="BA333" i="18"/>
  <c r="AZ333" i="18"/>
  <c r="AY333" i="18"/>
  <c r="AX333" i="18"/>
  <c r="AW333" i="18"/>
  <c r="AV333" i="18"/>
  <c r="AU333" i="18"/>
  <c r="AT333" i="18"/>
  <c r="AS333" i="18"/>
  <c r="AR333" i="18"/>
  <c r="AQ333" i="18"/>
  <c r="AP333" i="18"/>
  <c r="AN333" i="18"/>
  <c r="AM333" i="18"/>
  <c r="AL333" i="18"/>
  <c r="AJ333" i="18"/>
  <c r="AH333" i="18"/>
  <c r="AG333" i="18"/>
  <c r="AF333" i="18"/>
  <c r="AE333" i="18"/>
  <c r="AD333" i="18"/>
  <c r="AC333" i="18"/>
  <c r="AB333" i="18"/>
  <c r="AA333" i="18"/>
  <c r="Z333" i="18"/>
  <c r="Y333" i="18"/>
  <c r="X333" i="18"/>
  <c r="W333" i="18"/>
  <c r="V333" i="18"/>
  <c r="U333" i="18"/>
  <c r="T333" i="18"/>
  <c r="S333" i="18"/>
  <c r="K333" i="18"/>
  <c r="J333" i="18"/>
  <c r="I333" i="18"/>
  <c r="H333" i="18"/>
  <c r="G333" i="18"/>
  <c r="F333" i="18"/>
  <c r="E333" i="18"/>
  <c r="D333" i="18"/>
  <c r="K331" i="18"/>
  <c r="D62" i="9" s="1"/>
  <c r="K330" i="18"/>
  <c r="D61" i="9" s="1"/>
  <c r="EI329" i="18"/>
  <c r="EH329" i="18"/>
  <c r="EF329" i="18"/>
  <c r="EE329" i="18"/>
  <c r="ED329" i="18"/>
  <c r="EC329" i="18"/>
  <c r="EB329" i="18"/>
  <c r="EA329" i="18"/>
  <c r="DZ329" i="18"/>
  <c r="DY329" i="18"/>
  <c r="DX329" i="18"/>
  <c r="DW329" i="18"/>
  <c r="DV329" i="18"/>
  <c r="DU329" i="18"/>
  <c r="DT329" i="18"/>
  <c r="DS329" i="18"/>
  <c r="DK329" i="18"/>
  <c r="DJ329" i="18"/>
  <c r="DI329" i="18"/>
  <c r="DH329" i="18"/>
  <c r="DG329" i="18"/>
  <c r="DF329" i="18"/>
  <c r="DE329" i="18"/>
  <c r="DD329" i="18"/>
  <c r="DC329" i="18"/>
  <c r="DB329" i="18"/>
  <c r="DA329" i="18"/>
  <c r="CZ329" i="18"/>
  <c r="CY329" i="18"/>
  <c r="CX329" i="18"/>
  <c r="CW329" i="18"/>
  <c r="CV329" i="18"/>
  <c r="CU329" i="18"/>
  <c r="CT329" i="18"/>
  <c r="CS329" i="18"/>
  <c r="CR329" i="18"/>
  <c r="CQ329" i="18"/>
  <c r="CP329" i="18"/>
  <c r="CO329" i="18"/>
  <c r="CN329" i="18"/>
  <c r="CM329" i="18"/>
  <c r="CL329" i="18"/>
  <c r="CI329" i="18"/>
  <c r="CH329" i="18"/>
  <c r="CG329" i="18"/>
  <c r="CF329" i="18"/>
  <c r="CE329" i="18"/>
  <c r="CD329" i="18"/>
  <c r="CC329" i="18"/>
  <c r="CB329" i="18"/>
  <c r="CA329" i="18"/>
  <c r="BV329" i="18"/>
  <c r="BU329" i="18"/>
  <c r="BT329" i="18"/>
  <c r="BQ329" i="18"/>
  <c r="BP329" i="18"/>
  <c r="BO329" i="18"/>
  <c r="BN329" i="18"/>
  <c r="BM329" i="18"/>
  <c r="BL329" i="18"/>
  <c r="BJ329" i="18"/>
  <c r="BI329" i="18"/>
  <c r="BH329" i="18"/>
  <c r="BG329" i="18"/>
  <c r="BF329" i="18"/>
  <c r="BE329" i="18"/>
  <c r="BD329" i="18"/>
  <c r="BC329" i="18"/>
  <c r="BB329" i="18"/>
  <c r="BA329" i="18"/>
  <c r="AZ329" i="18"/>
  <c r="AY329" i="18"/>
  <c r="AX329" i="18"/>
  <c r="AW329" i="18"/>
  <c r="AV329" i="18"/>
  <c r="AU329" i="18"/>
  <c r="AT329" i="18"/>
  <c r="AS329" i="18"/>
  <c r="AR329" i="18"/>
  <c r="AQ329" i="18"/>
  <c r="AP329" i="18"/>
  <c r="AN329" i="18"/>
  <c r="AL329" i="18"/>
  <c r="AJ329" i="18"/>
  <c r="AH329" i="18"/>
  <c r="AG329" i="18"/>
  <c r="AF329" i="18"/>
  <c r="AE329" i="18"/>
  <c r="AD329" i="18"/>
  <c r="AC329" i="18"/>
  <c r="AB329" i="18"/>
  <c r="AA329" i="18"/>
  <c r="Z329" i="18"/>
  <c r="Y329" i="18"/>
  <c r="X329" i="18"/>
  <c r="W329" i="18"/>
  <c r="V329" i="18"/>
  <c r="U329" i="18"/>
  <c r="T329" i="18"/>
  <c r="S329" i="18"/>
  <c r="K329" i="18"/>
  <c r="D60" i="9" s="1"/>
  <c r="J329" i="18"/>
  <c r="I329" i="18"/>
  <c r="H329" i="18"/>
  <c r="G329" i="18"/>
  <c r="F329" i="18"/>
  <c r="E329" i="18"/>
  <c r="D329" i="18"/>
  <c r="EI328" i="18"/>
  <c r="EH328" i="18"/>
  <c r="EF328" i="18"/>
  <c r="EE328" i="18"/>
  <c r="ED328" i="18"/>
  <c r="EC328" i="18"/>
  <c r="EB328" i="18"/>
  <c r="EA328" i="18"/>
  <c r="DZ328" i="18"/>
  <c r="DY328" i="18"/>
  <c r="DX328" i="18"/>
  <c r="DW328" i="18"/>
  <c r="DV328" i="18"/>
  <c r="DU328" i="18"/>
  <c r="DT328" i="18"/>
  <c r="DS328" i="18"/>
  <c r="DK328" i="18"/>
  <c r="DJ328" i="18"/>
  <c r="DI328" i="18"/>
  <c r="DH328" i="18"/>
  <c r="DG328" i="18"/>
  <c r="DF328" i="18"/>
  <c r="DE328" i="18"/>
  <c r="DD328" i="18"/>
  <c r="DC328" i="18"/>
  <c r="DB328" i="18"/>
  <c r="DA328" i="18"/>
  <c r="CZ328" i="18"/>
  <c r="CY328" i="18"/>
  <c r="CX328" i="18"/>
  <c r="CW328" i="18"/>
  <c r="CV328" i="18"/>
  <c r="CU328" i="18"/>
  <c r="CT328" i="18"/>
  <c r="CS328" i="18"/>
  <c r="CR328" i="18"/>
  <c r="CQ328" i="18"/>
  <c r="CP328" i="18"/>
  <c r="CO328" i="18"/>
  <c r="CN328" i="18"/>
  <c r="CM328" i="18"/>
  <c r="CL328" i="18"/>
  <c r="CI328" i="18"/>
  <c r="CH328" i="18"/>
  <c r="CG328" i="18"/>
  <c r="CF328" i="18"/>
  <c r="CE328" i="18"/>
  <c r="CD328" i="18"/>
  <c r="CC328" i="18"/>
  <c r="CB328" i="18"/>
  <c r="CA328" i="18"/>
  <c r="BV328" i="18"/>
  <c r="BU328" i="18"/>
  <c r="BT328" i="18"/>
  <c r="BQ328" i="18"/>
  <c r="BP328" i="18"/>
  <c r="BO328" i="18"/>
  <c r="BN328" i="18"/>
  <c r="BM328" i="18"/>
  <c r="BL328" i="18"/>
  <c r="BJ328" i="18"/>
  <c r="BI328" i="18"/>
  <c r="BH328" i="18"/>
  <c r="BG328" i="18"/>
  <c r="BF328" i="18"/>
  <c r="BE328" i="18"/>
  <c r="BD328" i="18"/>
  <c r="BC328" i="18"/>
  <c r="BB328" i="18"/>
  <c r="BA328" i="18"/>
  <c r="AZ328" i="18"/>
  <c r="AY328" i="18"/>
  <c r="AX328" i="18"/>
  <c r="AW328" i="18"/>
  <c r="AV328" i="18"/>
  <c r="AU328" i="18"/>
  <c r="AT328" i="18"/>
  <c r="AS328" i="18"/>
  <c r="AR328" i="18"/>
  <c r="AQ328" i="18"/>
  <c r="AP328" i="18"/>
  <c r="AN328" i="18"/>
  <c r="AM328" i="18"/>
  <c r="AL328" i="18"/>
  <c r="AJ328" i="18"/>
  <c r="AH328" i="18"/>
  <c r="AG328" i="18"/>
  <c r="AF328" i="18"/>
  <c r="AE328" i="18"/>
  <c r="AD328" i="18"/>
  <c r="AC328" i="18"/>
  <c r="AB328" i="18"/>
  <c r="AA328" i="18"/>
  <c r="Z328" i="18"/>
  <c r="Y328" i="18"/>
  <c r="X328" i="18"/>
  <c r="W328" i="18"/>
  <c r="V328" i="18"/>
  <c r="U328" i="18"/>
  <c r="T328" i="18"/>
  <c r="S328" i="18"/>
  <c r="K328" i="18"/>
  <c r="D59" i="9" s="1"/>
  <c r="J328" i="18"/>
  <c r="I328" i="18"/>
  <c r="H328" i="18"/>
  <c r="G328" i="18"/>
  <c r="F328" i="18"/>
  <c r="E328" i="18"/>
  <c r="D328" i="18"/>
  <c r="EI327" i="18"/>
  <c r="EH327" i="18"/>
  <c r="EF327" i="18"/>
  <c r="EE327" i="18"/>
  <c r="ED327" i="18"/>
  <c r="EC327" i="18"/>
  <c r="EB327" i="18"/>
  <c r="EA327" i="18"/>
  <c r="DZ327" i="18"/>
  <c r="DY327" i="18"/>
  <c r="DX327" i="18"/>
  <c r="DW327" i="18"/>
  <c r="DV327" i="18"/>
  <c r="DU327" i="18"/>
  <c r="DT327" i="18"/>
  <c r="DS327" i="18"/>
  <c r="DR327" i="18"/>
  <c r="DK327" i="18"/>
  <c r="DJ327" i="18"/>
  <c r="DI327" i="18"/>
  <c r="DH327" i="18"/>
  <c r="DG327" i="18"/>
  <c r="DF327" i="18"/>
  <c r="DE327" i="18"/>
  <c r="DD327" i="18"/>
  <c r="DC327" i="18"/>
  <c r="DB327" i="18"/>
  <c r="DA327" i="18"/>
  <c r="CZ327" i="18"/>
  <c r="CY327" i="18"/>
  <c r="CX327" i="18"/>
  <c r="CW327" i="18"/>
  <c r="CV327" i="18"/>
  <c r="CU327" i="18"/>
  <c r="CT327" i="18"/>
  <c r="CS327" i="18"/>
  <c r="CR327" i="18"/>
  <c r="CQ327" i="18"/>
  <c r="CP327" i="18"/>
  <c r="CO327" i="18"/>
  <c r="CN327" i="18"/>
  <c r="CM327" i="18"/>
  <c r="CL327" i="18"/>
  <c r="CI327" i="18"/>
  <c r="CH327" i="18"/>
  <c r="CG327" i="18"/>
  <c r="CF327" i="18"/>
  <c r="CE327" i="18"/>
  <c r="CD327" i="18"/>
  <c r="CC327" i="18"/>
  <c r="CB327" i="18"/>
  <c r="CA327" i="18"/>
  <c r="BV327" i="18"/>
  <c r="BU327" i="18"/>
  <c r="BT327" i="18"/>
  <c r="BQ327" i="18"/>
  <c r="BP327" i="18"/>
  <c r="BO327" i="18"/>
  <c r="BN327" i="18"/>
  <c r="BM327" i="18"/>
  <c r="BL327" i="18"/>
  <c r="BJ327" i="18"/>
  <c r="BI327" i="18"/>
  <c r="BH327" i="18"/>
  <c r="BG327" i="18"/>
  <c r="BF327" i="18"/>
  <c r="BE327" i="18"/>
  <c r="BD327" i="18"/>
  <c r="BC327" i="18"/>
  <c r="BB327" i="18"/>
  <c r="BA327" i="18"/>
  <c r="AZ327" i="18"/>
  <c r="AY327" i="18"/>
  <c r="AX327" i="18"/>
  <c r="AW327" i="18"/>
  <c r="AV327" i="18"/>
  <c r="AU327" i="18"/>
  <c r="AT327" i="18"/>
  <c r="AS327" i="18"/>
  <c r="AR327" i="18"/>
  <c r="AQ327" i="18"/>
  <c r="AP327" i="18"/>
  <c r="AN327" i="18"/>
  <c r="AM327" i="18"/>
  <c r="AL327" i="18"/>
  <c r="AJ327" i="18"/>
  <c r="AH327" i="18"/>
  <c r="AG327" i="18"/>
  <c r="AF327" i="18"/>
  <c r="AE327" i="18"/>
  <c r="AD327" i="18"/>
  <c r="AC327" i="18"/>
  <c r="AB327" i="18"/>
  <c r="AA327" i="18"/>
  <c r="Z327" i="18"/>
  <c r="Y327" i="18"/>
  <c r="X327" i="18"/>
  <c r="W327" i="18"/>
  <c r="V327" i="18"/>
  <c r="U327" i="18"/>
  <c r="T327" i="18"/>
  <c r="S327" i="18"/>
  <c r="K327" i="18"/>
  <c r="D58" i="9" s="1"/>
  <c r="J327" i="18"/>
  <c r="I327" i="18"/>
  <c r="H327" i="18"/>
  <c r="G327" i="18"/>
  <c r="F327" i="18"/>
  <c r="E327" i="18"/>
  <c r="D327" i="18"/>
  <c r="EI326" i="18"/>
  <c r="EH326" i="18"/>
  <c r="EF326" i="18"/>
  <c r="EE326" i="18"/>
  <c r="ED326" i="18"/>
  <c r="EC326" i="18"/>
  <c r="EB326" i="18"/>
  <c r="EA326" i="18"/>
  <c r="DZ326" i="18"/>
  <c r="DY326" i="18"/>
  <c r="DX326" i="18"/>
  <c r="DW326" i="18"/>
  <c r="DV326" i="18"/>
  <c r="DU326" i="18"/>
  <c r="DT326" i="18"/>
  <c r="DS326" i="18"/>
  <c r="DR326" i="18"/>
  <c r="DQ326" i="18"/>
  <c r="DP326" i="18"/>
  <c r="DO326" i="18"/>
  <c r="DK326" i="18"/>
  <c r="DJ326" i="18"/>
  <c r="DI326" i="18"/>
  <c r="DH326" i="18"/>
  <c r="DG326" i="18"/>
  <c r="DF326" i="18"/>
  <c r="DE326" i="18"/>
  <c r="DD326" i="18"/>
  <c r="DC326" i="18"/>
  <c r="DB326" i="18"/>
  <c r="DA326" i="18"/>
  <c r="CZ326" i="18"/>
  <c r="CY326" i="18"/>
  <c r="CX326" i="18"/>
  <c r="CW326" i="18"/>
  <c r="CV326" i="18"/>
  <c r="CU326" i="18"/>
  <c r="CT326" i="18"/>
  <c r="CS326" i="18"/>
  <c r="CR326" i="18"/>
  <c r="CQ326" i="18"/>
  <c r="CP326" i="18"/>
  <c r="CO326" i="18"/>
  <c r="CN326" i="18"/>
  <c r="CM326" i="18"/>
  <c r="CL326" i="18"/>
  <c r="CI326" i="18"/>
  <c r="CH326" i="18"/>
  <c r="CG326" i="18"/>
  <c r="CF326" i="18"/>
  <c r="CE326" i="18"/>
  <c r="CD326" i="18"/>
  <c r="CC326" i="18"/>
  <c r="CB326" i="18"/>
  <c r="CA326" i="18"/>
  <c r="BV326" i="18"/>
  <c r="BU326" i="18"/>
  <c r="BT326" i="18"/>
  <c r="BQ326" i="18"/>
  <c r="BP326" i="18"/>
  <c r="BO326" i="18"/>
  <c r="BN326" i="18"/>
  <c r="BM326" i="18"/>
  <c r="BL326" i="18"/>
  <c r="BJ326" i="18"/>
  <c r="BI326" i="18"/>
  <c r="BH326" i="18"/>
  <c r="BG326" i="18"/>
  <c r="BF326" i="18"/>
  <c r="BE326" i="18"/>
  <c r="BD326" i="18"/>
  <c r="BC326" i="18"/>
  <c r="BB326" i="18"/>
  <c r="BA326" i="18"/>
  <c r="AZ326" i="18"/>
  <c r="AY326" i="18"/>
  <c r="AX326" i="18"/>
  <c r="AW326" i="18"/>
  <c r="AV326" i="18"/>
  <c r="AU326" i="18"/>
  <c r="AT326" i="18"/>
  <c r="AS326" i="18"/>
  <c r="AR326" i="18"/>
  <c r="AQ326" i="18"/>
  <c r="AP326" i="18"/>
  <c r="AN326" i="18"/>
  <c r="AM326" i="18"/>
  <c r="AL326" i="18"/>
  <c r="AJ326" i="18"/>
  <c r="AH326" i="18"/>
  <c r="AG326" i="18"/>
  <c r="AF326" i="18"/>
  <c r="AE326" i="18"/>
  <c r="AD326" i="18"/>
  <c r="AC326" i="18"/>
  <c r="AB326" i="18"/>
  <c r="AA326" i="18"/>
  <c r="Z326" i="18"/>
  <c r="Y326" i="18"/>
  <c r="X326" i="18"/>
  <c r="W326" i="18"/>
  <c r="V326" i="18"/>
  <c r="U326" i="18"/>
  <c r="T326" i="18"/>
  <c r="S326" i="18"/>
  <c r="K326" i="18"/>
  <c r="D57" i="9" s="1"/>
  <c r="J326" i="18"/>
  <c r="I326" i="18"/>
  <c r="H326" i="18"/>
  <c r="G326" i="18"/>
  <c r="F326" i="18"/>
  <c r="E326" i="18"/>
  <c r="D326" i="18"/>
  <c r="EI325" i="18"/>
  <c r="EH325" i="18"/>
  <c r="EF325" i="18"/>
  <c r="EE325" i="18"/>
  <c r="ED325" i="18"/>
  <c r="EC325" i="18"/>
  <c r="EB325" i="18"/>
  <c r="EA325" i="18"/>
  <c r="DZ325" i="18"/>
  <c r="DY325" i="18"/>
  <c r="DX325" i="18"/>
  <c r="DW325" i="18"/>
  <c r="DV325" i="18"/>
  <c r="DU325" i="18"/>
  <c r="DT325" i="18"/>
  <c r="DS325" i="18"/>
  <c r="DR325" i="18"/>
  <c r="DQ325" i="18"/>
  <c r="DP325" i="18"/>
  <c r="DO325" i="18"/>
  <c r="DK325" i="18"/>
  <c r="DJ325" i="18"/>
  <c r="DI325" i="18"/>
  <c r="DH325" i="18"/>
  <c r="DG325" i="18"/>
  <c r="DF325" i="18"/>
  <c r="DE325" i="18"/>
  <c r="DD325" i="18"/>
  <c r="DC325" i="18"/>
  <c r="DB325" i="18"/>
  <c r="DA325" i="18"/>
  <c r="CZ325" i="18"/>
  <c r="CY325" i="18"/>
  <c r="CX325" i="18"/>
  <c r="CW325" i="18"/>
  <c r="CV325" i="18"/>
  <c r="CU325" i="18"/>
  <c r="CT325" i="18"/>
  <c r="CS325" i="18"/>
  <c r="CR325" i="18"/>
  <c r="CQ325" i="18"/>
  <c r="CP325" i="18"/>
  <c r="CO325" i="18"/>
  <c r="CN325" i="18"/>
  <c r="CM325" i="18"/>
  <c r="CL325" i="18"/>
  <c r="CI325" i="18"/>
  <c r="CH325" i="18"/>
  <c r="CG325" i="18"/>
  <c r="CF325" i="18"/>
  <c r="CE325" i="18"/>
  <c r="CD325" i="18"/>
  <c r="CC325" i="18"/>
  <c r="CB325" i="18"/>
  <c r="CA325" i="18"/>
  <c r="BV325" i="18"/>
  <c r="F160" i="9" s="1"/>
  <c r="BU325" i="18"/>
  <c r="F159" i="9" s="1"/>
  <c r="BT325" i="18"/>
  <c r="F158" i="9" s="1"/>
  <c r="BQ325" i="18"/>
  <c r="BP325" i="18"/>
  <c r="BO325" i="18"/>
  <c r="BN325" i="18"/>
  <c r="BM325" i="18"/>
  <c r="BL325" i="18"/>
  <c r="BJ325" i="18"/>
  <c r="BI325" i="18"/>
  <c r="BH325" i="18"/>
  <c r="BG325" i="18"/>
  <c r="BF325" i="18"/>
  <c r="BE325" i="18"/>
  <c r="BD325" i="18"/>
  <c r="BC325" i="18"/>
  <c r="BB325" i="18"/>
  <c r="BA325" i="18"/>
  <c r="AZ325" i="18"/>
  <c r="AY325" i="18"/>
  <c r="AX325" i="18"/>
  <c r="AW325" i="18"/>
  <c r="AV325" i="18"/>
  <c r="AU325" i="18"/>
  <c r="AT325" i="18"/>
  <c r="AS325" i="18"/>
  <c r="AR325" i="18"/>
  <c r="AQ325" i="18"/>
  <c r="AP325" i="18"/>
  <c r="AN325" i="18"/>
  <c r="AM325" i="18"/>
  <c r="AL325" i="18"/>
  <c r="AJ325" i="18"/>
  <c r="AH325" i="18"/>
  <c r="AG325" i="18"/>
  <c r="AF325" i="18"/>
  <c r="AE325" i="18"/>
  <c r="AD325" i="18"/>
  <c r="AC325" i="18"/>
  <c r="AB325" i="18"/>
  <c r="AA325" i="18"/>
  <c r="Z325" i="18"/>
  <c r="Y325" i="18"/>
  <c r="X325" i="18"/>
  <c r="W325" i="18"/>
  <c r="V325" i="18"/>
  <c r="U325" i="18"/>
  <c r="T325" i="18"/>
  <c r="S325" i="18"/>
  <c r="K325" i="18"/>
  <c r="D56" i="9" s="1"/>
  <c r="J325" i="18"/>
  <c r="I325" i="18"/>
  <c r="H325" i="18"/>
  <c r="G325" i="18"/>
  <c r="F325" i="18"/>
  <c r="E325" i="18"/>
  <c r="D325" i="18"/>
  <c r="EI324" i="18"/>
  <c r="EH324" i="18"/>
  <c r="EF324" i="18"/>
  <c r="EE324" i="18"/>
  <c r="ED324" i="18"/>
  <c r="EC324" i="18"/>
  <c r="EB324" i="18"/>
  <c r="EA324" i="18"/>
  <c r="DZ324" i="18"/>
  <c r="DY324" i="18"/>
  <c r="DX324" i="18"/>
  <c r="DW324" i="18"/>
  <c r="DV324" i="18"/>
  <c r="DU324" i="18"/>
  <c r="DT324" i="18"/>
  <c r="DS324" i="18"/>
  <c r="DR324" i="18"/>
  <c r="DQ324" i="18"/>
  <c r="DP324" i="18"/>
  <c r="DO324" i="18"/>
  <c r="DK324" i="18"/>
  <c r="DJ324" i="18"/>
  <c r="DI324" i="18"/>
  <c r="DH324" i="18"/>
  <c r="DG324" i="18"/>
  <c r="DF324" i="18"/>
  <c r="DE324" i="18"/>
  <c r="DD324" i="18"/>
  <c r="DC324" i="18"/>
  <c r="DB324" i="18"/>
  <c r="DA324" i="18"/>
  <c r="CZ324" i="18"/>
  <c r="CY324" i="18"/>
  <c r="CX324" i="18"/>
  <c r="CW324" i="18"/>
  <c r="CV324" i="18"/>
  <c r="CU324" i="18"/>
  <c r="CT324" i="18"/>
  <c r="CS324" i="18"/>
  <c r="CR324" i="18"/>
  <c r="CQ324" i="18"/>
  <c r="CP324" i="18"/>
  <c r="CO324" i="18"/>
  <c r="CN324" i="18"/>
  <c r="CM324" i="18"/>
  <c r="CL324" i="18"/>
  <c r="CI324" i="18"/>
  <c r="CH324" i="18"/>
  <c r="CG324" i="18"/>
  <c r="CF324" i="18"/>
  <c r="CE324" i="18"/>
  <c r="CD324" i="18"/>
  <c r="CC324" i="18"/>
  <c r="CB324" i="18"/>
  <c r="CA324" i="18"/>
  <c r="BV324" i="18"/>
  <c r="E160" i="9" s="1"/>
  <c r="BU324" i="18"/>
  <c r="E159" i="9" s="1"/>
  <c r="BT324" i="18"/>
  <c r="E158" i="9" s="1"/>
  <c r="BQ324" i="18"/>
  <c r="BP324" i="18"/>
  <c r="BO324" i="18"/>
  <c r="BN324" i="18"/>
  <c r="BM324" i="18"/>
  <c r="BL324" i="18"/>
  <c r="BJ324" i="18"/>
  <c r="BI324" i="18"/>
  <c r="BH324" i="18"/>
  <c r="BG324" i="18"/>
  <c r="BF324" i="18"/>
  <c r="BE324" i="18"/>
  <c r="BD324" i="18"/>
  <c r="BC324" i="18"/>
  <c r="BB324" i="18"/>
  <c r="BA324" i="18"/>
  <c r="AZ324" i="18"/>
  <c r="AY324" i="18"/>
  <c r="AX324" i="18"/>
  <c r="AW324" i="18"/>
  <c r="AV324" i="18"/>
  <c r="AU324" i="18"/>
  <c r="AT324" i="18"/>
  <c r="AS324" i="18"/>
  <c r="AR324" i="18"/>
  <c r="AQ324" i="18"/>
  <c r="AP324" i="18"/>
  <c r="AN324" i="18"/>
  <c r="AM324" i="18"/>
  <c r="AL324" i="18"/>
  <c r="AJ324" i="18"/>
  <c r="AH324" i="18"/>
  <c r="AG324" i="18"/>
  <c r="AF324" i="18"/>
  <c r="AE324" i="18"/>
  <c r="AD324" i="18"/>
  <c r="AC324" i="18"/>
  <c r="AB324" i="18"/>
  <c r="AA324" i="18"/>
  <c r="Z324" i="18"/>
  <c r="Y324" i="18"/>
  <c r="X324" i="18"/>
  <c r="W324" i="18"/>
  <c r="V324" i="18"/>
  <c r="U324" i="18"/>
  <c r="T324" i="18"/>
  <c r="S324" i="18"/>
  <c r="K324" i="18"/>
  <c r="D55" i="9" s="1"/>
  <c r="J324" i="18"/>
  <c r="I324" i="18"/>
  <c r="H324" i="18"/>
  <c r="G324" i="18"/>
  <c r="F324" i="18"/>
  <c r="E324" i="18"/>
  <c r="D324" i="18"/>
  <c r="EI323" i="18"/>
  <c r="EH323" i="18"/>
  <c r="EF323" i="18"/>
  <c r="EE323" i="18"/>
  <c r="ED323" i="18"/>
  <c r="EC323" i="18"/>
  <c r="EB323" i="18"/>
  <c r="EA323" i="18"/>
  <c r="DZ323" i="18"/>
  <c r="DY323" i="18"/>
  <c r="DX323" i="18"/>
  <c r="DW323" i="18"/>
  <c r="DV323" i="18"/>
  <c r="DU323" i="18"/>
  <c r="DT323" i="18"/>
  <c r="DS323" i="18"/>
  <c r="DR323" i="18"/>
  <c r="DQ323" i="18"/>
  <c r="DP323" i="18"/>
  <c r="DO323" i="18"/>
  <c r="DK323" i="18"/>
  <c r="DJ323" i="18"/>
  <c r="DI323" i="18"/>
  <c r="DH323" i="18"/>
  <c r="DG323" i="18"/>
  <c r="DF323" i="18"/>
  <c r="DE323" i="18"/>
  <c r="DD323" i="18"/>
  <c r="DC323" i="18"/>
  <c r="DB323" i="18"/>
  <c r="DA323" i="18"/>
  <c r="CZ323" i="18"/>
  <c r="CY323" i="18"/>
  <c r="CX323" i="18"/>
  <c r="CW323" i="18"/>
  <c r="CV323" i="18"/>
  <c r="CU323" i="18"/>
  <c r="CT323" i="18"/>
  <c r="CS323" i="18"/>
  <c r="CR323" i="18"/>
  <c r="CQ323" i="18"/>
  <c r="CP323" i="18"/>
  <c r="CO323" i="18"/>
  <c r="CN323" i="18"/>
  <c r="CM323" i="18"/>
  <c r="CL323" i="18"/>
  <c r="CI323" i="18"/>
  <c r="CH323" i="18"/>
  <c r="CG323" i="18"/>
  <c r="CF323" i="18"/>
  <c r="CE323" i="18"/>
  <c r="CD323" i="18"/>
  <c r="CC323" i="18"/>
  <c r="CB323" i="18"/>
  <c r="CA323" i="18"/>
  <c r="BV323" i="18"/>
  <c r="D160" i="9" s="1"/>
  <c r="BU323" i="18"/>
  <c r="D159" i="9" s="1"/>
  <c r="BT323" i="18"/>
  <c r="D158" i="9" s="1"/>
  <c r="BQ323" i="18"/>
  <c r="D147" i="9" s="1"/>
  <c r="BP323" i="18"/>
  <c r="D146" i="9" s="1"/>
  <c r="BO323" i="18"/>
  <c r="D145" i="9" s="1"/>
  <c r="BN323" i="18"/>
  <c r="D144" i="9" s="1"/>
  <c r="BM323" i="18"/>
  <c r="BL323" i="18"/>
  <c r="BJ323" i="18"/>
  <c r="F132" i="9" s="1"/>
  <c r="BI323" i="18"/>
  <c r="E132" i="9" s="1"/>
  <c r="BH323" i="18"/>
  <c r="D132" i="9" s="1"/>
  <c r="BG323" i="18"/>
  <c r="F131" i="9" s="1"/>
  <c r="BF323" i="18"/>
  <c r="E131" i="9" s="1"/>
  <c r="BE323" i="18"/>
  <c r="D131" i="9" s="1"/>
  <c r="BD323" i="18"/>
  <c r="F130" i="9" s="1"/>
  <c r="BC323" i="18"/>
  <c r="E130" i="9" s="1"/>
  <c r="BB323" i="18"/>
  <c r="D130" i="9" s="1"/>
  <c r="BA323" i="18"/>
  <c r="F129" i="9" s="1"/>
  <c r="AZ323" i="18"/>
  <c r="E129" i="9" s="1"/>
  <c r="AY323" i="18"/>
  <c r="D129" i="9" s="1"/>
  <c r="AX323" i="18"/>
  <c r="F128" i="9" s="1"/>
  <c r="AW323" i="18"/>
  <c r="E128" i="9" s="1"/>
  <c r="AV323" i="18"/>
  <c r="D128" i="9" s="1"/>
  <c r="AU323" i="18"/>
  <c r="F127" i="9" s="1"/>
  <c r="AT323" i="18"/>
  <c r="E127" i="9" s="1"/>
  <c r="AS323" i="18"/>
  <c r="D127" i="9" s="1"/>
  <c r="AR323" i="18"/>
  <c r="F126" i="9" s="1"/>
  <c r="AQ323" i="18"/>
  <c r="E126" i="9" s="1"/>
  <c r="AP323" i="18"/>
  <c r="D126" i="9" s="1"/>
  <c r="AN323" i="18"/>
  <c r="AM323" i="18"/>
  <c r="AL323" i="18"/>
  <c r="AJ323" i="18"/>
  <c r="D92" i="9" s="1"/>
  <c r="AH323" i="18"/>
  <c r="D90" i="9" s="1"/>
  <c r="AG323" i="18"/>
  <c r="D89" i="9" s="1"/>
  <c r="AF323" i="18"/>
  <c r="D88" i="9" s="1"/>
  <c r="AE323" i="18"/>
  <c r="D87" i="9" s="1"/>
  <c r="AD323" i="18"/>
  <c r="D86" i="9" s="1"/>
  <c r="AC323" i="18"/>
  <c r="D85" i="9" s="1"/>
  <c r="AB323" i="18"/>
  <c r="D84" i="9" s="1"/>
  <c r="AA323" i="18"/>
  <c r="D83" i="9" s="1"/>
  <c r="Z323" i="18"/>
  <c r="D82" i="9" s="1"/>
  <c r="Y323" i="18"/>
  <c r="D81" i="9" s="1"/>
  <c r="X323" i="18"/>
  <c r="D80" i="9" s="1"/>
  <c r="W323" i="18"/>
  <c r="D79" i="9" s="1"/>
  <c r="V323" i="18"/>
  <c r="D78" i="9" s="1"/>
  <c r="U323" i="18"/>
  <c r="D77" i="9" s="1"/>
  <c r="T323" i="18"/>
  <c r="D76" i="9" s="1"/>
  <c r="S323" i="18"/>
  <c r="K323" i="18"/>
  <c r="D54" i="9" s="1"/>
  <c r="J323" i="18"/>
  <c r="I323" i="18"/>
  <c r="H323" i="18"/>
  <c r="G323" i="18"/>
  <c r="F323" i="18"/>
  <c r="E323" i="18"/>
  <c r="D323" i="18"/>
  <c r="C311" i="18"/>
  <c r="B311" i="18"/>
  <c r="C310" i="18"/>
  <c r="B310" i="18"/>
  <c r="C309" i="18"/>
  <c r="B309" i="18"/>
  <c r="C308" i="18"/>
  <c r="B308" i="18"/>
  <c r="C307" i="18"/>
  <c r="B307" i="18"/>
  <c r="C416" i="17"/>
  <c r="G17" i="8" s="1"/>
  <c r="B416" i="17"/>
  <c r="G9" i="8" s="1"/>
  <c r="C415" i="17"/>
  <c r="F17" i="8" s="1"/>
  <c r="B415" i="17"/>
  <c r="F9" i="8" s="1"/>
  <c r="C414" i="17"/>
  <c r="E17" i="8" s="1"/>
  <c r="B414" i="17"/>
  <c r="E9" i="8" s="1"/>
  <c r="C413" i="17"/>
  <c r="D17" i="8" s="1"/>
  <c r="B413" i="17"/>
  <c r="D9" i="8" s="1"/>
  <c r="P376" i="17"/>
  <c r="P375" i="17"/>
  <c r="P374" i="17"/>
  <c r="P373" i="17"/>
  <c r="P372" i="17"/>
  <c r="P371" i="17"/>
  <c r="P370" i="17"/>
  <c r="P369" i="17"/>
  <c r="P368" i="17"/>
  <c r="P367" i="17"/>
  <c r="P366" i="17"/>
  <c r="P365" i="17"/>
  <c r="P364" i="17"/>
  <c r="Q363" i="17"/>
  <c r="P363" i="17"/>
  <c r="BS362" i="17"/>
  <c r="Q362" i="17"/>
  <c r="P362" i="17"/>
  <c r="M362" i="17"/>
  <c r="L362" i="17"/>
  <c r="BS361" i="17"/>
  <c r="Q361" i="17"/>
  <c r="P361" i="17"/>
  <c r="M361" i="17"/>
  <c r="L361" i="17"/>
  <c r="BS360" i="17"/>
  <c r="Q360" i="17"/>
  <c r="P360" i="17"/>
  <c r="M360" i="17"/>
  <c r="L360" i="17"/>
  <c r="BS359" i="17"/>
  <c r="R359" i="17"/>
  <c r="Q359" i="17"/>
  <c r="P359" i="17"/>
  <c r="M359" i="17"/>
  <c r="L359" i="17"/>
  <c r="BS358" i="17"/>
  <c r="R358" i="17"/>
  <c r="Q358" i="17"/>
  <c r="P358" i="17"/>
  <c r="O358" i="17"/>
  <c r="D288" i="8" s="1"/>
  <c r="M358" i="17"/>
  <c r="L358" i="17"/>
  <c r="R357" i="17"/>
  <c r="Q357" i="17"/>
  <c r="P357" i="17"/>
  <c r="O357" i="17"/>
  <c r="D287" i="8" s="1"/>
  <c r="M357" i="17"/>
  <c r="L357" i="17"/>
  <c r="R356" i="17"/>
  <c r="Q356" i="17"/>
  <c r="P356" i="17"/>
  <c r="O356" i="17"/>
  <c r="D286" i="8" s="1"/>
  <c r="M356" i="17"/>
  <c r="L356" i="17"/>
  <c r="R355" i="17"/>
  <c r="Q355" i="17"/>
  <c r="P355" i="17"/>
  <c r="O355" i="17"/>
  <c r="D285" i="8" s="1"/>
  <c r="M355" i="17"/>
  <c r="L355" i="17"/>
  <c r="BZ354" i="17"/>
  <c r="G168" i="8" s="1"/>
  <c r="BY354" i="17"/>
  <c r="G167" i="8" s="1"/>
  <c r="BX354" i="17"/>
  <c r="G166" i="8" s="1"/>
  <c r="BW354" i="17"/>
  <c r="G165" i="8" s="1"/>
  <c r="BS354" i="17"/>
  <c r="I151" i="8" s="1"/>
  <c r="R354" i="17"/>
  <c r="Q354" i="17"/>
  <c r="P354" i="17"/>
  <c r="O354" i="17"/>
  <c r="D284" i="8" s="1"/>
  <c r="M354" i="17"/>
  <c r="L354" i="17"/>
  <c r="BZ353" i="17"/>
  <c r="F168" i="8" s="1"/>
  <c r="BY353" i="17"/>
  <c r="F167" i="8" s="1"/>
  <c r="BX353" i="17"/>
  <c r="F166" i="8" s="1"/>
  <c r="BW353" i="17"/>
  <c r="F165" i="8" s="1"/>
  <c r="BS353" i="17"/>
  <c r="H151" i="8" s="1"/>
  <c r="R353" i="17"/>
  <c r="Q353" i="17"/>
  <c r="P353" i="17"/>
  <c r="O353" i="17"/>
  <c r="D283" i="8" s="1"/>
  <c r="M353" i="17"/>
  <c r="L353" i="17"/>
  <c r="BZ352" i="17"/>
  <c r="E168" i="8" s="1"/>
  <c r="BY352" i="17"/>
  <c r="E167" i="8" s="1"/>
  <c r="BX352" i="17"/>
  <c r="E166" i="8" s="1"/>
  <c r="BW352" i="17"/>
  <c r="E165" i="8" s="1"/>
  <c r="BS352" i="17"/>
  <c r="G151" i="8" s="1"/>
  <c r="R352" i="17"/>
  <c r="Q352" i="17"/>
  <c r="P352" i="17"/>
  <c r="O352" i="17"/>
  <c r="D282" i="8" s="1"/>
  <c r="N352" i="17"/>
  <c r="M352" i="17"/>
  <c r="L352" i="17"/>
  <c r="BZ351" i="17"/>
  <c r="D168" i="8" s="1"/>
  <c r="BY351" i="17"/>
  <c r="D167" i="8" s="1"/>
  <c r="BX351" i="17"/>
  <c r="D166" i="8" s="1"/>
  <c r="BW351" i="17"/>
  <c r="D165" i="8" s="1"/>
  <c r="BS351" i="17"/>
  <c r="F151" i="8" s="1"/>
  <c r="R351" i="17"/>
  <c r="Q351" i="17"/>
  <c r="P351" i="17"/>
  <c r="O351" i="17"/>
  <c r="D281" i="8" s="1"/>
  <c r="N351" i="17"/>
  <c r="M351" i="17"/>
  <c r="L351" i="17"/>
  <c r="R350" i="17"/>
  <c r="Q350" i="17"/>
  <c r="P350" i="17"/>
  <c r="O350" i="17"/>
  <c r="N350" i="17"/>
  <c r="M350" i="17"/>
  <c r="L350" i="17"/>
  <c r="R349" i="17"/>
  <c r="Q349" i="17"/>
  <c r="P349" i="17"/>
  <c r="O349" i="17"/>
  <c r="D280" i="8" s="1"/>
  <c r="N349" i="17"/>
  <c r="M349" i="17"/>
  <c r="L349" i="17"/>
  <c r="EI333" i="17"/>
  <c r="EH333" i="17"/>
  <c r="EF333" i="17"/>
  <c r="EE333" i="17"/>
  <c r="ED333" i="17"/>
  <c r="EC333" i="17"/>
  <c r="EB333" i="17"/>
  <c r="EA333" i="17"/>
  <c r="DZ333" i="17"/>
  <c r="DY333" i="17"/>
  <c r="DX333" i="17"/>
  <c r="DW333" i="17"/>
  <c r="DV333" i="17"/>
  <c r="DU333" i="17"/>
  <c r="DT333" i="17"/>
  <c r="DS333" i="17"/>
  <c r="DR333" i="17"/>
  <c r="DQ333" i="17"/>
  <c r="DP333" i="17"/>
  <c r="DO333" i="17"/>
  <c r="DK333" i="17"/>
  <c r="DJ333" i="17"/>
  <c r="DI333" i="17"/>
  <c r="DH333" i="17"/>
  <c r="DG333" i="17"/>
  <c r="DF333" i="17"/>
  <c r="DE333" i="17"/>
  <c r="DD333" i="17"/>
  <c r="DC333" i="17"/>
  <c r="DB333" i="17"/>
  <c r="DA333" i="17"/>
  <c r="CZ333" i="17"/>
  <c r="CY333" i="17"/>
  <c r="CX333" i="17"/>
  <c r="CW333" i="17"/>
  <c r="CV333" i="17"/>
  <c r="CU333" i="17"/>
  <c r="CT333" i="17"/>
  <c r="CS333" i="17"/>
  <c r="CR333" i="17"/>
  <c r="CQ333" i="17"/>
  <c r="CP333" i="17"/>
  <c r="CO333" i="17"/>
  <c r="CN333" i="17"/>
  <c r="CM333" i="17"/>
  <c r="CL333" i="17"/>
  <c r="CI333" i="17"/>
  <c r="CH333" i="17"/>
  <c r="CG333" i="17"/>
  <c r="CF333" i="17"/>
  <c r="CE333" i="17"/>
  <c r="CD333" i="17"/>
  <c r="CC333" i="17"/>
  <c r="CB333" i="17"/>
  <c r="CA333" i="17"/>
  <c r="BZ333" i="17"/>
  <c r="BZ360" i="17" s="1"/>
  <c r="H168" i="8" s="1"/>
  <c r="BY333" i="17"/>
  <c r="BY360" i="17" s="1"/>
  <c r="H167" i="8" s="1"/>
  <c r="BX333" i="17"/>
  <c r="BX360" i="17" s="1"/>
  <c r="H166" i="8" s="1"/>
  <c r="BW333" i="17"/>
  <c r="BW360" i="17" s="1"/>
  <c r="H165" i="8" s="1"/>
  <c r="BV333" i="17"/>
  <c r="BU333" i="17"/>
  <c r="BT333" i="17"/>
  <c r="BQ333" i="17"/>
  <c r="BP333" i="17"/>
  <c r="BO333" i="17"/>
  <c r="BN333" i="17"/>
  <c r="BM333" i="17"/>
  <c r="BL333" i="17"/>
  <c r="BJ333" i="17"/>
  <c r="BI333" i="17"/>
  <c r="BH333" i="17"/>
  <c r="BG333" i="17"/>
  <c r="BF333" i="17"/>
  <c r="BE333" i="17"/>
  <c r="BD333" i="17"/>
  <c r="BC333" i="17"/>
  <c r="BB333" i="17"/>
  <c r="BA333" i="17"/>
  <c r="AZ333" i="17"/>
  <c r="AY333" i="17"/>
  <c r="AX333" i="17"/>
  <c r="AW333" i="17"/>
  <c r="AV333" i="17"/>
  <c r="AU333" i="17"/>
  <c r="AT333" i="17"/>
  <c r="AS333" i="17"/>
  <c r="AR333" i="17"/>
  <c r="AQ333" i="17"/>
  <c r="AP333" i="17"/>
  <c r="AN333" i="17"/>
  <c r="AM333" i="17"/>
  <c r="AL333" i="17"/>
  <c r="AJ333" i="17"/>
  <c r="AH333" i="17"/>
  <c r="AG333" i="17"/>
  <c r="AF333" i="17"/>
  <c r="AE333" i="17"/>
  <c r="AD333" i="17"/>
  <c r="AC333" i="17"/>
  <c r="AB333" i="17"/>
  <c r="AA333" i="17"/>
  <c r="Z333" i="17"/>
  <c r="Y333" i="17"/>
  <c r="X333" i="17"/>
  <c r="W333" i="17"/>
  <c r="V333" i="17"/>
  <c r="U333" i="17"/>
  <c r="T333" i="17"/>
  <c r="S333" i="17"/>
  <c r="K333" i="17"/>
  <c r="J333" i="17"/>
  <c r="I333" i="17"/>
  <c r="H333" i="17"/>
  <c r="G333" i="17"/>
  <c r="F333" i="17"/>
  <c r="E333" i="17"/>
  <c r="D333" i="17"/>
  <c r="K331" i="17"/>
  <c r="D62" i="8" s="1"/>
  <c r="K330" i="17"/>
  <c r="D61" i="8" s="1"/>
  <c r="EI329" i="17"/>
  <c r="EH329" i="17"/>
  <c r="EF329" i="17"/>
  <c r="EE329" i="17"/>
  <c r="ED329" i="17"/>
  <c r="EC329" i="17"/>
  <c r="EB329" i="17"/>
  <c r="EA329" i="17"/>
  <c r="DZ329" i="17"/>
  <c r="DY329" i="17"/>
  <c r="DX329" i="17"/>
  <c r="DW329" i="17"/>
  <c r="DV329" i="17"/>
  <c r="DU329" i="17"/>
  <c r="DT329" i="17"/>
  <c r="DS329" i="17"/>
  <c r="DK329" i="17"/>
  <c r="DJ329" i="17"/>
  <c r="DI329" i="17"/>
  <c r="DH329" i="17"/>
  <c r="DG329" i="17"/>
  <c r="DF329" i="17"/>
  <c r="DE329" i="17"/>
  <c r="DD329" i="17"/>
  <c r="DC329" i="17"/>
  <c r="DB329" i="17"/>
  <c r="DA329" i="17"/>
  <c r="CZ329" i="17"/>
  <c r="CY329" i="17"/>
  <c r="CX329" i="17"/>
  <c r="CW329" i="17"/>
  <c r="CV329" i="17"/>
  <c r="CU329" i="17"/>
  <c r="CT329" i="17"/>
  <c r="CS329" i="17"/>
  <c r="CR329" i="17"/>
  <c r="CQ329" i="17"/>
  <c r="CP329" i="17"/>
  <c r="CO329" i="17"/>
  <c r="CN329" i="17"/>
  <c r="CM329" i="17"/>
  <c r="CL329" i="17"/>
  <c r="CI329" i="17"/>
  <c r="CH329" i="17"/>
  <c r="CG329" i="17"/>
  <c r="CF329" i="17"/>
  <c r="CE329" i="17"/>
  <c r="CD329" i="17"/>
  <c r="CC329" i="17"/>
  <c r="CB329" i="17"/>
  <c r="CA329" i="17"/>
  <c r="BV329" i="17"/>
  <c r="BU329" i="17"/>
  <c r="BT329" i="17"/>
  <c r="BQ329" i="17"/>
  <c r="BP329" i="17"/>
  <c r="BO329" i="17"/>
  <c r="BN329" i="17"/>
  <c r="BM329" i="17"/>
  <c r="BL329" i="17"/>
  <c r="BJ329" i="17"/>
  <c r="BI329" i="17"/>
  <c r="BH329" i="17"/>
  <c r="BG329" i="17"/>
  <c r="BF329" i="17"/>
  <c r="BE329" i="17"/>
  <c r="BD329" i="17"/>
  <c r="BC329" i="17"/>
  <c r="BB329" i="17"/>
  <c r="BA329" i="17"/>
  <c r="AZ329" i="17"/>
  <c r="AY329" i="17"/>
  <c r="AX329" i="17"/>
  <c r="AW329" i="17"/>
  <c r="AV329" i="17"/>
  <c r="AU329" i="17"/>
  <c r="AT329" i="17"/>
  <c r="AS329" i="17"/>
  <c r="AR329" i="17"/>
  <c r="AQ329" i="17"/>
  <c r="AP329" i="17"/>
  <c r="AN329" i="17"/>
  <c r="AL329" i="17"/>
  <c r="AJ329" i="17"/>
  <c r="AH329" i="17"/>
  <c r="AG329" i="17"/>
  <c r="AF329" i="17"/>
  <c r="AE329" i="17"/>
  <c r="AD329" i="17"/>
  <c r="AC329" i="17"/>
  <c r="AB329" i="17"/>
  <c r="AA329" i="17"/>
  <c r="Z329" i="17"/>
  <c r="Y329" i="17"/>
  <c r="X329" i="17"/>
  <c r="W329" i="17"/>
  <c r="V329" i="17"/>
  <c r="U329" i="17"/>
  <c r="T329" i="17"/>
  <c r="S329" i="17"/>
  <c r="K329" i="17"/>
  <c r="D60" i="8" s="1"/>
  <c r="J329" i="17"/>
  <c r="I329" i="17"/>
  <c r="H329" i="17"/>
  <c r="G329" i="17"/>
  <c r="F329" i="17"/>
  <c r="E329" i="17"/>
  <c r="D329" i="17"/>
  <c r="EI328" i="17"/>
  <c r="EH328" i="17"/>
  <c r="EF328" i="17"/>
  <c r="EE328" i="17"/>
  <c r="ED328" i="17"/>
  <c r="EC328" i="17"/>
  <c r="EB328" i="17"/>
  <c r="EA328" i="17"/>
  <c r="DZ328" i="17"/>
  <c r="DY328" i="17"/>
  <c r="DX328" i="17"/>
  <c r="DW328" i="17"/>
  <c r="DV328" i="17"/>
  <c r="DU328" i="17"/>
  <c r="DT328" i="17"/>
  <c r="DS328" i="17"/>
  <c r="DK328" i="17"/>
  <c r="DJ328" i="17"/>
  <c r="DI328" i="17"/>
  <c r="DH328" i="17"/>
  <c r="DG328" i="17"/>
  <c r="DF328" i="17"/>
  <c r="DE328" i="17"/>
  <c r="DD328" i="17"/>
  <c r="DC328" i="17"/>
  <c r="DB328" i="17"/>
  <c r="DA328" i="17"/>
  <c r="CZ328" i="17"/>
  <c r="CY328" i="17"/>
  <c r="CX328" i="17"/>
  <c r="CW328" i="17"/>
  <c r="CV328" i="17"/>
  <c r="CU328" i="17"/>
  <c r="CT328" i="17"/>
  <c r="CS328" i="17"/>
  <c r="CR328" i="17"/>
  <c r="CQ328" i="17"/>
  <c r="CP328" i="17"/>
  <c r="CO328" i="17"/>
  <c r="CN328" i="17"/>
  <c r="CM328" i="17"/>
  <c r="CL328" i="17"/>
  <c r="CI328" i="17"/>
  <c r="CH328" i="17"/>
  <c r="CG328" i="17"/>
  <c r="CF328" i="17"/>
  <c r="CE328" i="17"/>
  <c r="CD328" i="17"/>
  <c r="CC328" i="17"/>
  <c r="CB328" i="17"/>
  <c r="CA328" i="17"/>
  <c r="BV328" i="17"/>
  <c r="BU328" i="17"/>
  <c r="BT328" i="17"/>
  <c r="BQ328" i="17"/>
  <c r="BP328" i="17"/>
  <c r="BO328" i="17"/>
  <c r="BN328" i="17"/>
  <c r="BM328" i="17"/>
  <c r="BL328" i="17"/>
  <c r="BJ328" i="17"/>
  <c r="BI328" i="17"/>
  <c r="BH328" i="17"/>
  <c r="BG328" i="17"/>
  <c r="BF328" i="17"/>
  <c r="BE328" i="17"/>
  <c r="BD328" i="17"/>
  <c r="BC328" i="17"/>
  <c r="BB328" i="17"/>
  <c r="BA328" i="17"/>
  <c r="AZ328" i="17"/>
  <c r="AY328" i="17"/>
  <c r="AX328" i="17"/>
  <c r="AW328" i="17"/>
  <c r="AV328" i="17"/>
  <c r="AU328" i="17"/>
  <c r="AT328" i="17"/>
  <c r="AS328" i="17"/>
  <c r="AR328" i="17"/>
  <c r="AQ328" i="17"/>
  <c r="AP328" i="17"/>
  <c r="AN328" i="17"/>
  <c r="AM328" i="17"/>
  <c r="AL328" i="17"/>
  <c r="AJ328" i="17"/>
  <c r="AH328" i="17"/>
  <c r="AG328" i="17"/>
  <c r="AF328" i="17"/>
  <c r="AE328" i="17"/>
  <c r="AD328" i="17"/>
  <c r="AC328" i="17"/>
  <c r="AB328" i="17"/>
  <c r="AA328" i="17"/>
  <c r="Z328" i="17"/>
  <c r="Y328" i="17"/>
  <c r="X328" i="17"/>
  <c r="W328" i="17"/>
  <c r="V328" i="17"/>
  <c r="U328" i="17"/>
  <c r="T328" i="17"/>
  <c r="S328" i="17"/>
  <c r="K328" i="17"/>
  <c r="D59" i="8" s="1"/>
  <c r="J328" i="17"/>
  <c r="I328" i="17"/>
  <c r="H328" i="17"/>
  <c r="G328" i="17"/>
  <c r="F328" i="17"/>
  <c r="E328" i="17"/>
  <c r="D328" i="17"/>
  <c r="EI327" i="17"/>
  <c r="EH327" i="17"/>
  <c r="EF327" i="17"/>
  <c r="EE327" i="17"/>
  <c r="ED327" i="17"/>
  <c r="EC327" i="17"/>
  <c r="EB327" i="17"/>
  <c r="EA327" i="17"/>
  <c r="DZ327" i="17"/>
  <c r="DY327" i="17"/>
  <c r="DX327" i="17"/>
  <c r="DW327" i="17"/>
  <c r="DV327" i="17"/>
  <c r="DU327" i="17"/>
  <c r="DT327" i="17"/>
  <c r="DS327" i="17"/>
  <c r="DR327" i="17"/>
  <c r="DK327" i="17"/>
  <c r="DJ327" i="17"/>
  <c r="DI327" i="17"/>
  <c r="DH327" i="17"/>
  <c r="DG327" i="17"/>
  <c r="DF327" i="17"/>
  <c r="DE327" i="17"/>
  <c r="DD327" i="17"/>
  <c r="DC327" i="17"/>
  <c r="DB327" i="17"/>
  <c r="DA327" i="17"/>
  <c r="CZ327" i="17"/>
  <c r="CY327" i="17"/>
  <c r="CX327" i="17"/>
  <c r="CW327" i="17"/>
  <c r="CV327" i="17"/>
  <c r="CU327" i="17"/>
  <c r="CT327" i="17"/>
  <c r="CS327" i="17"/>
  <c r="CR327" i="17"/>
  <c r="CQ327" i="17"/>
  <c r="CP327" i="17"/>
  <c r="CO327" i="17"/>
  <c r="CN327" i="17"/>
  <c r="CM327" i="17"/>
  <c r="CL327" i="17"/>
  <c r="CI327" i="17"/>
  <c r="CH327" i="17"/>
  <c r="CG327" i="17"/>
  <c r="CF327" i="17"/>
  <c r="CE327" i="17"/>
  <c r="CD327" i="17"/>
  <c r="CC327" i="17"/>
  <c r="CB327" i="17"/>
  <c r="CA327" i="17"/>
  <c r="BV327" i="17"/>
  <c r="BU327" i="17"/>
  <c r="BT327" i="17"/>
  <c r="BQ327" i="17"/>
  <c r="BP327" i="17"/>
  <c r="BO327" i="17"/>
  <c r="BN327" i="17"/>
  <c r="BM327" i="17"/>
  <c r="BL327" i="17"/>
  <c r="BJ327" i="17"/>
  <c r="BI327" i="17"/>
  <c r="BH327" i="17"/>
  <c r="BG327" i="17"/>
  <c r="BF327" i="17"/>
  <c r="BE327" i="17"/>
  <c r="BD327" i="17"/>
  <c r="BC327" i="17"/>
  <c r="BB327" i="17"/>
  <c r="BA327" i="17"/>
  <c r="AZ327" i="17"/>
  <c r="AY327" i="17"/>
  <c r="AX327" i="17"/>
  <c r="AW327" i="17"/>
  <c r="AV327" i="17"/>
  <c r="AU327" i="17"/>
  <c r="AT327" i="17"/>
  <c r="AS327" i="17"/>
  <c r="AR327" i="17"/>
  <c r="AQ327" i="17"/>
  <c r="AP327" i="17"/>
  <c r="AN327" i="17"/>
  <c r="AM327" i="17"/>
  <c r="AL327" i="17"/>
  <c r="AJ327" i="17"/>
  <c r="AH327" i="17"/>
  <c r="AG327" i="17"/>
  <c r="AF327" i="17"/>
  <c r="AE327" i="17"/>
  <c r="AD327" i="17"/>
  <c r="AC327" i="17"/>
  <c r="AB327" i="17"/>
  <c r="AA327" i="17"/>
  <c r="Z327" i="17"/>
  <c r="Y327" i="17"/>
  <c r="X327" i="17"/>
  <c r="W327" i="17"/>
  <c r="V327" i="17"/>
  <c r="U327" i="17"/>
  <c r="T327" i="17"/>
  <c r="S327" i="17"/>
  <c r="K327" i="17"/>
  <c r="D58" i="8" s="1"/>
  <c r="J327" i="17"/>
  <c r="I327" i="17"/>
  <c r="H327" i="17"/>
  <c r="G327" i="17"/>
  <c r="F327" i="17"/>
  <c r="E327" i="17"/>
  <c r="D327" i="17"/>
  <c r="EI326" i="17"/>
  <c r="EH326" i="17"/>
  <c r="EF326" i="17"/>
  <c r="EE326" i="17"/>
  <c r="ED326" i="17"/>
  <c r="EC326" i="17"/>
  <c r="EB326" i="17"/>
  <c r="EA326" i="17"/>
  <c r="DZ326" i="17"/>
  <c r="DY326" i="17"/>
  <c r="DX326" i="17"/>
  <c r="DW326" i="17"/>
  <c r="DV326" i="17"/>
  <c r="DU326" i="17"/>
  <c r="DT326" i="17"/>
  <c r="DS326" i="17"/>
  <c r="DR326" i="17"/>
  <c r="DQ326" i="17"/>
  <c r="DP326" i="17"/>
  <c r="DO326" i="17"/>
  <c r="DK326" i="17"/>
  <c r="DJ326" i="17"/>
  <c r="DI326" i="17"/>
  <c r="DH326" i="17"/>
  <c r="DG326" i="17"/>
  <c r="DF326" i="17"/>
  <c r="DE326" i="17"/>
  <c r="DD326" i="17"/>
  <c r="DC326" i="17"/>
  <c r="DB326" i="17"/>
  <c r="DA326" i="17"/>
  <c r="CZ326" i="17"/>
  <c r="CY326" i="17"/>
  <c r="CX326" i="17"/>
  <c r="CW326" i="17"/>
  <c r="CV326" i="17"/>
  <c r="CU326" i="17"/>
  <c r="CT326" i="17"/>
  <c r="CS326" i="17"/>
  <c r="CR326" i="17"/>
  <c r="CQ326" i="17"/>
  <c r="CP326" i="17"/>
  <c r="CO326" i="17"/>
  <c r="CN326" i="17"/>
  <c r="CM326" i="17"/>
  <c r="CL326" i="17"/>
  <c r="CI326" i="17"/>
  <c r="CH326" i="17"/>
  <c r="CG326" i="17"/>
  <c r="CF326" i="17"/>
  <c r="CE326" i="17"/>
  <c r="CD326" i="17"/>
  <c r="CC326" i="17"/>
  <c r="CB326" i="17"/>
  <c r="CA326" i="17"/>
  <c r="BV326" i="17"/>
  <c r="BU326" i="17"/>
  <c r="BT326" i="17"/>
  <c r="BQ326" i="17"/>
  <c r="BP326" i="17"/>
  <c r="BO326" i="17"/>
  <c r="BN326" i="17"/>
  <c r="BM326" i="17"/>
  <c r="BL326" i="17"/>
  <c r="BJ326" i="17"/>
  <c r="BI326" i="17"/>
  <c r="BH326" i="17"/>
  <c r="BG326" i="17"/>
  <c r="BF326" i="17"/>
  <c r="BE326" i="17"/>
  <c r="BD326" i="17"/>
  <c r="BC326" i="17"/>
  <c r="BB326" i="17"/>
  <c r="BA326" i="17"/>
  <c r="AZ326" i="17"/>
  <c r="AY326" i="17"/>
  <c r="AX326" i="17"/>
  <c r="AW326" i="17"/>
  <c r="AV326" i="17"/>
  <c r="AU326" i="17"/>
  <c r="AT326" i="17"/>
  <c r="AS326" i="17"/>
  <c r="AR326" i="17"/>
  <c r="AQ326" i="17"/>
  <c r="AP326" i="17"/>
  <c r="AN326" i="17"/>
  <c r="AM326" i="17"/>
  <c r="AL326" i="17"/>
  <c r="AJ326" i="17"/>
  <c r="AH326" i="17"/>
  <c r="AG326" i="17"/>
  <c r="AF326" i="17"/>
  <c r="AE326" i="17"/>
  <c r="AD326" i="17"/>
  <c r="AC326" i="17"/>
  <c r="AB326" i="17"/>
  <c r="AA326" i="17"/>
  <c r="Z326" i="17"/>
  <c r="Y326" i="17"/>
  <c r="X326" i="17"/>
  <c r="W326" i="17"/>
  <c r="V326" i="17"/>
  <c r="U326" i="17"/>
  <c r="T326" i="17"/>
  <c r="S326" i="17"/>
  <c r="K326" i="17"/>
  <c r="D57" i="8" s="1"/>
  <c r="J326" i="17"/>
  <c r="I326" i="17"/>
  <c r="H326" i="17"/>
  <c r="G326" i="17"/>
  <c r="F326" i="17"/>
  <c r="E326" i="17"/>
  <c r="D326" i="17"/>
  <c r="EI325" i="17"/>
  <c r="EH325" i="17"/>
  <c r="EF325" i="17"/>
  <c r="EE325" i="17"/>
  <c r="ED325" i="17"/>
  <c r="EC325" i="17"/>
  <c r="EB325" i="17"/>
  <c r="EA325" i="17"/>
  <c r="DZ325" i="17"/>
  <c r="DY325" i="17"/>
  <c r="DX325" i="17"/>
  <c r="DW325" i="17"/>
  <c r="DV325" i="17"/>
  <c r="DU325" i="17"/>
  <c r="DT325" i="17"/>
  <c r="DS325" i="17"/>
  <c r="DR325" i="17"/>
  <c r="DQ325" i="17"/>
  <c r="DP325" i="17"/>
  <c r="DO325" i="17"/>
  <c r="DK325" i="17"/>
  <c r="DJ325" i="17"/>
  <c r="DI325" i="17"/>
  <c r="DH325" i="17"/>
  <c r="DG325" i="17"/>
  <c r="DF325" i="17"/>
  <c r="DE325" i="17"/>
  <c r="DD325" i="17"/>
  <c r="DC325" i="17"/>
  <c r="DB325" i="17"/>
  <c r="DA325" i="17"/>
  <c r="CZ325" i="17"/>
  <c r="CY325" i="17"/>
  <c r="CX325" i="17"/>
  <c r="CW325" i="17"/>
  <c r="CV325" i="17"/>
  <c r="CU325" i="17"/>
  <c r="CT325" i="17"/>
  <c r="CS325" i="17"/>
  <c r="CR325" i="17"/>
  <c r="CQ325" i="17"/>
  <c r="CP325" i="17"/>
  <c r="CO325" i="17"/>
  <c r="CN325" i="17"/>
  <c r="CM325" i="17"/>
  <c r="CL325" i="17"/>
  <c r="CI325" i="17"/>
  <c r="CH325" i="17"/>
  <c r="CG325" i="17"/>
  <c r="CF325" i="17"/>
  <c r="CE325" i="17"/>
  <c r="CD325" i="17"/>
  <c r="CC325" i="17"/>
  <c r="CB325" i="17"/>
  <c r="CA325" i="17"/>
  <c r="BV325" i="17"/>
  <c r="F160" i="8" s="1"/>
  <c r="BU325" i="17"/>
  <c r="F159" i="8" s="1"/>
  <c r="BT325" i="17"/>
  <c r="F158" i="8" s="1"/>
  <c r="BQ325" i="17"/>
  <c r="BP325" i="17"/>
  <c r="BO325" i="17"/>
  <c r="BN325" i="17"/>
  <c r="BM325" i="17"/>
  <c r="BL325" i="17"/>
  <c r="BJ325" i="17"/>
  <c r="BI325" i="17"/>
  <c r="BH325" i="17"/>
  <c r="BG325" i="17"/>
  <c r="BF325" i="17"/>
  <c r="BE325" i="17"/>
  <c r="BD325" i="17"/>
  <c r="BC325" i="17"/>
  <c r="BB325" i="17"/>
  <c r="BA325" i="17"/>
  <c r="AZ325" i="17"/>
  <c r="AY325" i="17"/>
  <c r="AX325" i="17"/>
  <c r="AW325" i="17"/>
  <c r="AV325" i="17"/>
  <c r="AU325" i="17"/>
  <c r="AT325" i="17"/>
  <c r="AS325" i="17"/>
  <c r="AR325" i="17"/>
  <c r="AQ325" i="17"/>
  <c r="AP325" i="17"/>
  <c r="AN325" i="17"/>
  <c r="AM325" i="17"/>
  <c r="AL325" i="17"/>
  <c r="AJ325" i="17"/>
  <c r="AH325" i="17"/>
  <c r="AG325" i="17"/>
  <c r="AF325" i="17"/>
  <c r="AE325" i="17"/>
  <c r="AD325" i="17"/>
  <c r="AC325" i="17"/>
  <c r="AB325" i="17"/>
  <c r="AA325" i="17"/>
  <c r="Z325" i="17"/>
  <c r="Y325" i="17"/>
  <c r="X325" i="17"/>
  <c r="W325" i="17"/>
  <c r="V325" i="17"/>
  <c r="U325" i="17"/>
  <c r="T325" i="17"/>
  <c r="S325" i="17"/>
  <c r="K325" i="17"/>
  <c r="D56" i="8" s="1"/>
  <c r="J325" i="17"/>
  <c r="I325" i="17"/>
  <c r="H325" i="17"/>
  <c r="G325" i="17"/>
  <c r="F325" i="17"/>
  <c r="E325" i="17"/>
  <c r="D325" i="17"/>
  <c r="EI324" i="17"/>
  <c r="EH324" i="17"/>
  <c r="EF324" i="17"/>
  <c r="EE324" i="17"/>
  <c r="ED324" i="17"/>
  <c r="EC324" i="17"/>
  <c r="EB324" i="17"/>
  <c r="EA324" i="17"/>
  <c r="DZ324" i="17"/>
  <c r="DY324" i="17"/>
  <c r="DX324" i="17"/>
  <c r="DW324" i="17"/>
  <c r="DV324" i="17"/>
  <c r="DU324" i="17"/>
  <c r="DT324" i="17"/>
  <c r="DS324" i="17"/>
  <c r="DR324" i="17"/>
  <c r="DQ324" i="17"/>
  <c r="DP324" i="17"/>
  <c r="DO324" i="17"/>
  <c r="DK324" i="17"/>
  <c r="DJ324" i="17"/>
  <c r="DI324" i="17"/>
  <c r="DH324" i="17"/>
  <c r="DG324" i="17"/>
  <c r="DF324" i="17"/>
  <c r="DE324" i="17"/>
  <c r="DD324" i="17"/>
  <c r="DC324" i="17"/>
  <c r="DB324" i="17"/>
  <c r="DA324" i="17"/>
  <c r="CZ324" i="17"/>
  <c r="CY324" i="17"/>
  <c r="CX324" i="17"/>
  <c r="CW324" i="17"/>
  <c r="CV324" i="17"/>
  <c r="CU324" i="17"/>
  <c r="CT324" i="17"/>
  <c r="CS324" i="17"/>
  <c r="CR324" i="17"/>
  <c r="CQ324" i="17"/>
  <c r="CP324" i="17"/>
  <c r="CO324" i="17"/>
  <c r="CN324" i="17"/>
  <c r="CM324" i="17"/>
  <c r="CL324" i="17"/>
  <c r="CI324" i="17"/>
  <c r="CH324" i="17"/>
  <c r="CG324" i="17"/>
  <c r="CF324" i="17"/>
  <c r="CE324" i="17"/>
  <c r="CD324" i="17"/>
  <c r="CC324" i="17"/>
  <c r="CB324" i="17"/>
  <c r="CA324" i="17"/>
  <c r="BV324" i="17"/>
  <c r="E160" i="8" s="1"/>
  <c r="BU324" i="17"/>
  <c r="E159" i="8" s="1"/>
  <c r="BT324" i="17"/>
  <c r="E158" i="8" s="1"/>
  <c r="BQ324" i="17"/>
  <c r="BP324" i="17"/>
  <c r="BO324" i="17"/>
  <c r="BN324" i="17"/>
  <c r="BM324" i="17"/>
  <c r="BL324" i="17"/>
  <c r="BJ324" i="17"/>
  <c r="BI324" i="17"/>
  <c r="BH324" i="17"/>
  <c r="BG324" i="17"/>
  <c r="BF324" i="17"/>
  <c r="BE324" i="17"/>
  <c r="BD324" i="17"/>
  <c r="BC324" i="17"/>
  <c r="BB324" i="17"/>
  <c r="BA324" i="17"/>
  <c r="AZ324" i="17"/>
  <c r="AY324" i="17"/>
  <c r="AX324" i="17"/>
  <c r="AW324" i="17"/>
  <c r="AV324" i="17"/>
  <c r="AU324" i="17"/>
  <c r="AT324" i="17"/>
  <c r="AS324" i="17"/>
  <c r="AR324" i="17"/>
  <c r="AQ324" i="17"/>
  <c r="AP324" i="17"/>
  <c r="AN324" i="17"/>
  <c r="AM324" i="17"/>
  <c r="AL324" i="17"/>
  <c r="AJ324" i="17"/>
  <c r="AH324" i="17"/>
  <c r="AG324" i="17"/>
  <c r="AF324" i="17"/>
  <c r="AE324" i="17"/>
  <c r="AD324" i="17"/>
  <c r="AC324" i="17"/>
  <c r="AB324" i="17"/>
  <c r="AA324" i="17"/>
  <c r="Z324" i="17"/>
  <c r="Y324" i="17"/>
  <c r="X324" i="17"/>
  <c r="W324" i="17"/>
  <c r="V324" i="17"/>
  <c r="U324" i="17"/>
  <c r="T324" i="17"/>
  <c r="S324" i="17"/>
  <c r="K324" i="17"/>
  <c r="D55" i="8" s="1"/>
  <c r="J324" i="17"/>
  <c r="I324" i="17"/>
  <c r="H324" i="17"/>
  <c r="G324" i="17"/>
  <c r="F324" i="17"/>
  <c r="E324" i="17"/>
  <c r="D324" i="17"/>
  <c r="EI323" i="17"/>
  <c r="EH323" i="17"/>
  <c r="EF323" i="17"/>
  <c r="EE323" i="17"/>
  <c r="ED323" i="17"/>
  <c r="EC323" i="17"/>
  <c r="EB323" i="17"/>
  <c r="EA323" i="17"/>
  <c r="DZ323" i="17"/>
  <c r="DY323" i="17"/>
  <c r="DX323" i="17"/>
  <c r="DW323" i="17"/>
  <c r="DV323" i="17"/>
  <c r="DU323" i="17"/>
  <c r="DT323" i="17"/>
  <c r="DS323" i="17"/>
  <c r="DR323" i="17"/>
  <c r="DQ323" i="17"/>
  <c r="DP323" i="17"/>
  <c r="DO323" i="17"/>
  <c r="DK323" i="17"/>
  <c r="DJ323" i="17"/>
  <c r="DI323" i="17"/>
  <c r="DH323" i="17"/>
  <c r="DG323" i="17"/>
  <c r="DF323" i="17"/>
  <c r="DE323" i="17"/>
  <c r="DD323" i="17"/>
  <c r="DC323" i="17"/>
  <c r="DB323" i="17"/>
  <c r="DA323" i="17"/>
  <c r="CZ323" i="17"/>
  <c r="CY323" i="17"/>
  <c r="CX323" i="17"/>
  <c r="CW323" i="17"/>
  <c r="CV323" i="17"/>
  <c r="CU323" i="17"/>
  <c r="CT323" i="17"/>
  <c r="CS323" i="17"/>
  <c r="CR323" i="17"/>
  <c r="CQ323" i="17"/>
  <c r="CP323" i="17"/>
  <c r="CO323" i="17"/>
  <c r="CN323" i="17"/>
  <c r="CM323" i="17"/>
  <c r="CL323" i="17"/>
  <c r="CI323" i="17"/>
  <c r="CH323" i="17"/>
  <c r="CG323" i="17"/>
  <c r="CF323" i="17"/>
  <c r="CE323" i="17"/>
  <c r="CD323" i="17"/>
  <c r="CC323" i="17"/>
  <c r="CB323" i="17"/>
  <c r="CA323" i="17"/>
  <c r="BV323" i="17"/>
  <c r="D160" i="8" s="1"/>
  <c r="BU323" i="17"/>
  <c r="D159" i="8" s="1"/>
  <c r="BT323" i="17"/>
  <c r="D158" i="8" s="1"/>
  <c r="BQ323" i="17"/>
  <c r="D147" i="8" s="1"/>
  <c r="BP323" i="17"/>
  <c r="D146" i="8" s="1"/>
  <c r="BO323" i="17"/>
  <c r="D145" i="8" s="1"/>
  <c r="BN323" i="17"/>
  <c r="D144" i="8" s="1"/>
  <c r="BM323" i="17"/>
  <c r="BL323" i="17"/>
  <c r="BJ323" i="17"/>
  <c r="F132" i="8" s="1"/>
  <c r="BI323" i="17"/>
  <c r="E132" i="8" s="1"/>
  <c r="BH323" i="17"/>
  <c r="D132" i="8" s="1"/>
  <c r="BG323" i="17"/>
  <c r="F131" i="8" s="1"/>
  <c r="BF323" i="17"/>
  <c r="E131" i="8" s="1"/>
  <c r="BE323" i="17"/>
  <c r="D131" i="8" s="1"/>
  <c r="BD323" i="17"/>
  <c r="F130" i="8" s="1"/>
  <c r="BC323" i="17"/>
  <c r="E130" i="8" s="1"/>
  <c r="BB323" i="17"/>
  <c r="D130" i="8" s="1"/>
  <c r="BA323" i="17"/>
  <c r="F129" i="8" s="1"/>
  <c r="AZ323" i="17"/>
  <c r="E129" i="8" s="1"/>
  <c r="AY323" i="17"/>
  <c r="D129" i="8" s="1"/>
  <c r="AX323" i="17"/>
  <c r="F128" i="8" s="1"/>
  <c r="AW323" i="17"/>
  <c r="E128" i="8" s="1"/>
  <c r="AV323" i="17"/>
  <c r="D128" i="8" s="1"/>
  <c r="AU323" i="17"/>
  <c r="F127" i="8" s="1"/>
  <c r="AT323" i="17"/>
  <c r="E127" i="8" s="1"/>
  <c r="AS323" i="17"/>
  <c r="D127" i="8" s="1"/>
  <c r="AR323" i="17"/>
  <c r="F126" i="8" s="1"/>
  <c r="AQ323" i="17"/>
  <c r="E126" i="8" s="1"/>
  <c r="AP323" i="17"/>
  <c r="D126" i="8" s="1"/>
  <c r="AN323" i="17"/>
  <c r="AM323" i="17"/>
  <c r="AL323" i="17"/>
  <c r="AJ323" i="17"/>
  <c r="D92" i="8" s="1"/>
  <c r="AH323" i="17"/>
  <c r="D90" i="8" s="1"/>
  <c r="AG323" i="17"/>
  <c r="D89" i="8" s="1"/>
  <c r="AF323" i="17"/>
  <c r="D88" i="8" s="1"/>
  <c r="AE323" i="17"/>
  <c r="D87" i="8" s="1"/>
  <c r="AD323" i="17"/>
  <c r="D86" i="8" s="1"/>
  <c r="AC323" i="17"/>
  <c r="D85" i="8" s="1"/>
  <c r="AB323" i="17"/>
  <c r="D84" i="8" s="1"/>
  <c r="AA323" i="17"/>
  <c r="D83" i="8" s="1"/>
  <c r="Z323" i="17"/>
  <c r="D82" i="8" s="1"/>
  <c r="Y323" i="17"/>
  <c r="D81" i="8" s="1"/>
  <c r="X323" i="17"/>
  <c r="D80" i="8" s="1"/>
  <c r="W323" i="17"/>
  <c r="D79" i="8" s="1"/>
  <c r="V323" i="17"/>
  <c r="D78" i="8" s="1"/>
  <c r="U323" i="17"/>
  <c r="D77" i="8" s="1"/>
  <c r="T323" i="17"/>
  <c r="D76" i="8" s="1"/>
  <c r="S323" i="17"/>
  <c r="K323" i="17"/>
  <c r="D54" i="8" s="1"/>
  <c r="J323" i="17"/>
  <c r="I323" i="17"/>
  <c r="H323" i="17"/>
  <c r="G323" i="17"/>
  <c r="F323" i="17"/>
  <c r="E323" i="17"/>
  <c r="D323" i="17"/>
  <c r="C311" i="17"/>
  <c r="B311" i="17"/>
  <c r="C310" i="17"/>
  <c r="B310" i="17"/>
  <c r="C309" i="17"/>
  <c r="B309" i="17"/>
  <c r="C308" i="17"/>
  <c r="B308" i="17"/>
  <c r="C307" i="17"/>
  <c r="B307" i="17"/>
  <c r="C416" i="16"/>
  <c r="G17" i="7" s="1"/>
  <c r="B416" i="16"/>
  <c r="G9" i="7" s="1"/>
  <c r="C415" i="16"/>
  <c r="F17" i="7" s="1"/>
  <c r="B415" i="16"/>
  <c r="F9" i="7" s="1"/>
  <c r="C414" i="16"/>
  <c r="E17" i="7" s="1"/>
  <c r="B414" i="16"/>
  <c r="E9" i="7" s="1"/>
  <c r="C413" i="16"/>
  <c r="D17" i="7" s="1"/>
  <c r="B413" i="16"/>
  <c r="D9" i="7" s="1"/>
  <c r="P376" i="16"/>
  <c r="P375" i="16"/>
  <c r="P374" i="16"/>
  <c r="P373" i="16"/>
  <c r="P372" i="16"/>
  <c r="P371" i="16"/>
  <c r="P370" i="16"/>
  <c r="P369" i="16"/>
  <c r="P368" i="16"/>
  <c r="P367" i="16"/>
  <c r="P366" i="16"/>
  <c r="P365" i="16"/>
  <c r="P364" i="16"/>
  <c r="Q363" i="16"/>
  <c r="P363" i="16"/>
  <c r="BS362" i="16"/>
  <c r="Q362" i="16"/>
  <c r="P362" i="16"/>
  <c r="M362" i="16"/>
  <c r="L362" i="16"/>
  <c r="BS361" i="16"/>
  <c r="Q361" i="16"/>
  <c r="P361" i="16"/>
  <c r="M361" i="16"/>
  <c r="L361" i="16"/>
  <c r="BS360" i="16"/>
  <c r="Q360" i="16"/>
  <c r="P360" i="16"/>
  <c r="M360" i="16"/>
  <c r="L360" i="16"/>
  <c r="BS359" i="16"/>
  <c r="R359" i="16"/>
  <c r="Q359" i="16"/>
  <c r="P359" i="16"/>
  <c r="M359" i="16"/>
  <c r="L359" i="16"/>
  <c r="BS358" i="16"/>
  <c r="R358" i="16"/>
  <c r="Q358" i="16"/>
  <c r="P358" i="16"/>
  <c r="O358" i="16"/>
  <c r="M358" i="16"/>
  <c r="L358" i="16"/>
  <c r="R357" i="16"/>
  <c r="Q357" i="16"/>
  <c r="P357" i="16"/>
  <c r="O357" i="16"/>
  <c r="M357" i="16"/>
  <c r="L357" i="16"/>
  <c r="R356" i="16"/>
  <c r="Q356" i="16"/>
  <c r="P356" i="16"/>
  <c r="O356" i="16"/>
  <c r="M356" i="16"/>
  <c r="L356" i="16"/>
  <c r="R355" i="16"/>
  <c r="Q355" i="16"/>
  <c r="P355" i="16"/>
  <c r="O355" i="16"/>
  <c r="M355" i="16"/>
  <c r="L355" i="16"/>
  <c r="BZ354" i="16"/>
  <c r="G168" i="7" s="1"/>
  <c r="BY354" i="16"/>
  <c r="G167" i="7" s="1"/>
  <c r="BX354" i="16"/>
  <c r="G166" i="7" s="1"/>
  <c r="BW354" i="16"/>
  <c r="G165" i="7" s="1"/>
  <c r="BS354" i="16"/>
  <c r="I151" i="7" s="1"/>
  <c r="R354" i="16"/>
  <c r="Q354" i="16"/>
  <c r="P354" i="16"/>
  <c r="O354" i="16"/>
  <c r="M354" i="16"/>
  <c r="L354" i="16"/>
  <c r="BZ353" i="16"/>
  <c r="F168" i="7" s="1"/>
  <c r="BY353" i="16"/>
  <c r="F167" i="7" s="1"/>
  <c r="BX353" i="16"/>
  <c r="F166" i="7" s="1"/>
  <c r="BW353" i="16"/>
  <c r="F165" i="7" s="1"/>
  <c r="BS353" i="16"/>
  <c r="H151" i="7" s="1"/>
  <c r="R353" i="16"/>
  <c r="Q353" i="16"/>
  <c r="P353" i="16"/>
  <c r="O353" i="16"/>
  <c r="M353" i="16"/>
  <c r="L353" i="16"/>
  <c r="BZ352" i="16"/>
  <c r="E168" i="7" s="1"/>
  <c r="BY352" i="16"/>
  <c r="E167" i="7" s="1"/>
  <c r="BX352" i="16"/>
  <c r="E166" i="7" s="1"/>
  <c r="BW352" i="16"/>
  <c r="E165" i="7" s="1"/>
  <c r="BS352" i="16"/>
  <c r="G151" i="7" s="1"/>
  <c r="R352" i="16"/>
  <c r="Q352" i="16"/>
  <c r="P352" i="16"/>
  <c r="O352" i="16"/>
  <c r="N352" i="16"/>
  <c r="M352" i="16"/>
  <c r="L352" i="16"/>
  <c r="BZ351" i="16"/>
  <c r="D168" i="7" s="1"/>
  <c r="BY351" i="16"/>
  <c r="D167" i="7" s="1"/>
  <c r="BX351" i="16"/>
  <c r="D166" i="7" s="1"/>
  <c r="BW351" i="16"/>
  <c r="D165" i="7" s="1"/>
  <c r="BS351" i="16"/>
  <c r="F151" i="7" s="1"/>
  <c r="R351" i="16"/>
  <c r="Q351" i="16"/>
  <c r="P351" i="16"/>
  <c r="O351" i="16"/>
  <c r="N351" i="16"/>
  <c r="D283" i="7" s="1"/>
  <c r="M351" i="16"/>
  <c r="L351" i="16"/>
  <c r="R350" i="16"/>
  <c r="Q350" i="16"/>
  <c r="P350" i="16"/>
  <c r="O350" i="16"/>
  <c r="N350" i="16"/>
  <c r="D282" i="7" s="1"/>
  <c r="M350" i="16"/>
  <c r="L350" i="16"/>
  <c r="R349" i="16"/>
  <c r="Q349" i="16"/>
  <c r="P349" i="16"/>
  <c r="O349" i="16"/>
  <c r="N349" i="16"/>
  <c r="D281" i="7" s="1"/>
  <c r="M349" i="16"/>
  <c r="L349" i="16"/>
  <c r="EI333" i="16"/>
  <c r="EH333" i="16"/>
  <c r="EF333" i="16"/>
  <c r="EE333" i="16"/>
  <c r="ED333" i="16"/>
  <c r="EC333" i="16"/>
  <c r="EB333" i="16"/>
  <c r="EA333" i="16"/>
  <c r="DZ333" i="16"/>
  <c r="DY333" i="16"/>
  <c r="DX333" i="16"/>
  <c r="DW333" i="16"/>
  <c r="DV333" i="16"/>
  <c r="DU333" i="16"/>
  <c r="DT333" i="16"/>
  <c r="DS333" i="16"/>
  <c r="DR333" i="16"/>
  <c r="DQ333" i="16"/>
  <c r="DP333" i="16"/>
  <c r="DO333" i="16"/>
  <c r="DK333" i="16"/>
  <c r="DJ333" i="16"/>
  <c r="DI333" i="16"/>
  <c r="DH333" i="16"/>
  <c r="DG333" i="16"/>
  <c r="DF333" i="16"/>
  <c r="DE333" i="16"/>
  <c r="DD333" i="16"/>
  <c r="DC333" i="16"/>
  <c r="DB333" i="16"/>
  <c r="DA333" i="16"/>
  <c r="CZ333" i="16"/>
  <c r="CY333" i="16"/>
  <c r="CX333" i="16"/>
  <c r="CW333" i="16"/>
  <c r="CV333" i="16"/>
  <c r="CU333" i="16"/>
  <c r="CT333" i="16"/>
  <c r="CS333" i="16"/>
  <c r="CR333" i="16"/>
  <c r="CQ333" i="16"/>
  <c r="CP333" i="16"/>
  <c r="CO333" i="16"/>
  <c r="CN333" i="16"/>
  <c r="CM333" i="16"/>
  <c r="CL333" i="16"/>
  <c r="CI333" i="16"/>
  <c r="CH333" i="16"/>
  <c r="CG333" i="16"/>
  <c r="CF333" i="16"/>
  <c r="CE333" i="16"/>
  <c r="CD333" i="16"/>
  <c r="CC333" i="16"/>
  <c r="CB333" i="16"/>
  <c r="CA333" i="16"/>
  <c r="BZ333" i="16"/>
  <c r="BZ360" i="16" s="1"/>
  <c r="H168" i="7" s="1"/>
  <c r="BY333" i="16"/>
  <c r="BY360" i="16" s="1"/>
  <c r="H167" i="7" s="1"/>
  <c r="BX333" i="16"/>
  <c r="BX360" i="16" s="1"/>
  <c r="H166" i="7" s="1"/>
  <c r="BW333" i="16"/>
  <c r="BW360" i="16" s="1"/>
  <c r="H165" i="7" s="1"/>
  <c r="BV333" i="16"/>
  <c r="BU333" i="16"/>
  <c r="BT333" i="16"/>
  <c r="BQ333" i="16"/>
  <c r="BP333" i="16"/>
  <c r="BO333" i="16"/>
  <c r="BN333" i="16"/>
  <c r="BM333" i="16"/>
  <c r="BL333" i="16"/>
  <c r="BJ333" i="16"/>
  <c r="BI333" i="16"/>
  <c r="BH333" i="16"/>
  <c r="BG333" i="16"/>
  <c r="BF333" i="16"/>
  <c r="BE333" i="16"/>
  <c r="BD333" i="16"/>
  <c r="BC333" i="16"/>
  <c r="BB333" i="16"/>
  <c r="BA333" i="16"/>
  <c r="AZ333" i="16"/>
  <c r="AY333" i="16"/>
  <c r="AX333" i="16"/>
  <c r="AW333" i="16"/>
  <c r="AV333" i="16"/>
  <c r="AU333" i="16"/>
  <c r="AT333" i="16"/>
  <c r="AS333" i="16"/>
  <c r="AR333" i="16"/>
  <c r="AQ333" i="16"/>
  <c r="AP333" i="16"/>
  <c r="AN333" i="16"/>
  <c r="AM333" i="16"/>
  <c r="AL333" i="16"/>
  <c r="AJ333" i="16"/>
  <c r="AH333" i="16"/>
  <c r="AG333" i="16"/>
  <c r="AF333" i="16"/>
  <c r="AE333" i="16"/>
  <c r="AD333" i="16"/>
  <c r="AC333" i="16"/>
  <c r="AB333" i="16"/>
  <c r="AA333" i="16"/>
  <c r="Z333" i="16"/>
  <c r="Y333" i="16"/>
  <c r="X333" i="16"/>
  <c r="W333" i="16"/>
  <c r="V333" i="16"/>
  <c r="U333" i="16"/>
  <c r="T333" i="16"/>
  <c r="S333" i="16"/>
  <c r="K333" i="16"/>
  <c r="J333" i="16"/>
  <c r="I333" i="16"/>
  <c r="H333" i="16"/>
  <c r="G333" i="16"/>
  <c r="F333" i="16"/>
  <c r="E333" i="16"/>
  <c r="D333" i="16"/>
  <c r="K331" i="16"/>
  <c r="D62" i="7" s="1"/>
  <c r="K330" i="16"/>
  <c r="D61" i="7" s="1"/>
  <c r="EI329" i="16"/>
  <c r="EH329" i="16"/>
  <c r="EF329" i="16"/>
  <c r="EE329" i="16"/>
  <c r="ED329" i="16"/>
  <c r="EC329" i="16"/>
  <c r="EB329" i="16"/>
  <c r="EA329" i="16"/>
  <c r="DZ329" i="16"/>
  <c r="DY329" i="16"/>
  <c r="DX329" i="16"/>
  <c r="DW329" i="16"/>
  <c r="DV329" i="16"/>
  <c r="DU329" i="16"/>
  <c r="DT329" i="16"/>
  <c r="DS329" i="16"/>
  <c r="DK329" i="16"/>
  <c r="DJ329" i="16"/>
  <c r="DI329" i="16"/>
  <c r="DH329" i="16"/>
  <c r="DG329" i="16"/>
  <c r="DF329" i="16"/>
  <c r="DE329" i="16"/>
  <c r="DD329" i="16"/>
  <c r="DC329" i="16"/>
  <c r="DB329" i="16"/>
  <c r="DA329" i="16"/>
  <c r="CZ329" i="16"/>
  <c r="CY329" i="16"/>
  <c r="CX329" i="16"/>
  <c r="CW329" i="16"/>
  <c r="CV329" i="16"/>
  <c r="CU329" i="16"/>
  <c r="CT329" i="16"/>
  <c r="CS329" i="16"/>
  <c r="CR329" i="16"/>
  <c r="CQ329" i="16"/>
  <c r="CP329" i="16"/>
  <c r="CO329" i="16"/>
  <c r="CN329" i="16"/>
  <c r="CM329" i="16"/>
  <c r="CL329" i="16"/>
  <c r="CI329" i="16"/>
  <c r="CH329" i="16"/>
  <c r="CG329" i="16"/>
  <c r="CF329" i="16"/>
  <c r="CE329" i="16"/>
  <c r="CD329" i="16"/>
  <c r="CC329" i="16"/>
  <c r="CB329" i="16"/>
  <c r="CA329" i="16"/>
  <c r="BV329" i="16"/>
  <c r="BU329" i="16"/>
  <c r="BT329" i="16"/>
  <c r="BQ329" i="16"/>
  <c r="BP329" i="16"/>
  <c r="BO329" i="16"/>
  <c r="BN329" i="16"/>
  <c r="BM329" i="16"/>
  <c r="BL329" i="16"/>
  <c r="BJ329" i="16"/>
  <c r="BI329" i="16"/>
  <c r="BH329" i="16"/>
  <c r="BG329" i="16"/>
  <c r="BF329" i="16"/>
  <c r="BE329" i="16"/>
  <c r="BD329" i="16"/>
  <c r="BC329" i="16"/>
  <c r="BB329" i="16"/>
  <c r="BA329" i="16"/>
  <c r="AZ329" i="16"/>
  <c r="AY329" i="16"/>
  <c r="AX329" i="16"/>
  <c r="AW329" i="16"/>
  <c r="AV329" i="16"/>
  <c r="AU329" i="16"/>
  <c r="AT329" i="16"/>
  <c r="AS329" i="16"/>
  <c r="AR329" i="16"/>
  <c r="AQ329" i="16"/>
  <c r="AP329" i="16"/>
  <c r="AN329" i="16"/>
  <c r="AL329" i="16"/>
  <c r="AJ329" i="16"/>
  <c r="AH329" i="16"/>
  <c r="AG329" i="16"/>
  <c r="AF329" i="16"/>
  <c r="AE329" i="16"/>
  <c r="AD329" i="16"/>
  <c r="AC329" i="16"/>
  <c r="AB329" i="16"/>
  <c r="AA329" i="16"/>
  <c r="Z329" i="16"/>
  <c r="Y329" i="16"/>
  <c r="X329" i="16"/>
  <c r="W329" i="16"/>
  <c r="V329" i="16"/>
  <c r="U329" i="16"/>
  <c r="T329" i="16"/>
  <c r="S329" i="16"/>
  <c r="K329" i="16"/>
  <c r="D60" i="7" s="1"/>
  <c r="J329" i="16"/>
  <c r="I329" i="16"/>
  <c r="H329" i="16"/>
  <c r="G329" i="16"/>
  <c r="F329" i="16"/>
  <c r="E329" i="16"/>
  <c r="D329" i="16"/>
  <c r="EI328" i="16"/>
  <c r="EH328" i="16"/>
  <c r="EF328" i="16"/>
  <c r="EE328" i="16"/>
  <c r="ED328" i="16"/>
  <c r="EC328" i="16"/>
  <c r="EB328" i="16"/>
  <c r="EA328" i="16"/>
  <c r="DZ328" i="16"/>
  <c r="DY328" i="16"/>
  <c r="DX328" i="16"/>
  <c r="DW328" i="16"/>
  <c r="DV328" i="16"/>
  <c r="DU328" i="16"/>
  <c r="DT328" i="16"/>
  <c r="DS328" i="16"/>
  <c r="DK328" i="16"/>
  <c r="DJ328" i="16"/>
  <c r="DI328" i="16"/>
  <c r="DH328" i="16"/>
  <c r="DG328" i="16"/>
  <c r="DF328" i="16"/>
  <c r="DE328" i="16"/>
  <c r="DD328" i="16"/>
  <c r="DC328" i="16"/>
  <c r="DB328" i="16"/>
  <c r="DA328" i="16"/>
  <c r="CZ328" i="16"/>
  <c r="CY328" i="16"/>
  <c r="CX328" i="16"/>
  <c r="CW328" i="16"/>
  <c r="CV328" i="16"/>
  <c r="CU328" i="16"/>
  <c r="CT328" i="16"/>
  <c r="CS328" i="16"/>
  <c r="CR328" i="16"/>
  <c r="CQ328" i="16"/>
  <c r="CP328" i="16"/>
  <c r="CO328" i="16"/>
  <c r="CN328" i="16"/>
  <c r="CM328" i="16"/>
  <c r="CL328" i="16"/>
  <c r="CI328" i="16"/>
  <c r="CH328" i="16"/>
  <c r="CG328" i="16"/>
  <c r="CF328" i="16"/>
  <c r="CE328" i="16"/>
  <c r="CD328" i="16"/>
  <c r="CC328" i="16"/>
  <c r="CB328" i="16"/>
  <c r="CA328" i="16"/>
  <c r="BV328" i="16"/>
  <c r="BU328" i="16"/>
  <c r="BT328" i="16"/>
  <c r="BQ328" i="16"/>
  <c r="BP328" i="16"/>
  <c r="BO328" i="16"/>
  <c r="BN328" i="16"/>
  <c r="BM328" i="16"/>
  <c r="BL328" i="16"/>
  <c r="BJ328" i="16"/>
  <c r="BI328" i="16"/>
  <c r="BH328" i="16"/>
  <c r="BG328" i="16"/>
  <c r="BF328" i="16"/>
  <c r="BE328" i="16"/>
  <c r="BD328" i="16"/>
  <c r="BC328" i="16"/>
  <c r="BB328" i="16"/>
  <c r="BA328" i="16"/>
  <c r="AZ328" i="16"/>
  <c r="AY328" i="16"/>
  <c r="AX328" i="16"/>
  <c r="AW328" i="16"/>
  <c r="AV328" i="16"/>
  <c r="AU328" i="16"/>
  <c r="AT328" i="16"/>
  <c r="AS328" i="16"/>
  <c r="AR328" i="16"/>
  <c r="AQ328" i="16"/>
  <c r="AP328" i="16"/>
  <c r="AN328" i="16"/>
  <c r="AM328" i="16"/>
  <c r="AL328" i="16"/>
  <c r="AJ328" i="16"/>
  <c r="AH328" i="16"/>
  <c r="AG328" i="16"/>
  <c r="AF328" i="16"/>
  <c r="AE328" i="16"/>
  <c r="AD328" i="16"/>
  <c r="AC328" i="16"/>
  <c r="AB328" i="16"/>
  <c r="AA328" i="16"/>
  <c r="Z328" i="16"/>
  <c r="Y328" i="16"/>
  <c r="X328" i="16"/>
  <c r="W328" i="16"/>
  <c r="V328" i="16"/>
  <c r="U328" i="16"/>
  <c r="T328" i="16"/>
  <c r="S328" i="16"/>
  <c r="K328" i="16"/>
  <c r="D59" i="7" s="1"/>
  <c r="J328" i="16"/>
  <c r="I328" i="16"/>
  <c r="H328" i="16"/>
  <c r="G328" i="16"/>
  <c r="F328" i="16"/>
  <c r="E328" i="16"/>
  <c r="D328" i="16"/>
  <c r="EI327" i="16"/>
  <c r="EH327" i="16"/>
  <c r="EF327" i="16"/>
  <c r="EE327" i="16"/>
  <c r="ED327" i="16"/>
  <c r="EC327" i="16"/>
  <c r="EB327" i="16"/>
  <c r="EA327" i="16"/>
  <c r="DZ327" i="16"/>
  <c r="DY327" i="16"/>
  <c r="DX327" i="16"/>
  <c r="DW327" i="16"/>
  <c r="DV327" i="16"/>
  <c r="DU327" i="16"/>
  <c r="DT327" i="16"/>
  <c r="DS327" i="16"/>
  <c r="DR327" i="16"/>
  <c r="DK327" i="16"/>
  <c r="DJ327" i="16"/>
  <c r="DI327" i="16"/>
  <c r="DH327" i="16"/>
  <c r="DG327" i="16"/>
  <c r="DF327" i="16"/>
  <c r="DE327" i="16"/>
  <c r="DD327" i="16"/>
  <c r="DC327" i="16"/>
  <c r="DB327" i="16"/>
  <c r="DA327" i="16"/>
  <c r="CZ327" i="16"/>
  <c r="CY327" i="16"/>
  <c r="CX327" i="16"/>
  <c r="CW327" i="16"/>
  <c r="CV327" i="16"/>
  <c r="CU327" i="16"/>
  <c r="CT327" i="16"/>
  <c r="CS327" i="16"/>
  <c r="CR327" i="16"/>
  <c r="CQ327" i="16"/>
  <c r="CP327" i="16"/>
  <c r="CO327" i="16"/>
  <c r="CN327" i="16"/>
  <c r="CM327" i="16"/>
  <c r="CL327" i="16"/>
  <c r="CI327" i="16"/>
  <c r="CH327" i="16"/>
  <c r="CG327" i="16"/>
  <c r="CF327" i="16"/>
  <c r="CE327" i="16"/>
  <c r="CD327" i="16"/>
  <c r="CC327" i="16"/>
  <c r="CB327" i="16"/>
  <c r="CA327" i="16"/>
  <c r="BV327" i="16"/>
  <c r="BU327" i="16"/>
  <c r="BT327" i="16"/>
  <c r="BQ327" i="16"/>
  <c r="BP327" i="16"/>
  <c r="BO327" i="16"/>
  <c r="BN327" i="16"/>
  <c r="BM327" i="16"/>
  <c r="BL327" i="16"/>
  <c r="BJ327" i="16"/>
  <c r="BI327" i="16"/>
  <c r="BH327" i="16"/>
  <c r="BG327" i="16"/>
  <c r="BF327" i="16"/>
  <c r="BE327" i="16"/>
  <c r="BD327" i="16"/>
  <c r="BC327" i="16"/>
  <c r="BB327" i="16"/>
  <c r="BA327" i="16"/>
  <c r="AZ327" i="16"/>
  <c r="AY327" i="16"/>
  <c r="AX327" i="16"/>
  <c r="AW327" i="16"/>
  <c r="AV327" i="16"/>
  <c r="AU327" i="16"/>
  <c r="AT327" i="16"/>
  <c r="AS327" i="16"/>
  <c r="AR327" i="16"/>
  <c r="AQ327" i="16"/>
  <c r="AP327" i="16"/>
  <c r="AN327" i="16"/>
  <c r="AM327" i="16"/>
  <c r="AL327" i="16"/>
  <c r="AJ327" i="16"/>
  <c r="AH327" i="16"/>
  <c r="AG327" i="16"/>
  <c r="AF327" i="16"/>
  <c r="AE327" i="16"/>
  <c r="AD327" i="16"/>
  <c r="AC327" i="16"/>
  <c r="AB327" i="16"/>
  <c r="AA327" i="16"/>
  <c r="Z327" i="16"/>
  <c r="Y327" i="16"/>
  <c r="X327" i="16"/>
  <c r="W327" i="16"/>
  <c r="V327" i="16"/>
  <c r="U327" i="16"/>
  <c r="T327" i="16"/>
  <c r="S327" i="16"/>
  <c r="K327" i="16"/>
  <c r="D58" i="7" s="1"/>
  <c r="J327" i="16"/>
  <c r="I327" i="16"/>
  <c r="H327" i="16"/>
  <c r="G327" i="16"/>
  <c r="F327" i="16"/>
  <c r="E327" i="16"/>
  <c r="D327" i="16"/>
  <c r="EI326" i="16"/>
  <c r="EH326" i="16"/>
  <c r="EF326" i="16"/>
  <c r="EE326" i="16"/>
  <c r="ED326" i="16"/>
  <c r="EC326" i="16"/>
  <c r="EB326" i="16"/>
  <c r="EA326" i="16"/>
  <c r="DZ326" i="16"/>
  <c r="DY326" i="16"/>
  <c r="DX326" i="16"/>
  <c r="DW326" i="16"/>
  <c r="DV326" i="16"/>
  <c r="DU326" i="16"/>
  <c r="DT326" i="16"/>
  <c r="DS326" i="16"/>
  <c r="DR326" i="16"/>
  <c r="DQ326" i="16"/>
  <c r="DP326" i="16"/>
  <c r="DO326" i="16"/>
  <c r="DK326" i="16"/>
  <c r="DJ326" i="16"/>
  <c r="DI326" i="16"/>
  <c r="DH326" i="16"/>
  <c r="DG326" i="16"/>
  <c r="DF326" i="16"/>
  <c r="DE326" i="16"/>
  <c r="DD326" i="16"/>
  <c r="DC326" i="16"/>
  <c r="DB326" i="16"/>
  <c r="DA326" i="16"/>
  <c r="CZ326" i="16"/>
  <c r="CY326" i="16"/>
  <c r="CX326" i="16"/>
  <c r="CW326" i="16"/>
  <c r="CV326" i="16"/>
  <c r="CU326" i="16"/>
  <c r="CT326" i="16"/>
  <c r="CS326" i="16"/>
  <c r="CR326" i="16"/>
  <c r="CQ326" i="16"/>
  <c r="CP326" i="16"/>
  <c r="CO326" i="16"/>
  <c r="CN326" i="16"/>
  <c r="CM326" i="16"/>
  <c r="CL326" i="16"/>
  <c r="CI326" i="16"/>
  <c r="CH326" i="16"/>
  <c r="CG326" i="16"/>
  <c r="CF326" i="16"/>
  <c r="CE326" i="16"/>
  <c r="CD326" i="16"/>
  <c r="CC326" i="16"/>
  <c r="CB326" i="16"/>
  <c r="CA326" i="16"/>
  <c r="BV326" i="16"/>
  <c r="BU326" i="16"/>
  <c r="BT326" i="16"/>
  <c r="BQ326" i="16"/>
  <c r="BP326" i="16"/>
  <c r="BO326" i="16"/>
  <c r="BN326" i="16"/>
  <c r="BM326" i="16"/>
  <c r="BL326" i="16"/>
  <c r="BJ326" i="16"/>
  <c r="BI326" i="16"/>
  <c r="BH326" i="16"/>
  <c r="BG326" i="16"/>
  <c r="BF326" i="16"/>
  <c r="BE326" i="16"/>
  <c r="BD326" i="16"/>
  <c r="BC326" i="16"/>
  <c r="BB326" i="16"/>
  <c r="BA326" i="16"/>
  <c r="AZ326" i="16"/>
  <c r="AY326" i="16"/>
  <c r="AX326" i="16"/>
  <c r="AW326" i="16"/>
  <c r="AV326" i="16"/>
  <c r="AU326" i="16"/>
  <c r="AT326" i="16"/>
  <c r="AS326" i="16"/>
  <c r="AR326" i="16"/>
  <c r="AQ326" i="16"/>
  <c r="AP326" i="16"/>
  <c r="AN326" i="16"/>
  <c r="AM326" i="16"/>
  <c r="AL326" i="16"/>
  <c r="AJ326" i="16"/>
  <c r="AH326" i="16"/>
  <c r="AG326" i="16"/>
  <c r="AF326" i="16"/>
  <c r="AE326" i="16"/>
  <c r="AD326" i="16"/>
  <c r="AC326" i="16"/>
  <c r="AB326" i="16"/>
  <c r="AA326" i="16"/>
  <c r="Z326" i="16"/>
  <c r="Y326" i="16"/>
  <c r="X326" i="16"/>
  <c r="W326" i="16"/>
  <c r="V326" i="16"/>
  <c r="U326" i="16"/>
  <c r="T326" i="16"/>
  <c r="S326" i="16"/>
  <c r="K326" i="16"/>
  <c r="D57" i="7" s="1"/>
  <c r="J326" i="16"/>
  <c r="I326" i="16"/>
  <c r="H326" i="16"/>
  <c r="G326" i="16"/>
  <c r="F326" i="16"/>
  <c r="E326" i="16"/>
  <c r="D326" i="16"/>
  <c r="EI325" i="16"/>
  <c r="EH325" i="16"/>
  <c r="EF325" i="16"/>
  <c r="EE325" i="16"/>
  <c r="ED325" i="16"/>
  <c r="EC325" i="16"/>
  <c r="EB325" i="16"/>
  <c r="EA325" i="16"/>
  <c r="DZ325" i="16"/>
  <c r="DY325" i="16"/>
  <c r="DX325" i="16"/>
  <c r="DW325" i="16"/>
  <c r="DV325" i="16"/>
  <c r="DU325" i="16"/>
  <c r="DT325" i="16"/>
  <c r="DS325" i="16"/>
  <c r="DR325" i="16"/>
  <c r="DQ325" i="16"/>
  <c r="DP325" i="16"/>
  <c r="DO325" i="16"/>
  <c r="DK325" i="16"/>
  <c r="DJ325" i="16"/>
  <c r="DI325" i="16"/>
  <c r="DH325" i="16"/>
  <c r="DG325" i="16"/>
  <c r="DF325" i="16"/>
  <c r="DE325" i="16"/>
  <c r="DD325" i="16"/>
  <c r="DC325" i="16"/>
  <c r="DB325" i="16"/>
  <c r="DA325" i="16"/>
  <c r="CZ325" i="16"/>
  <c r="CY325" i="16"/>
  <c r="CX325" i="16"/>
  <c r="CW325" i="16"/>
  <c r="CV325" i="16"/>
  <c r="CU325" i="16"/>
  <c r="CT325" i="16"/>
  <c r="CS325" i="16"/>
  <c r="CR325" i="16"/>
  <c r="CQ325" i="16"/>
  <c r="CP325" i="16"/>
  <c r="CO325" i="16"/>
  <c r="CN325" i="16"/>
  <c r="CM325" i="16"/>
  <c r="CL325" i="16"/>
  <c r="CI325" i="16"/>
  <c r="CH325" i="16"/>
  <c r="CG325" i="16"/>
  <c r="CF325" i="16"/>
  <c r="CE325" i="16"/>
  <c r="CD325" i="16"/>
  <c r="CC325" i="16"/>
  <c r="CB325" i="16"/>
  <c r="CA325" i="16"/>
  <c r="BV325" i="16"/>
  <c r="F160" i="7" s="1"/>
  <c r="BU325" i="16"/>
  <c r="F159" i="7" s="1"/>
  <c r="BT325" i="16"/>
  <c r="F158" i="7" s="1"/>
  <c r="BQ325" i="16"/>
  <c r="BP325" i="16"/>
  <c r="BO325" i="16"/>
  <c r="BN325" i="16"/>
  <c r="BM325" i="16"/>
  <c r="BL325" i="16"/>
  <c r="BJ325" i="16"/>
  <c r="BI325" i="16"/>
  <c r="BH325" i="16"/>
  <c r="BG325" i="16"/>
  <c r="BF325" i="16"/>
  <c r="BE325" i="16"/>
  <c r="BD325" i="16"/>
  <c r="BC325" i="16"/>
  <c r="BB325" i="16"/>
  <c r="BA325" i="16"/>
  <c r="AZ325" i="16"/>
  <c r="AY325" i="16"/>
  <c r="AX325" i="16"/>
  <c r="AW325" i="16"/>
  <c r="AV325" i="16"/>
  <c r="AU325" i="16"/>
  <c r="AT325" i="16"/>
  <c r="AS325" i="16"/>
  <c r="AR325" i="16"/>
  <c r="AQ325" i="16"/>
  <c r="AP325" i="16"/>
  <c r="AN325" i="16"/>
  <c r="AM325" i="16"/>
  <c r="AL325" i="16"/>
  <c r="AJ325" i="16"/>
  <c r="AH325" i="16"/>
  <c r="AG325" i="16"/>
  <c r="AF325" i="16"/>
  <c r="AE325" i="16"/>
  <c r="AD325" i="16"/>
  <c r="AC325" i="16"/>
  <c r="AB325" i="16"/>
  <c r="AA325" i="16"/>
  <c r="Z325" i="16"/>
  <c r="Y325" i="16"/>
  <c r="X325" i="16"/>
  <c r="W325" i="16"/>
  <c r="V325" i="16"/>
  <c r="U325" i="16"/>
  <c r="T325" i="16"/>
  <c r="S325" i="16"/>
  <c r="K325" i="16"/>
  <c r="D56" i="7" s="1"/>
  <c r="J325" i="16"/>
  <c r="I325" i="16"/>
  <c r="H325" i="16"/>
  <c r="G325" i="16"/>
  <c r="F325" i="16"/>
  <c r="E325" i="16"/>
  <c r="D325" i="16"/>
  <c r="EI324" i="16"/>
  <c r="EH324" i="16"/>
  <c r="EF324" i="16"/>
  <c r="EE324" i="16"/>
  <c r="ED324" i="16"/>
  <c r="EC324" i="16"/>
  <c r="EB324" i="16"/>
  <c r="EA324" i="16"/>
  <c r="DZ324" i="16"/>
  <c r="DY324" i="16"/>
  <c r="DX324" i="16"/>
  <c r="DW324" i="16"/>
  <c r="DV324" i="16"/>
  <c r="DU324" i="16"/>
  <c r="DT324" i="16"/>
  <c r="DS324" i="16"/>
  <c r="DR324" i="16"/>
  <c r="DQ324" i="16"/>
  <c r="DP324" i="16"/>
  <c r="DO324" i="16"/>
  <c r="DK324" i="16"/>
  <c r="DJ324" i="16"/>
  <c r="DI324" i="16"/>
  <c r="DH324" i="16"/>
  <c r="DG324" i="16"/>
  <c r="DF324" i="16"/>
  <c r="DE324" i="16"/>
  <c r="DD324" i="16"/>
  <c r="DC324" i="16"/>
  <c r="DB324" i="16"/>
  <c r="DA324" i="16"/>
  <c r="CZ324" i="16"/>
  <c r="CY324" i="16"/>
  <c r="CX324" i="16"/>
  <c r="CW324" i="16"/>
  <c r="CV324" i="16"/>
  <c r="CU324" i="16"/>
  <c r="CT324" i="16"/>
  <c r="CS324" i="16"/>
  <c r="CR324" i="16"/>
  <c r="CQ324" i="16"/>
  <c r="CP324" i="16"/>
  <c r="CO324" i="16"/>
  <c r="CN324" i="16"/>
  <c r="CM324" i="16"/>
  <c r="CL324" i="16"/>
  <c r="CI324" i="16"/>
  <c r="CH324" i="16"/>
  <c r="CG324" i="16"/>
  <c r="CF324" i="16"/>
  <c r="CE324" i="16"/>
  <c r="CD324" i="16"/>
  <c r="CC324" i="16"/>
  <c r="CB324" i="16"/>
  <c r="CA324" i="16"/>
  <c r="BV324" i="16"/>
  <c r="E160" i="7" s="1"/>
  <c r="BU324" i="16"/>
  <c r="E159" i="7" s="1"/>
  <c r="BT324" i="16"/>
  <c r="E158" i="7" s="1"/>
  <c r="BQ324" i="16"/>
  <c r="BP324" i="16"/>
  <c r="BO324" i="16"/>
  <c r="BN324" i="16"/>
  <c r="BM324" i="16"/>
  <c r="BL324" i="16"/>
  <c r="BJ324" i="16"/>
  <c r="BI324" i="16"/>
  <c r="BH324" i="16"/>
  <c r="BG324" i="16"/>
  <c r="BF324" i="16"/>
  <c r="BE324" i="16"/>
  <c r="BD324" i="16"/>
  <c r="BC324" i="16"/>
  <c r="BB324" i="16"/>
  <c r="BA324" i="16"/>
  <c r="AZ324" i="16"/>
  <c r="AY324" i="16"/>
  <c r="AX324" i="16"/>
  <c r="AW324" i="16"/>
  <c r="AV324" i="16"/>
  <c r="AU324" i="16"/>
  <c r="AT324" i="16"/>
  <c r="AS324" i="16"/>
  <c r="AR324" i="16"/>
  <c r="AQ324" i="16"/>
  <c r="AP324" i="16"/>
  <c r="AN324" i="16"/>
  <c r="AM324" i="16"/>
  <c r="AL324" i="16"/>
  <c r="AJ324" i="16"/>
  <c r="AH324" i="16"/>
  <c r="AG324" i="16"/>
  <c r="AF324" i="16"/>
  <c r="AE324" i="16"/>
  <c r="AD324" i="16"/>
  <c r="AC324" i="16"/>
  <c r="AB324" i="16"/>
  <c r="AA324" i="16"/>
  <c r="Z324" i="16"/>
  <c r="Y324" i="16"/>
  <c r="X324" i="16"/>
  <c r="W324" i="16"/>
  <c r="V324" i="16"/>
  <c r="U324" i="16"/>
  <c r="T324" i="16"/>
  <c r="S324" i="16"/>
  <c r="K324" i="16"/>
  <c r="D55" i="7" s="1"/>
  <c r="J324" i="16"/>
  <c r="I324" i="16"/>
  <c r="H324" i="16"/>
  <c r="G324" i="16"/>
  <c r="F324" i="16"/>
  <c r="E324" i="16"/>
  <c r="D324" i="16"/>
  <c r="EI323" i="16"/>
  <c r="EH323" i="16"/>
  <c r="EF323" i="16"/>
  <c r="EE323" i="16"/>
  <c r="ED323" i="16"/>
  <c r="EC323" i="16"/>
  <c r="EB323" i="16"/>
  <c r="EA323" i="16"/>
  <c r="DZ323" i="16"/>
  <c r="DY323" i="16"/>
  <c r="DX323" i="16"/>
  <c r="DW323" i="16"/>
  <c r="DV323" i="16"/>
  <c r="DU323" i="16"/>
  <c r="DT323" i="16"/>
  <c r="DS323" i="16"/>
  <c r="DR323" i="16"/>
  <c r="DQ323" i="16"/>
  <c r="DP323" i="16"/>
  <c r="DO323" i="16"/>
  <c r="DK323" i="16"/>
  <c r="DJ323" i="16"/>
  <c r="DI323" i="16"/>
  <c r="DH323" i="16"/>
  <c r="DG323" i="16"/>
  <c r="DF323" i="16"/>
  <c r="DE323" i="16"/>
  <c r="DD323" i="16"/>
  <c r="DC323" i="16"/>
  <c r="DB323" i="16"/>
  <c r="DA323" i="16"/>
  <c r="CZ323" i="16"/>
  <c r="CY323" i="16"/>
  <c r="CX323" i="16"/>
  <c r="CW323" i="16"/>
  <c r="CV323" i="16"/>
  <c r="CU323" i="16"/>
  <c r="CT323" i="16"/>
  <c r="CS323" i="16"/>
  <c r="CR323" i="16"/>
  <c r="CQ323" i="16"/>
  <c r="CP323" i="16"/>
  <c r="CO323" i="16"/>
  <c r="CN323" i="16"/>
  <c r="CM323" i="16"/>
  <c r="CL323" i="16"/>
  <c r="CI323" i="16"/>
  <c r="CH323" i="16"/>
  <c r="CG323" i="16"/>
  <c r="CF323" i="16"/>
  <c r="CE323" i="16"/>
  <c r="CD323" i="16"/>
  <c r="CC323" i="16"/>
  <c r="CB323" i="16"/>
  <c r="CA323" i="16"/>
  <c r="BV323" i="16"/>
  <c r="D160" i="7" s="1"/>
  <c r="BU323" i="16"/>
  <c r="D159" i="7" s="1"/>
  <c r="BT323" i="16"/>
  <c r="D158" i="7" s="1"/>
  <c r="BQ323" i="16"/>
  <c r="D147" i="7" s="1"/>
  <c r="BP323" i="16"/>
  <c r="D146" i="7" s="1"/>
  <c r="BO323" i="16"/>
  <c r="D145" i="7" s="1"/>
  <c r="BN323" i="16"/>
  <c r="D144" i="7" s="1"/>
  <c r="BM323" i="16"/>
  <c r="BL323" i="16"/>
  <c r="BJ323" i="16"/>
  <c r="F132" i="7" s="1"/>
  <c r="BI323" i="16"/>
  <c r="E132" i="7" s="1"/>
  <c r="BH323" i="16"/>
  <c r="D132" i="7" s="1"/>
  <c r="BG323" i="16"/>
  <c r="F131" i="7" s="1"/>
  <c r="BF323" i="16"/>
  <c r="E131" i="7" s="1"/>
  <c r="BE323" i="16"/>
  <c r="D131" i="7" s="1"/>
  <c r="BD323" i="16"/>
  <c r="F130" i="7" s="1"/>
  <c r="BC323" i="16"/>
  <c r="E130" i="7" s="1"/>
  <c r="BB323" i="16"/>
  <c r="D130" i="7" s="1"/>
  <c r="BA323" i="16"/>
  <c r="F129" i="7" s="1"/>
  <c r="AZ323" i="16"/>
  <c r="E129" i="7" s="1"/>
  <c r="AY323" i="16"/>
  <c r="D129" i="7" s="1"/>
  <c r="AX323" i="16"/>
  <c r="F128" i="7" s="1"/>
  <c r="AW323" i="16"/>
  <c r="E128" i="7" s="1"/>
  <c r="AV323" i="16"/>
  <c r="D128" i="7" s="1"/>
  <c r="AU323" i="16"/>
  <c r="F127" i="7" s="1"/>
  <c r="AT323" i="16"/>
  <c r="E127" i="7" s="1"/>
  <c r="AS323" i="16"/>
  <c r="D127" i="7" s="1"/>
  <c r="AR323" i="16"/>
  <c r="F126" i="7" s="1"/>
  <c r="AQ323" i="16"/>
  <c r="E126" i="7" s="1"/>
  <c r="AP323" i="16"/>
  <c r="D126" i="7" s="1"/>
  <c r="AN323" i="16"/>
  <c r="AM323" i="16"/>
  <c r="AL323" i="16"/>
  <c r="AJ323" i="16"/>
  <c r="D92" i="7" s="1"/>
  <c r="AH323" i="16"/>
  <c r="D90" i="7" s="1"/>
  <c r="AG323" i="16"/>
  <c r="D89" i="7" s="1"/>
  <c r="AF323" i="16"/>
  <c r="D88" i="7" s="1"/>
  <c r="AE323" i="16"/>
  <c r="D87" i="7" s="1"/>
  <c r="AD323" i="16"/>
  <c r="D86" i="7" s="1"/>
  <c r="AC323" i="16"/>
  <c r="D85" i="7" s="1"/>
  <c r="AB323" i="16"/>
  <c r="D84" i="7" s="1"/>
  <c r="AA323" i="16"/>
  <c r="D83" i="7" s="1"/>
  <c r="Z323" i="16"/>
  <c r="D82" i="7" s="1"/>
  <c r="Y323" i="16"/>
  <c r="D81" i="7" s="1"/>
  <c r="X323" i="16"/>
  <c r="D80" i="7" s="1"/>
  <c r="W323" i="16"/>
  <c r="D79" i="7" s="1"/>
  <c r="V323" i="16"/>
  <c r="D78" i="7" s="1"/>
  <c r="U323" i="16"/>
  <c r="D77" i="7" s="1"/>
  <c r="T323" i="16"/>
  <c r="D76" i="7" s="1"/>
  <c r="S323" i="16"/>
  <c r="K323" i="16"/>
  <c r="D54" i="7" s="1"/>
  <c r="J323" i="16"/>
  <c r="I323" i="16"/>
  <c r="H323" i="16"/>
  <c r="G323" i="16"/>
  <c r="F323" i="16"/>
  <c r="E323" i="16"/>
  <c r="D323" i="16"/>
  <c r="C311" i="16"/>
  <c r="B311" i="16"/>
  <c r="C310" i="16"/>
  <c r="B310" i="16"/>
  <c r="C309" i="16"/>
  <c r="B309" i="16"/>
  <c r="C308" i="16"/>
  <c r="B308" i="16"/>
  <c r="C307" i="16"/>
  <c r="B307" i="16"/>
  <c r="C416" i="15"/>
  <c r="G17" i="6" s="1"/>
  <c r="B416" i="15"/>
  <c r="G9" i="6" s="1"/>
  <c r="C415" i="15"/>
  <c r="F17" i="6" s="1"/>
  <c r="B415" i="15"/>
  <c r="F9" i="6" s="1"/>
  <c r="C414" i="15"/>
  <c r="E17" i="6" s="1"/>
  <c r="B414" i="15"/>
  <c r="E9" i="6" s="1"/>
  <c r="C413" i="15"/>
  <c r="D17" i="6" s="1"/>
  <c r="B413" i="15"/>
  <c r="D9" i="6" s="1"/>
  <c r="P376" i="15"/>
  <c r="P375" i="15"/>
  <c r="P374" i="15"/>
  <c r="P373" i="15"/>
  <c r="P372" i="15"/>
  <c r="P371" i="15"/>
  <c r="P370" i="15"/>
  <c r="P369" i="15"/>
  <c r="P368" i="15"/>
  <c r="P367" i="15"/>
  <c r="P366" i="15"/>
  <c r="P365" i="15"/>
  <c r="P364" i="15"/>
  <c r="Q363" i="15"/>
  <c r="P363" i="15"/>
  <c r="BS362" i="15"/>
  <c r="Q362" i="15"/>
  <c r="P362" i="15"/>
  <c r="M362" i="15"/>
  <c r="D294" i="6" s="1"/>
  <c r="L362" i="15"/>
  <c r="BS361" i="15"/>
  <c r="Q361" i="15"/>
  <c r="P361" i="15"/>
  <c r="M361" i="15"/>
  <c r="D293" i="6" s="1"/>
  <c r="L361" i="15"/>
  <c r="BS360" i="15"/>
  <c r="Q360" i="15"/>
  <c r="P360" i="15"/>
  <c r="M360" i="15"/>
  <c r="D292" i="6" s="1"/>
  <c r="L360" i="15"/>
  <c r="BS359" i="15"/>
  <c r="R359" i="15"/>
  <c r="Q359" i="15"/>
  <c r="P359" i="15"/>
  <c r="M359" i="15"/>
  <c r="D291" i="6" s="1"/>
  <c r="L359" i="15"/>
  <c r="BS358" i="15"/>
  <c r="R358" i="15"/>
  <c r="Q358" i="15"/>
  <c r="P358" i="15"/>
  <c r="O358" i="15"/>
  <c r="M358" i="15"/>
  <c r="D290" i="6" s="1"/>
  <c r="L358" i="15"/>
  <c r="R357" i="15"/>
  <c r="Q357" i="15"/>
  <c r="P357" i="15"/>
  <c r="O357" i="15"/>
  <c r="M357" i="15"/>
  <c r="D289" i="6" s="1"/>
  <c r="L357" i="15"/>
  <c r="R356" i="15"/>
  <c r="Q356" i="15"/>
  <c r="P356" i="15"/>
  <c r="O356" i="15"/>
  <c r="M356" i="15"/>
  <c r="D288" i="6" s="1"/>
  <c r="L356" i="15"/>
  <c r="R355" i="15"/>
  <c r="Q355" i="15"/>
  <c r="P355" i="15"/>
  <c r="O355" i="15"/>
  <c r="M355" i="15"/>
  <c r="D287" i="6" s="1"/>
  <c r="L355" i="15"/>
  <c r="BZ354" i="15"/>
  <c r="G168" i="6" s="1"/>
  <c r="BY354" i="15"/>
  <c r="G167" i="6" s="1"/>
  <c r="BX354" i="15"/>
  <c r="G166" i="6" s="1"/>
  <c r="BW354" i="15"/>
  <c r="G165" i="6" s="1"/>
  <c r="BS354" i="15"/>
  <c r="I151" i="6" s="1"/>
  <c r="R354" i="15"/>
  <c r="Q354" i="15"/>
  <c r="P354" i="15"/>
  <c r="O354" i="15"/>
  <c r="M354" i="15"/>
  <c r="D286" i="6" s="1"/>
  <c r="L354" i="15"/>
  <c r="BZ353" i="15"/>
  <c r="F168" i="6" s="1"/>
  <c r="BY353" i="15"/>
  <c r="F167" i="6" s="1"/>
  <c r="BX353" i="15"/>
  <c r="F166" i="6" s="1"/>
  <c r="BW353" i="15"/>
  <c r="F165" i="6" s="1"/>
  <c r="BS353" i="15"/>
  <c r="H151" i="6" s="1"/>
  <c r="R353" i="15"/>
  <c r="Q353" i="15"/>
  <c r="P353" i="15"/>
  <c r="O353" i="15"/>
  <c r="M353" i="15"/>
  <c r="D285" i="6" s="1"/>
  <c r="L353" i="15"/>
  <c r="BZ352" i="15"/>
  <c r="E168" i="6" s="1"/>
  <c r="BY352" i="15"/>
  <c r="E167" i="6" s="1"/>
  <c r="BX352" i="15"/>
  <c r="E166" i="6" s="1"/>
  <c r="BW352" i="15"/>
  <c r="E165" i="6" s="1"/>
  <c r="BS352" i="15"/>
  <c r="G151" i="6" s="1"/>
  <c r="R352" i="15"/>
  <c r="Q352" i="15"/>
  <c r="P352" i="15"/>
  <c r="O352" i="15"/>
  <c r="N352" i="15"/>
  <c r="M352" i="15"/>
  <c r="D284" i="6" s="1"/>
  <c r="L352" i="15"/>
  <c r="BZ351" i="15"/>
  <c r="D168" i="6" s="1"/>
  <c r="BY351" i="15"/>
  <c r="D167" i="6" s="1"/>
  <c r="BX351" i="15"/>
  <c r="D166" i="6" s="1"/>
  <c r="BW351" i="15"/>
  <c r="D165" i="6" s="1"/>
  <c r="BS351" i="15"/>
  <c r="F151" i="6" s="1"/>
  <c r="R351" i="15"/>
  <c r="Q351" i="15"/>
  <c r="P351" i="15"/>
  <c r="O351" i="15"/>
  <c r="N351" i="15"/>
  <c r="M351" i="15"/>
  <c r="D283" i="6" s="1"/>
  <c r="L351" i="15"/>
  <c r="R350" i="15"/>
  <c r="Q350" i="15"/>
  <c r="P350" i="15"/>
  <c r="O350" i="15"/>
  <c r="N350" i="15"/>
  <c r="M350" i="15"/>
  <c r="D282" i="6" s="1"/>
  <c r="L350" i="15"/>
  <c r="R349" i="15"/>
  <c r="Q349" i="15"/>
  <c r="P349" i="15"/>
  <c r="O349" i="15"/>
  <c r="N349" i="15"/>
  <c r="M349" i="15"/>
  <c r="D281" i="6" s="1"/>
  <c r="L349" i="15"/>
  <c r="EI333" i="15"/>
  <c r="EH333" i="15"/>
  <c r="EF333" i="15"/>
  <c r="EE333" i="15"/>
  <c r="ED333" i="15"/>
  <c r="EC333" i="15"/>
  <c r="EB333" i="15"/>
  <c r="EA333" i="15"/>
  <c r="DZ333" i="15"/>
  <c r="DY333" i="15"/>
  <c r="DX333" i="15"/>
  <c r="DW333" i="15"/>
  <c r="DV333" i="15"/>
  <c r="DU333" i="15"/>
  <c r="DT333" i="15"/>
  <c r="DS333" i="15"/>
  <c r="DR333" i="15"/>
  <c r="DQ333" i="15"/>
  <c r="DP333" i="15"/>
  <c r="DO333" i="15"/>
  <c r="DK333" i="15"/>
  <c r="DJ333" i="15"/>
  <c r="DI333" i="15"/>
  <c r="DH333" i="15"/>
  <c r="DG333" i="15"/>
  <c r="DF333" i="15"/>
  <c r="DE333" i="15"/>
  <c r="DD333" i="15"/>
  <c r="DC333" i="15"/>
  <c r="DB333" i="15"/>
  <c r="DA333" i="15"/>
  <c r="CZ333" i="15"/>
  <c r="CY333" i="15"/>
  <c r="CX333" i="15"/>
  <c r="CW333" i="15"/>
  <c r="CV333" i="15"/>
  <c r="CU333" i="15"/>
  <c r="CT333" i="15"/>
  <c r="CS333" i="15"/>
  <c r="CR333" i="15"/>
  <c r="CQ333" i="15"/>
  <c r="CP333" i="15"/>
  <c r="CO333" i="15"/>
  <c r="CN333" i="15"/>
  <c r="CM333" i="15"/>
  <c r="CL333" i="15"/>
  <c r="CI333" i="15"/>
  <c r="CH333" i="15"/>
  <c r="CG333" i="15"/>
  <c r="CF333" i="15"/>
  <c r="CE333" i="15"/>
  <c r="CD333" i="15"/>
  <c r="CC333" i="15"/>
  <c r="CB333" i="15"/>
  <c r="CA333" i="15"/>
  <c r="BZ333" i="15"/>
  <c r="BZ360" i="15" s="1"/>
  <c r="H168" i="6" s="1"/>
  <c r="BY333" i="15"/>
  <c r="BY360" i="15" s="1"/>
  <c r="H167" i="6" s="1"/>
  <c r="BX333" i="15"/>
  <c r="BX360" i="15" s="1"/>
  <c r="H166" i="6" s="1"/>
  <c r="BW333" i="15"/>
  <c r="BW360" i="15" s="1"/>
  <c r="H165" i="6" s="1"/>
  <c r="BV333" i="15"/>
  <c r="BU333" i="15"/>
  <c r="BT333" i="15"/>
  <c r="BQ333" i="15"/>
  <c r="BP333" i="15"/>
  <c r="BO333" i="15"/>
  <c r="BN333" i="15"/>
  <c r="BM333" i="15"/>
  <c r="BL333" i="15"/>
  <c r="BJ333" i="15"/>
  <c r="BI333" i="15"/>
  <c r="BH333" i="15"/>
  <c r="BG333" i="15"/>
  <c r="BF333" i="15"/>
  <c r="BE333" i="15"/>
  <c r="BD333" i="15"/>
  <c r="BC333" i="15"/>
  <c r="BB333" i="15"/>
  <c r="BA333" i="15"/>
  <c r="AZ333" i="15"/>
  <c r="AY333" i="15"/>
  <c r="AX333" i="15"/>
  <c r="AW333" i="15"/>
  <c r="AV333" i="15"/>
  <c r="AU333" i="15"/>
  <c r="AT333" i="15"/>
  <c r="AS333" i="15"/>
  <c r="AR333" i="15"/>
  <c r="AQ333" i="15"/>
  <c r="AP333" i="15"/>
  <c r="AN333" i="15"/>
  <c r="AM333" i="15"/>
  <c r="AL333" i="15"/>
  <c r="AJ333" i="15"/>
  <c r="AH333" i="15"/>
  <c r="AG333" i="15"/>
  <c r="AF333" i="15"/>
  <c r="AE333" i="15"/>
  <c r="AD333" i="15"/>
  <c r="AC333" i="15"/>
  <c r="AB333" i="15"/>
  <c r="AA333" i="15"/>
  <c r="Z333" i="15"/>
  <c r="Y333" i="15"/>
  <c r="X333" i="15"/>
  <c r="W333" i="15"/>
  <c r="V333" i="15"/>
  <c r="U333" i="15"/>
  <c r="T333" i="15"/>
  <c r="S333" i="15"/>
  <c r="K333" i="15"/>
  <c r="J333" i="15"/>
  <c r="I333" i="15"/>
  <c r="H333" i="15"/>
  <c r="G333" i="15"/>
  <c r="F333" i="15"/>
  <c r="E333" i="15"/>
  <c r="D333" i="15"/>
  <c r="K331" i="15"/>
  <c r="D62" i="6" s="1"/>
  <c r="K330" i="15"/>
  <c r="D61" i="6" s="1"/>
  <c r="EI329" i="15"/>
  <c r="EH329" i="15"/>
  <c r="EF329" i="15"/>
  <c r="EE329" i="15"/>
  <c r="ED329" i="15"/>
  <c r="EC329" i="15"/>
  <c r="EB329" i="15"/>
  <c r="EA329" i="15"/>
  <c r="DZ329" i="15"/>
  <c r="DY329" i="15"/>
  <c r="DX329" i="15"/>
  <c r="DW329" i="15"/>
  <c r="DV329" i="15"/>
  <c r="DU329" i="15"/>
  <c r="DT329" i="15"/>
  <c r="DS329" i="15"/>
  <c r="DK329" i="15"/>
  <c r="DJ329" i="15"/>
  <c r="DI329" i="15"/>
  <c r="DH329" i="15"/>
  <c r="DG329" i="15"/>
  <c r="DF329" i="15"/>
  <c r="DE329" i="15"/>
  <c r="DD329" i="15"/>
  <c r="DC329" i="15"/>
  <c r="DB329" i="15"/>
  <c r="DA329" i="15"/>
  <c r="CZ329" i="15"/>
  <c r="CY329" i="15"/>
  <c r="CX329" i="15"/>
  <c r="CW329" i="15"/>
  <c r="CV329" i="15"/>
  <c r="CU329" i="15"/>
  <c r="CT329" i="15"/>
  <c r="CS329" i="15"/>
  <c r="CR329" i="15"/>
  <c r="CQ329" i="15"/>
  <c r="CP329" i="15"/>
  <c r="CO329" i="15"/>
  <c r="CN329" i="15"/>
  <c r="CM329" i="15"/>
  <c r="CL329" i="15"/>
  <c r="CI329" i="15"/>
  <c r="CH329" i="15"/>
  <c r="CG329" i="15"/>
  <c r="CF329" i="15"/>
  <c r="CE329" i="15"/>
  <c r="CD329" i="15"/>
  <c r="CC329" i="15"/>
  <c r="CB329" i="15"/>
  <c r="CA329" i="15"/>
  <c r="BV329" i="15"/>
  <c r="BU329" i="15"/>
  <c r="BT329" i="15"/>
  <c r="BQ329" i="15"/>
  <c r="BP329" i="15"/>
  <c r="BO329" i="15"/>
  <c r="BN329" i="15"/>
  <c r="BM329" i="15"/>
  <c r="BL329" i="15"/>
  <c r="BJ329" i="15"/>
  <c r="BI329" i="15"/>
  <c r="BH329" i="15"/>
  <c r="BG329" i="15"/>
  <c r="BF329" i="15"/>
  <c r="BE329" i="15"/>
  <c r="BD329" i="15"/>
  <c r="BC329" i="15"/>
  <c r="BB329" i="15"/>
  <c r="BA329" i="15"/>
  <c r="AZ329" i="15"/>
  <c r="AY329" i="15"/>
  <c r="AX329" i="15"/>
  <c r="AW329" i="15"/>
  <c r="AV329" i="15"/>
  <c r="AU329" i="15"/>
  <c r="AT329" i="15"/>
  <c r="AS329" i="15"/>
  <c r="AR329" i="15"/>
  <c r="AQ329" i="15"/>
  <c r="AP329" i="15"/>
  <c r="AN329" i="15"/>
  <c r="AL329" i="15"/>
  <c r="AJ329" i="15"/>
  <c r="AH329" i="15"/>
  <c r="AG329" i="15"/>
  <c r="AF329" i="15"/>
  <c r="AE329" i="15"/>
  <c r="AD329" i="15"/>
  <c r="AC329" i="15"/>
  <c r="AB329" i="15"/>
  <c r="AA329" i="15"/>
  <c r="Z329" i="15"/>
  <c r="Y329" i="15"/>
  <c r="X329" i="15"/>
  <c r="W329" i="15"/>
  <c r="V329" i="15"/>
  <c r="U329" i="15"/>
  <c r="T329" i="15"/>
  <c r="S329" i="15"/>
  <c r="K329" i="15"/>
  <c r="D60" i="6" s="1"/>
  <c r="J329" i="15"/>
  <c r="I329" i="15"/>
  <c r="H329" i="15"/>
  <c r="G329" i="15"/>
  <c r="F329" i="15"/>
  <c r="E329" i="15"/>
  <c r="D329" i="15"/>
  <c r="EI328" i="15"/>
  <c r="EH328" i="15"/>
  <c r="EF328" i="15"/>
  <c r="EE328" i="15"/>
  <c r="ED328" i="15"/>
  <c r="EC328" i="15"/>
  <c r="EB328" i="15"/>
  <c r="EA328" i="15"/>
  <c r="DZ328" i="15"/>
  <c r="DY328" i="15"/>
  <c r="DX328" i="15"/>
  <c r="DW328" i="15"/>
  <c r="DV328" i="15"/>
  <c r="DU328" i="15"/>
  <c r="DT328" i="15"/>
  <c r="DS328" i="15"/>
  <c r="DK328" i="15"/>
  <c r="DJ328" i="15"/>
  <c r="DI328" i="15"/>
  <c r="DH328" i="15"/>
  <c r="DG328" i="15"/>
  <c r="DF328" i="15"/>
  <c r="DE328" i="15"/>
  <c r="DD328" i="15"/>
  <c r="DC328" i="15"/>
  <c r="DB328" i="15"/>
  <c r="DA328" i="15"/>
  <c r="CZ328" i="15"/>
  <c r="CY328" i="15"/>
  <c r="CX328" i="15"/>
  <c r="CW328" i="15"/>
  <c r="CV328" i="15"/>
  <c r="CU328" i="15"/>
  <c r="CT328" i="15"/>
  <c r="CS328" i="15"/>
  <c r="CR328" i="15"/>
  <c r="CQ328" i="15"/>
  <c r="CP328" i="15"/>
  <c r="CO328" i="15"/>
  <c r="CN328" i="15"/>
  <c r="CM328" i="15"/>
  <c r="CL328" i="15"/>
  <c r="CI328" i="15"/>
  <c r="CH328" i="15"/>
  <c r="CG328" i="15"/>
  <c r="CF328" i="15"/>
  <c r="CE328" i="15"/>
  <c r="CD328" i="15"/>
  <c r="CC328" i="15"/>
  <c r="CB328" i="15"/>
  <c r="CA328" i="15"/>
  <c r="BV328" i="15"/>
  <c r="BU328" i="15"/>
  <c r="BT328" i="15"/>
  <c r="BQ328" i="15"/>
  <c r="BP328" i="15"/>
  <c r="BO328" i="15"/>
  <c r="BN328" i="15"/>
  <c r="BM328" i="15"/>
  <c r="BL328" i="15"/>
  <c r="BJ328" i="15"/>
  <c r="BI328" i="15"/>
  <c r="BH328" i="15"/>
  <c r="BG328" i="15"/>
  <c r="BF328" i="15"/>
  <c r="BE328" i="15"/>
  <c r="BD328" i="15"/>
  <c r="BC328" i="15"/>
  <c r="BB328" i="15"/>
  <c r="BA328" i="15"/>
  <c r="AZ328" i="15"/>
  <c r="AY328" i="15"/>
  <c r="AX328" i="15"/>
  <c r="AW328" i="15"/>
  <c r="AV328" i="15"/>
  <c r="AU328" i="15"/>
  <c r="AT328" i="15"/>
  <c r="AS328" i="15"/>
  <c r="AR328" i="15"/>
  <c r="AQ328" i="15"/>
  <c r="AP328" i="15"/>
  <c r="AN328" i="15"/>
  <c r="AM328" i="15"/>
  <c r="AL328" i="15"/>
  <c r="AJ328" i="15"/>
  <c r="AH328" i="15"/>
  <c r="AG328" i="15"/>
  <c r="AF328" i="15"/>
  <c r="AE328" i="15"/>
  <c r="AD328" i="15"/>
  <c r="AC328" i="15"/>
  <c r="AB328" i="15"/>
  <c r="AA328" i="15"/>
  <c r="Z328" i="15"/>
  <c r="Y328" i="15"/>
  <c r="X328" i="15"/>
  <c r="W328" i="15"/>
  <c r="V328" i="15"/>
  <c r="U328" i="15"/>
  <c r="T328" i="15"/>
  <c r="S328" i="15"/>
  <c r="K328" i="15"/>
  <c r="D59" i="6" s="1"/>
  <c r="J328" i="15"/>
  <c r="I328" i="15"/>
  <c r="H328" i="15"/>
  <c r="G328" i="15"/>
  <c r="F328" i="15"/>
  <c r="E328" i="15"/>
  <c r="D328" i="15"/>
  <c r="EI327" i="15"/>
  <c r="EH327" i="15"/>
  <c r="EF327" i="15"/>
  <c r="EE327" i="15"/>
  <c r="ED327" i="15"/>
  <c r="EC327" i="15"/>
  <c r="EB327" i="15"/>
  <c r="EA327" i="15"/>
  <c r="DZ327" i="15"/>
  <c r="DY327" i="15"/>
  <c r="DX327" i="15"/>
  <c r="DW327" i="15"/>
  <c r="DV327" i="15"/>
  <c r="DU327" i="15"/>
  <c r="DT327" i="15"/>
  <c r="DS327" i="15"/>
  <c r="DR327" i="15"/>
  <c r="DK327" i="15"/>
  <c r="DJ327" i="15"/>
  <c r="DI327" i="15"/>
  <c r="DH327" i="15"/>
  <c r="DG327" i="15"/>
  <c r="DF327" i="15"/>
  <c r="DE327" i="15"/>
  <c r="DD327" i="15"/>
  <c r="DC327" i="15"/>
  <c r="DB327" i="15"/>
  <c r="DA327" i="15"/>
  <c r="CZ327" i="15"/>
  <c r="CY327" i="15"/>
  <c r="CX327" i="15"/>
  <c r="CW327" i="15"/>
  <c r="CV327" i="15"/>
  <c r="CU327" i="15"/>
  <c r="CT327" i="15"/>
  <c r="CS327" i="15"/>
  <c r="CR327" i="15"/>
  <c r="CQ327" i="15"/>
  <c r="CP327" i="15"/>
  <c r="CO327" i="15"/>
  <c r="CN327" i="15"/>
  <c r="CM327" i="15"/>
  <c r="CL327" i="15"/>
  <c r="CI327" i="15"/>
  <c r="CH327" i="15"/>
  <c r="CG327" i="15"/>
  <c r="CF327" i="15"/>
  <c r="CE327" i="15"/>
  <c r="CD327" i="15"/>
  <c r="CC327" i="15"/>
  <c r="CB327" i="15"/>
  <c r="CA327" i="15"/>
  <c r="BV327" i="15"/>
  <c r="BU327" i="15"/>
  <c r="BT327" i="15"/>
  <c r="BQ327" i="15"/>
  <c r="BP327" i="15"/>
  <c r="BO327" i="15"/>
  <c r="BN327" i="15"/>
  <c r="BM327" i="15"/>
  <c r="BL327" i="15"/>
  <c r="BJ327" i="15"/>
  <c r="BI327" i="15"/>
  <c r="BH327" i="15"/>
  <c r="BG327" i="15"/>
  <c r="BF327" i="15"/>
  <c r="BE327" i="15"/>
  <c r="BD327" i="15"/>
  <c r="BC327" i="15"/>
  <c r="BB327" i="15"/>
  <c r="BA327" i="15"/>
  <c r="AZ327" i="15"/>
  <c r="AY327" i="15"/>
  <c r="AX327" i="15"/>
  <c r="AW327" i="15"/>
  <c r="AV327" i="15"/>
  <c r="AU327" i="15"/>
  <c r="AT327" i="15"/>
  <c r="AS327" i="15"/>
  <c r="AR327" i="15"/>
  <c r="AQ327" i="15"/>
  <c r="AP327" i="15"/>
  <c r="AN327" i="15"/>
  <c r="AM327" i="15"/>
  <c r="AL327" i="15"/>
  <c r="AJ327" i="15"/>
  <c r="AH327" i="15"/>
  <c r="AG327" i="15"/>
  <c r="AF327" i="15"/>
  <c r="AE327" i="15"/>
  <c r="AD327" i="15"/>
  <c r="AC327" i="15"/>
  <c r="AB327" i="15"/>
  <c r="AA327" i="15"/>
  <c r="Z327" i="15"/>
  <c r="Y327" i="15"/>
  <c r="X327" i="15"/>
  <c r="W327" i="15"/>
  <c r="V327" i="15"/>
  <c r="U327" i="15"/>
  <c r="T327" i="15"/>
  <c r="S327" i="15"/>
  <c r="K327" i="15"/>
  <c r="D58" i="6" s="1"/>
  <c r="J327" i="15"/>
  <c r="I327" i="15"/>
  <c r="H327" i="15"/>
  <c r="G327" i="15"/>
  <c r="F327" i="15"/>
  <c r="E327" i="15"/>
  <c r="D327" i="15"/>
  <c r="EI326" i="15"/>
  <c r="EH326" i="15"/>
  <c r="EF326" i="15"/>
  <c r="EE326" i="15"/>
  <c r="ED326" i="15"/>
  <c r="EC326" i="15"/>
  <c r="EB326" i="15"/>
  <c r="EA326" i="15"/>
  <c r="DZ326" i="15"/>
  <c r="DY326" i="15"/>
  <c r="DX326" i="15"/>
  <c r="DW326" i="15"/>
  <c r="DV326" i="15"/>
  <c r="DU326" i="15"/>
  <c r="DT326" i="15"/>
  <c r="DS326" i="15"/>
  <c r="DR326" i="15"/>
  <c r="DQ326" i="15"/>
  <c r="DP326" i="15"/>
  <c r="DO326" i="15"/>
  <c r="DK326" i="15"/>
  <c r="DJ326" i="15"/>
  <c r="DI326" i="15"/>
  <c r="DH326" i="15"/>
  <c r="DG326" i="15"/>
  <c r="DF326" i="15"/>
  <c r="DE326" i="15"/>
  <c r="DD326" i="15"/>
  <c r="DC326" i="15"/>
  <c r="DB326" i="15"/>
  <c r="DA326" i="15"/>
  <c r="CZ326" i="15"/>
  <c r="CY326" i="15"/>
  <c r="CX326" i="15"/>
  <c r="CW326" i="15"/>
  <c r="CV326" i="15"/>
  <c r="CU326" i="15"/>
  <c r="CT326" i="15"/>
  <c r="CS326" i="15"/>
  <c r="CR326" i="15"/>
  <c r="CQ326" i="15"/>
  <c r="CP326" i="15"/>
  <c r="CO326" i="15"/>
  <c r="CN326" i="15"/>
  <c r="CM326" i="15"/>
  <c r="CL326" i="15"/>
  <c r="CI326" i="15"/>
  <c r="CH326" i="15"/>
  <c r="CG326" i="15"/>
  <c r="CF326" i="15"/>
  <c r="CE326" i="15"/>
  <c r="CD326" i="15"/>
  <c r="CC326" i="15"/>
  <c r="CB326" i="15"/>
  <c r="CA326" i="15"/>
  <c r="BV326" i="15"/>
  <c r="BU326" i="15"/>
  <c r="BT326" i="15"/>
  <c r="BQ326" i="15"/>
  <c r="BP326" i="15"/>
  <c r="BO326" i="15"/>
  <c r="BN326" i="15"/>
  <c r="BM326" i="15"/>
  <c r="BL326" i="15"/>
  <c r="BJ326" i="15"/>
  <c r="BI326" i="15"/>
  <c r="BH326" i="15"/>
  <c r="BG326" i="15"/>
  <c r="BF326" i="15"/>
  <c r="BE326" i="15"/>
  <c r="BD326" i="15"/>
  <c r="BC326" i="15"/>
  <c r="BB326" i="15"/>
  <c r="BA326" i="15"/>
  <c r="AZ326" i="15"/>
  <c r="AY326" i="15"/>
  <c r="AX326" i="15"/>
  <c r="AW326" i="15"/>
  <c r="AV326" i="15"/>
  <c r="AU326" i="15"/>
  <c r="AT326" i="15"/>
  <c r="AS326" i="15"/>
  <c r="AR326" i="15"/>
  <c r="AQ326" i="15"/>
  <c r="AP326" i="15"/>
  <c r="AN326" i="15"/>
  <c r="AM326" i="15"/>
  <c r="AL326" i="15"/>
  <c r="AJ326" i="15"/>
  <c r="AH326" i="15"/>
  <c r="AG326" i="15"/>
  <c r="AF326" i="15"/>
  <c r="AE326" i="15"/>
  <c r="AD326" i="15"/>
  <c r="AC326" i="15"/>
  <c r="AB326" i="15"/>
  <c r="AA326" i="15"/>
  <c r="Z326" i="15"/>
  <c r="Y326" i="15"/>
  <c r="X326" i="15"/>
  <c r="W326" i="15"/>
  <c r="V326" i="15"/>
  <c r="U326" i="15"/>
  <c r="T326" i="15"/>
  <c r="S326" i="15"/>
  <c r="K326" i="15"/>
  <c r="D57" i="6" s="1"/>
  <c r="J326" i="15"/>
  <c r="I326" i="15"/>
  <c r="H326" i="15"/>
  <c r="G326" i="15"/>
  <c r="F326" i="15"/>
  <c r="E326" i="15"/>
  <c r="D326" i="15"/>
  <c r="EI325" i="15"/>
  <c r="EH325" i="15"/>
  <c r="EF325" i="15"/>
  <c r="EE325" i="15"/>
  <c r="ED325" i="15"/>
  <c r="EC325" i="15"/>
  <c r="EB325" i="15"/>
  <c r="EA325" i="15"/>
  <c r="DZ325" i="15"/>
  <c r="DY325" i="15"/>
  <c r="DX325" i="15"/>
  <c r="DW325" i="15"/>
  <c r="DV325" i="15"/>
  <c r="DU325" i="15"/>
  <c r="DT325" i="15"/>
  <c r="DS325" i="15"/>
  <c r="DR325" i="15"/>
  <c r="DQ325" i="15"/>
  <c r="DP325" i="15"/>
  <c r="DO325" i="15"/>
  <c r="DK325" i="15"/>
  <c r="DJ325" i="15"/>
  <c r="DI325" i="15"/>
  <c r="DH325" i="15"/>
  <c r="DG325" i="15"/>
  <c r="DF325" i="15"/>
  <c r="DE325" i="15"/>
  <c r="DD325" i="15"/>
  <c r="DC325" i="15"/>
  <c r="DB325" i="15"/>
  <c r="DA325" i="15"/>
  <c r="CZ325" i="15"/>
  <c r="CY325" i="15"/>
  <c r="CX325" i="15"/>
  <c r="CW325" i="15"/>
  <c r="CV325" i="15"/>
  <c r="CU325" i="15"/>
  <c r="CT325" i="15"/>
  <c r="CS325" i="15"/>
  <c r="CR325" i="15"/>
  <c r="CQ325" i="15"/>
  <c r="CP325" i="15"/>
  <c r="CO325" i="15"/>
  <c r="CN325" i="15"/>
  <c r="CM325" i="15"/>
  <c r="CL325" i="15"/>
  <c r="CI325" i="15"/>
  <c r="CH325" i="15"/>
  <c r="CG325" i="15"/>
  <c r="CF325" i="15"/>
  <c r="CE325" i="15"/>
  <c r="CD325" i="15"/>
  <c r="CC325" i="15"/>
  <c r="CB325" i="15"/>
  <c r="CA325" i="15"/>
  <c r="BV325" i="15"/>
  <c r="F160" i="6" s="1"/>
  <c r="BU325" i="15"/>
  <c r="F159" i="6" s="1"/>
  <c r="BT325" i="15"/>
  <c r="F158" i="6" s="1"/>
  <c r="BQ325" i="15"/>
  <c r="BP325" i="15"/>
  <c r="BO325" i="15"/>
  <c r="BN325" i="15"/>
  <c r="BM325" i="15"/>
  <c r="BL325" i="15"/>
  <c r="BJ325" i="15"/>
  <c r="BI325" i="15"/>
  <c r="BH325" i="15"/>
  <c r="BG325" i="15"/>
  <c r="BF325" i="15"/>
  <c r="BE325" i="15"/>
  <c r="BD325" i="15"/>
  <c r="BC325" i="15"/>
  <c r="BB325" i="15"/>
  <c r="BA325" i="15"/>
  <c r="AZ325" i="15"/>
  <c r="AY325" i="15"/>
  <c r="AX325" i="15"/>
  <c r="AW325" i="15"/>
  <c r="AV325" i="15"/>
  <c r="AU325" i="15"/>
  <c r="AT325" i="15"/>
  <c r="AS325" i="15"/>
  <c r="AR325" i="15"/>
  <c r="AQ325" i="15"/>
  <c r="AP325" i="15"/>
  <c r="AN325" i="15"/>
  <c r="AM325" i="15"/>
  <c r="AL325" i="15"/>
  <c r="AJ325" i="15"/>
  <c r="AH325" i="15"/>
  <c r="AG325" i="15"/>
  <c r="AF325" i="15"/>
  <c r="AE325" i="15"/>
  <c r="AD325" i="15"/>
  <c r="AC325" i="15"/>
  <c r="AB325" i="15"/>
  <c r="AA325" i="15"/>
  <c r="Z325" i="15"/>
  <c r="Y325" i="15"/>
  <c r="X325" i="15"/>
  <c r="W325" i="15"/>
  <c r="V325" i="15"/>
  <c r="U325" i="15"/>
  <c r="T325" i="15"/>
  <c r="S325" i="15"/>
  <c r="K325" i="15"/>
  <c r="D56" i="6" s="1"/>
  <c r="J325" i="15"/>
  <c r="I325" i="15"/>
  <c r="H325" i="15"/>
  <c r="G325" i="15"/>
  <c r="F325" i="15"/>
  <c r="E325" i="15"/>
  <c r="D325" i="15"/>
  <c r="EI324" i="15"/>
  <c r="EH324" i="15"/>
  <c r="EF324" i="15"/>
  <c r="EE324" i="15"/>
  <c r="ED324" i="15"/>
  <c r="EC324" i="15"/>
  <c r="EB324" i="15"/>
  <c r="EA324" i="15"/>
  <c r="DZ324" i="15"/>
  <c r="DY324" i="15"/>
  <c r="DX324" i="15"/>
  <c r="DW324" i="15"/>
  <c r="DV324" i="15"/>
  <c r="DU324" i="15"/>
  <c r="DT324" i="15"/>
  <c r="DS324" i="15"/>
  <c r="DR324" i="15"/>
  <c r="DQ324" i="15"/>
  <c r="DP324" i="15"/>
  <c r="DO324" i="15"/>
  <c r="DK324" i="15"/>
  <c r="DJ324" i="15"/>
  <c r="DI324" i="15"/>
  <c r="DH324" i="15"/>
  <c r="DG324" i="15"/>
  <c r="DF324" i="15"/>
  <c r="DE324" i="15"/>
  <c r="DD324" i="15"/>
  <c r="DC324" i="15"/>
  <c r="DB324" i="15"/>
  <c r="DA324" i="15"/>
  <c r="CZ324" i="15"/>
  <c r="CY324" i="15"/>
  <c r="CX324" i="15"/>
  <c r="CW324" i="15"/>
  <c r="CV324" i="15"/>
  <c r="CU324" i="15"/>
  <c r="CT324" i="15"/>
  <c r="CS324" i="15"/>
  <c r="CR324" i="15"/>
  <c r="CQ324" i="15"/>
  <c r="CP324" i="15"/>
  <c r="CO324" i="15"/>
  <c r="CN324" i="15"/>
  <c r="CM324" i="15"/>
  <c r="CL324" i="15"/>
  <c r="CI324" i="15"/>
  <c r="CH324" i="15"/>
  <c r="CG324" i="15"/>
  <c r="CF324" i="15"/>
  <c r="CE324" i="15"/>
  <c r="CD324" i="15"/>
  <c r="CC324" i="15"/>
  <c r="CB324" i="15"/>
  <c r="CA324" i="15"/>
  <c r="BV324" i="15"/>
  <c r="E160" i="6" s="1"/>
  <c r="BU324" i="15"/>
  <c r="E159" i="6" s="1"/>
  <c r="BT324" i="15"/>
  <c r="E158" i="6" s="1"/>
  <c r="BQ324" i="15"/>
  <c r="BP324" i="15"/>
  <c r="BO324" i="15"/>
  <c r="BN324" i="15"/>
  <c r="BM324" i="15"/>
  <c r="BL324" i="15"/>
  <c r="BJ324" i="15"/>
  <c r="BI324" i="15"/>
  <c r="BH324" i="15"/>
  <c r="BG324" i="15"/>
  <c r="BF324" i="15"/>
  <c r="BE324" i="15"/>
  <c r="BD324" i="15"/>
  <c r="BC324" i="15"/>
  <c r="BB324" i="15"/>
  <c r="BA324" i="15"/>
  <c r="AZ324" i="15"/>
  <c r="AY324" i="15"/>
  <c r="AX324" i="15"/>
  <c r="AW324" i="15"/>
  <c r="AV324" i="15"/>
  <c r="AU324" i="15"/>
  <c r="AT324" i="15"/>
  <c r="AS324" i="15"/>
  <c r="AR324" i="15"/>
  <c r="AQ324" i="15"/>
  <c r="AP324" i="15"/>
  <c r="AN324" i="15"/>
  <c r="AM324" i="15"/>
  <c r="AL324" i="15"/>
  <c r="AJ324" i="15"/>
  <c r="AH324" i="15"/>
  <c r="AG324" i="15"/>
  <c r="AF324" i="15"/>
  <c r="AE324" i="15"/>
  <c r="AD324" i="15"/>
  <c r="AC324" i="15"/>
  <c r="AB324" i="15"/>
  <c r="AA324" i="15"/>
  <c r="Z324" i="15"/>
  <c r="Y324" i="15"/>
  <c r="X324" i="15"/>
  <c r="W324" i="15"/>
  <c r="V324" i="15"/>
  <c r="U324" i="15"/>
  <c r="T324" i="15"/>
  <c r="S324" i="15"/>
  <c r="K324" i="15"/>
  <c r="D55" i="6" s="1"/>
  <c r="J324" i="15"/>
  <c r="I324" i="15"/>
  <c r="H324" i="15"/>
  <c r="G324" i="15"/>
  <c r="F324" i="15"/>
  <c r="E324" i="15"/>
  <c r="D324" i="15"/>
  <c r="EI323" i="15"/>
  <c r="EH323" i="15"/>
  <c r="EF323" i="15"/>
  <c r="EE323" i="15"/>
  <c r="ED323" i="15"/>
  <c r="EC323" i="15"/>
  <c r="EB323" i="15"/>
  <c r="EA323" i="15"/>
  <c r="DZ323" i="15"/>
  <c r="DY323" i="15"/>
  <c r="DX323" i="15"/>
  <c r="DW323" i="15"/>
  <c r="DV323" i="15"/>
  <c r="DU323" i="15"/>
  <c r="DT323" i="15"/>
  <c r="DS323" i="15"/>
  <c r="DR323" i="15"/>
  <c r="DQ323" i="15"/>
  <c r="DP323" i="15"/>
  <c r="DO323" i="15"/>
  <c r="DK323" i="15"/>
  <c r="DJ323" i="15"/>
  <c r="DI323" i="15"/>
  <c r="DH323" i="15"/>
  <c r="DG323" i="15"/>
  <c r="DF323" i="15"/>
  <c r="DE323" i="15"/>
  <c r="DD323" i="15"/>
  <c r="DC323" i="15"/>
  <c r="DB323" i="15"/>
  <c r="DA323" i="15"/>
  <c r="CZ323" i="15"/>
  <c r="CY323" i="15"/>
  <c r="CX323" i="15"/>
  <c r="CW323" i="15"/>
  <c r="CV323" i="15"/>
  <c r="CU323" i="15"/>
  <c r="CT323" i="15"/>
  <c r="CS323" i="15"/>
  <c r="CR323" i="15"/>
  <c r="CQ323" i="15"/>
  <c r="CP323" i="15"/>
  <c r="CO323" i="15"/>
  <c r="CN323" i="15"/>
  <c r="CM323" i="15"/>
  <c r="CL323" i="15"/>
  <c r="CI323" i="15"/>
  <c r="CH323" i="15"/>
  <c r="CG323" i="15"/>
  <c r="CF323" i="15"/>
  <c r="CE323" i="15"/>
  <c r="CD323" i="15"/>
  <c r="CC323" i="15"/>
  <c r="CB323" i="15"/>
  <c r="CA323" i="15"/>
  <c r="BV323" i="15"/>
  <c r="D160" i="6" s="1"/>
  <c r="BU323" i="15"/>
  <c r="D159" i="6" s="1"/>
  <c r="BT323" i="15"/>
  <c r="D158" i="6" s="1"/>
  <c r="BQ323" i="15"/>
  <c r="D147" i="6" s="1"/>
  <c r="BP323" i="15"/>
  <c r="D146" i="6" s="1"/>
  <c r="BO323" i="15"/>
  <c r="D145" i="6" s="1"/>
  <c r="BN323" i="15"/>
  <c r="D144" i="6" s="1"/>
  <c r="BM323" i="15"/>
  <c r="BL323" i="15"/>
  <c r="BJ323" i="15"/>
  <c r="F132" i="6" s="1"/>
  <c r="BI323" i="15"/>
  <c r="E132" i="6" s="1"/>
  <c r="BH323" i="15"/>
  <c r="D132" i="6" s="1"/>
  <c r="BG323" i="15"/>
  <c r="F131" i="6" s="1"/>
  <c r="BF323" i="15"/>
  <c r="E131" i="6" s="1"/>
  <c r="BE323" i="15"/>
  <c r="D131" i="6" s="1"/>
  <c r="BD323" i="15"/>
  <c r="F130" i="6" s="1"/>
  <c r="BC323" i="15"/>
  <c r="E130" i="6" s="1"/>
  <c r="BB323" i="15"/>
  <c r="D130" i="6" s="1"/>
  <c r="BA323" i="15"/>
  <c r="F129" i="6" s="1"/>
  <c r="AZ323" i="15"/>
  <c r="E129" i="6" s="1"/>
  <c r="AY323" i="15"/>
  <c r="D129" i="6" s="1"/>
  <c r="AX323" i="15"/>
  <c r="F128" i="6" s="1"/>
  <c r="AW323" i="15"/>
  <c r="E128" i="6" s="1"/>
  <c r="AV323" i="15"/>
  <c r="D128" i="6" s="1"/>
  <c r="AU323" i="15"/>
  <c r="F127" i="6" s="1"/>
  <c r="AT323" i="15"/>
  <c r="E127" i="6" s="1"/>
  <c r="AS323" i="15"/>
  <c r="D127" i="6" s="1"/>
  <c r="AR323" i="15"/>
  <c r="F126" i="6" s="1"/>
  <c r="AQ323" i="15"/>
  <c r="E126" i="6" s="1"/>
  <c r="AP323" i="15"/>
  <c r="D126" i="6" s="1"/>
  <c r="AN323" i="15"/>
  <c r="AM323" i="15"/>
  <c r="AL323" i="15"/>
  <c r="AJ323" i="15"/>
  <c r="D92" i="6" s="1"/>
  <c r="AH323" i="15"/>
  <c r="D90" i="6" s="1"/>
  <c r="AG323" i="15"/>
  <c r="D89" i="6" s="1"/>
  <c r="AF323" i="15"/>
  <c r="D88" i="6" s="1"/>
  <c r="AE323" i="15"/>
  <c r="D87" i="6" s="1"/>
  <c r="AD323" i="15"/>
  <c r="D86" i="6" s="1"/>
  <c r="AC323" i="15"/>
  <c r="D85" i="6" s="1"/>
  <c r="AB323" i="15"/>
  <c r="D84" i="6" s="1"/>
  <c r="AA323" i="15"/>
  <c r="D83" i="6" s="1"/>
  <c r="Z323" i="15"/>
  <c r="D82" i="6" s="1"/>
  <c r="Y323" i="15"/>
  <c r="D81" i="6" s="1"/>
  <c r="X323" i="15"/>
  <c r="D80" i="6" s="1"/>
  <c r="W323" i="15"/>
  <c r="D79" i="6" s="1"/>
  <c r="V323" i="15"/>
  <c r="D78" i="6" s="1"/>
  <c r="U323" i="15"/>
  <c r="D77" i="6" s="1"/>
  <c r="T323" i="15"/>
  <c r="D76" i="6" s="1"/>
  <c r="S323" i="15"/>
  <c r="K323" i="15"/>
  <c r="D54" i="6" s="1"/>
  <c r="J323" i="15"/>
  <c r="I323" i="15"/>
  <c r="H323" i="15"/>
  <c r="G323" i="15"/>
  <c r="F323" i="15"/>
  <c r="E323" i="15"/>
  <c r="D323" i="15"/>
  <c r="C311" i="15"/>
  <c r="B311" i="15"/>
  <c r="C310" i="15"/>
  <c r="B310" i="15"/>
  <c r="C309" i="15"/>
  <c r="B309" i="15"/>
  <c r="C308" i="15"/>
  <c r="B308" i="15"/>
  <c r="C307" i="15"/>
  <c r="B307" i="15"/>
  <c r="D284" i="5"/>
  <c r="D91" i="5"/>
  <c r="E17" i="5"/>
  <c r="C416" i="14"/>
  <c r="G17" i="5" s="1"/>
  <c r="B416" i="14"/>
  <c r="G9" i="5" s="1"/>
  <c r="C415" i="14"/>
  <c r="F17" i="5" s="1"/>
  <c r="B415" i="14"/>
  <c r="F9" i="5" s="1"/>
  <c r="C414" i="14"/>
  <c r="B414" i="14"/>
  <c r="E9" i="5" s="1"/>
  <c r="C413" i="14"/>
  <c r="D17" i="5" s="1"/>
  <c r="B413" i="14"/>
  <c r="D9" i="5" s="1"/>
  <c r="P376" i="14"/>
  <c r="P375" i="14"/>
  <c r="P374" i="14"/>
  <c r="P373" i="14"/>
  <c r="P372" i="14"/>
  <c r="P371" i="14"/>
  <c r="P370" i="14"/>
  <c r="P369" i="14"/>
  <c r="P368" i="14"/>
  <c r="P367" i="14"/>
  <c r="P366" i="14"/>
  <c r="P365" i="14"/>
  <c r="P364" i="14"/>
  <c r="Q363" i="14"/>
  <c r="P363" i="14"/>
  <c r="BS362" i="14"/>
  <c r="Q362" i="14"/>
  <c r="P362" i="14"/>
  <c r="M362" i="14"/>
  <c r="L362" i="14"/>
  <c r="D293" i="5" s="1"/>
  <c r="BS361" i="14"/>
  <c r="Q361" i="14"/>
  <c r="P361" i="14"/>
  <c r="M361" i="14"/>
  <c r="L361" i="14"/>
  <c r="D292" i="5" s="1"/>
  <c r="BS360" i="14"/>
  <c r="Q360" i="14"/>
  <c r="P360" i="14"/>
  <c r="M360" i="14"/>
  <c r="L360" i="14"/>
  <c r="D291" i="5" s="1"/>
  <c r="BS359" i="14"/>
  <c r="R359" i="14"/>
  <c r="Q359" i="14"/>
  <c r="P359" i="14"/>
  <c r="M359" i="14"/>
  <c r="L359" i="14"/>
  <c r="D290" i="5" s="1"/>
  <c r="BS358" i="14"/>
  <c r="R358" i="14"/>
  <c r="Q358" i="14"/>
  <c r="P358" i="14"/>
  <c r="O358" i="14"/>
  <c r="M358" i="14"/>
  <c r="L358" i="14"/>
  <c r="D289" i="5" s="1"/>
  <c r="R357" i="14"/>
  <c r="Q357" i="14"/>
  <c r="P357" i="14"/>
  <c r="O357" i="14"/>
  <c r="M357" i="14"/>
  <c r="L357" i="14"/>
  <c r="D288" i="5" s="1"/>
  <c r="R356" i="14"/>
  <c r="Q356" i="14"/>
  <c r="P356" i="14"/>
  <c r="O356" i="14"/>
  <c r="M356" i="14"/>
  <c r="L356" i="14"/>
  <c r="D287" i="5" s="1"/>
  <c r="R355" i="14"/>
  <c r="Q355" i="14"/>
  <c r="P355" i="14"/>
  <c r="O355" i="14"/>
  <c r="M355" i="14"/>
  <c r="L355" i="14"/>
  <c r="D286" i="5" s="1"/>
  <c r="BZ354" i="14"/>
  <c r="G168" i="5" s="1"/>
  <c r="BY354" i="14"/>
  <c r="G167" i="5" s="1"/>
  <c r="BX354" i="14"/>
  <c r="G166" i="5" s="1"/>
  <c r="BW354" i="14"/>
  <c r="G165" i="5" s="1"/>
  <c r="BS354" i="14"/>
  <c r="I151" i="5" s="1"/>
  <c r="R354" i="14"/>
  <c r="Q354" i="14"/>
  <c r="P354" i="14"/>
  <c r="O354" i="14"/>
  <c r="M354" i="14"/>
  <c r="L354" i="14"/>
  <c r="D285" i="5" s="1"/>
  <c r="BZ353" i="14"/>
  <c r="F168" i="5" s="1"/>
  <c r="BY353" i="14"/>
  <c r="F167" i="5" s="1"/>
  <c r="BX353" i="14"/>
  <c r="F166" i="5" s="1"/>
  <c r="BW353" i="14"/>
  <c r="F165" i="5" s="1"/>
  <c r="BS353" i="14"/>
  <c r="H151" i="5" s="1"/>
  <c r="R353" i="14"/>
  <c r="Q353" i="14"/>
  <c r="P353" i="14"/>
  <c r="O353" i="14"/>
  <c r="M353" i="14"/>
  <c r="L353" i="14"/>
  <c r="BZ352" i="14"/>
  <c r="E168" i="5" s="1"/>
  <c r="BY352" i="14"/>
  <c r="E167" i="5" s="1"/>
  <c r="BX352" i="14"/>
  <c r="E166" i="5" s="1"/>
  <c r="BW352" i="14"/>
  <c r="E165" i="5" s="1"/>
  <c r="BS352" i="14"/>
  <c r="G151" i="5" s="1"/>
  <c r="R352" i="14"/>
  <c r="Q352" i="14"/>
  <c r="P352" i="14"/>
  <c r="O352" i="14"/>
  <c r="N352" i="14"/>
  <c r="M352" i="14"/>
  <c r="L352" i="14"/>
  <c r="D283" i="5" s="1"/>
  <c r="BZ351" i="14"/>
  <c r="D168" i="5" s="1"/>
  <c r="BY351" i="14"/>
  <c r="D167" i="5" s="1"/>
  <c r="BX351" i="14"/>
  <c r="D166" i="5" s="1"/>
  <c r="BW351" i="14"/>
  <c r="D165" i="5" s="1"/>
  <c r="BS351" i="14"/>
  <c r="F151" i="5" s="1"/>
  <c r="R351" i="14"/>
  <c r="Q351" i="14"/>
  <c r="P351" i="14"/>
  <c r="O351" i="14"/>
  <c r="N351" i="14"/>
  <c r="M351" i="14"/>
  <c r="L351" i="14"/>
  <c r="D282" i="5" s="1"/>
  <c r="R350" i="14"/>
  <c r="Q350" i="14"/>
  <c r="P350" i="14"/>
  <c r="O350" i="14"/>
  <c r="N350" i="14"/>
  <c r="M350" i="14"/>
  <c r="L350" i="14"/>
  <c r="D281" i="5" s="1"/>
  <c r="R349" i="14"/>
  <c r="Q349" i="14"/>
  <c r="P349" i="14"/>
  <c r="O349" i="14"/>
  <c r="N349" i="14"/>
  <c r="M349" i="14"/>
  <c r="L349" i="14"/>
  <c r="D280" i="5" s="1"/>
  <c r="EI333" i="14"/>
  <c r="EH333" i="14"/>
  <c r="EF333" i="14"/>
  <c r="EE333" i="14"/>
  <c r="ED333" i="14"/>
  <c r="EC333" i="14"/>
  <c r="EB333" i="14"/>
  <c r="EA333" i="14"/>
  <c r="DZ333" i="14"/>
  <c r="DY333" i="14"/>
  <c r="DX333" i="14"/>
  <c r="DW333" i="14"/>
  <c r="DV333" i="14"/>
  <c r="DU333" i="14"/>
  <c r="DT333" i="14"/>
  <c r="DS333" i="14"/>
  <c r="DR333" i="14"/>
  <c r="DQ333" i="14"/>
  <c r="DP333" i="14"/>
  <c r="DO333" i="14"/>
  <c r="DK333" i="14"/>
  <c r="DJ333" i="14"/>
  <c r="DI333" i="14"/>
  <c r="DH333" i="14"/>
  <c r="DG333" i="14"/>
  <c r="DF333" i="14"/>
  <c r="DE333" i="14"/>
  <c r="DD333" i="14"/>
  <c r="DC333" i="14"/>
  <c r="DB333" i="14"/>
  <c r="DA333" i="14"/>
  <c r="CZ333" i="14"/>
  <c r="CY333" i="14"/>
  <c r="CX333" i="14"/>
  <c r="CW333" i="14"/>
  <c r="CV333" i="14"/>
  <c r="CU333" i="14"/>
  <c r="CT333" i="14"/>
  <c r="CS333" i="14"/>
  <c r="CR333" i="14"/>
  <c r="CQ333" i="14"/>
  <c r="CP333" i="14"/>
  <c r="CO333" i="14"/>
  <c r="CN333" i="14"/>
  <c r="CM333" i="14"/>
  <c r="CL333" i="14"/>
  <c r="CI333" i="14"/>
  <c r="CH333" i="14"/>
  <c r="CG333" i="14"/>
  <c r="CF333" i="14"/>
  <c r="CE333" i="14"/>
  <c r="CD333" i="14"/>
  <c r="CC333" i="14"/>
  <c r="CB333" i="14"/>
  <c r="CA333" i="14"/>
  <c r="BZ333" i="14"/>
  <c r="BZ360" i="14" s="1"/>
  <c r="H168" i="5" s="1"/>
  <c r="BY333" i="14"/>
  <c r="BY360" i="14" s="1"/>
  <c r="H167" i="5" s="1"/>
  <c r="BX333" i="14"/>
  <c r="BX360" i="14" s="1"/>
  <c r="H166" i="5" s="1"/>
  <c r="BW333" i="14"/>
  <c r="BW360" i="14" s="1"/>
  <c r="H165" i="5" s="1"/>
  <c r="BV333" i="14"/>
  <c r="BU333" i="14"/>
  <c r="BT333" i="14"/>
  <c r="BQ333" i="14"/>
  <c r="BP333" i="14"/>
  <c r="BO333" i="14"/>
  <c r="BN333" i="14"/>
  <c r="BM333" i="14"/>
  <c r="BL333" i="14"/>
  <c r="BJ333" i="14"/>
  <c r="BI333" i="14"/>
  <c r="BH333" i="14"/>
  <c r="BG333" i="14"/>
  <c r="BF333" i="14"/>
  <c r="BE333" i="14"/>
  <c r="BD333" i="14"/>
  <c r="BC333" i="14"/>
  <c r="BB333" i="14"/>
  <c r="BA333" i="14"/>
  <c r="AZ333" i="14"/>
  <c r="AY333" i="14"/>
  <c r="AX333" i="14"/>
  <c r="AW333" i="14"/>
  <c r="AV333" i="14"/>
  <c r="AU333" i="14"/>
  <c r="AT333" i="14"/>
  <c r="AS333" i="14"/>
  <c r="AR333" i="14"/>
  <c r="AQ333" i="14"/>
  <c r="AP333" i="14"/>
  <c r="AN333" i="14"/>
  <c r="AM333" i="14"/>
  <c r="AL333" i="14"/>
  <c r="AJ333" i="14"/>
  <c r="AH333" i="14"/>
  <c r="AG333" i="14"/>
  <c r="AF333" i="14"/>
  <c r="AE333" i="14"/>
  <c r="AD333" i="14"/>
  <c r="AC333" i="14"/>
  <c r="AB333" i="14"/>
  <c r="AA333" i="14"/>
  <c r="Z333" i="14"/>
  <c r="Y333" i="14"/>
  <c r="X333" i="14"/>
  <c r="W333" i="14"/>
  <c r="V333" i="14"/>
  <c r="U333" i="14"/>
  <c r="T333" i="14"/>
  <c r="S333" i="14"/>
  <c r="K333" i="14"/>
  <c r="J333" i="14"/>
  <c r="I333" i="14"/>
  <c r="H333" i="14"/>
  <c r="G333" i="14"/>
  <c r="F333" i="14"/>
  <c r="E333" i="14"/>
  <c r="D333" i="14"/>
  <c r="K331" i="14"/>
  <c r="D62" i="5" s="1"/>
  <c r="K330" i="14"/>
  <c r="D61" i="5" s="1"/>
  <c r="EI329" i="14"/>
  <c r="EH329" i="14"/>
  <c r="EF329" i="14"/>
  <c r="EE329" i="14"/>
  <c r="ED329" i="14"/>
  <c r="EC329" i="14"/>
  <c r="EB329" i="14"/>
  <c r="EA329" i="14"/>
  <c r="DZ329" i="14"/>
  <c r="DY329" i="14"/>
  <c r="DX329" i="14"/>
  <c r="DW329" i="14"/>
  <c r="DV329" i="14"/>
  <c r="DU329" i="14"/>
  <c r="DT329" i="14"/>
  <c r="DS329" i="14"/>
  <c r="DK329" i="14"/>
  <c r="DJ329" i="14"/>
  <c r="DI329" i="14"/>
  <c r="DH329" i="14"/>
  <c r="DG329" i="14"/>
  <c r="DF329" i="14"/>
  <c r="DE329" i="14"/>
  <c r="DD329" i="14"/>
  <c r="DC329" i="14"/>
  <c r="DB329" i="14"/>
  <c r="DA329" i="14"/>
  <c r="CZ329" i="14"/>
  <c r="CY329" i="14"/>
  <c r="CX329" i="14"/>
  <c r="CW329" i="14"/>
  <c r="CV329" i="14"/>
  <c r="CU329" i="14"/>
  <c r="CT329" i="14"/>
  <c r="CS329" i="14"/>
  <c r="CR329" i="14"/>
  <c r="CQ329" i="14"/>
  <c r="CP329" i="14"/>
  <c r="CO329" i="14"/>
  <c r="CN329" i="14"/>
  <c r="CM329" i="14"/>
  <c r="CL329" i="14"/>
  <c r="CI329" i="14"/>
  <c r="CH329" i="14"/>
  <c r="CG329" i="14"/>
  <c r="CF329" i="14"/>
  <c r="CE329" i="14"/>
  <c r="CD329" i="14"/>
  <c r="CC329" i="14"/>
  <c r="CB329" i="14"/>
  <c r="CA329" i="14"/>
  <c r="BV329" i="14"/>
  <c r="BU329" i="14"/>
  <c r="BT329" i="14"/>
  <c r="BQ329" i="14"/>
  <c r="BP329" i="14"/>
  <c r="BO329" i="14"/>
  <c r="BN329" i="14"/>
  <c r="BM329" i="14"/>
  <c r="BL329" i="14"/>
  <c r="BJ329" i="14"/>
  <c r="BI329" i="14"/>
  <c r="BH329" i="14"/>
  <c r="BG329" i="14"/>
  <c r="BF329" i="14"/>
  <c r="BE329" i="14"/>
  <c r="BD329" i="14"/>
  <c r="BC329" i="14"/>
  <c r="BB329" i="14"/>
  <c r="BA329" i="14"/>
  <c r="AZ329" i="14"/>
  <c r="AY329" i="14"/>
  <c r="AX329" i="14"/>
  <c r="AW329" i="14"/>
  <c r="AV329" i="14"/>
  <c r="AU329" i="14"/>
  <c r="AT329" i="14"/>
  <c r="AS329" i="14"/>
  <c r="AR329" i="14"/>
  <c r="AQ329" i="14"/>
  <c r="AP329" i="14"/>
  <c r="AN329" i="14"/>
  <c r="AL329" i="14"/>
  <c r="AJ329" i="14"/>
  <c r="AH329" i="14"/>
  <c r="AG329" i="14"/>
  <c r="AF329" i="14"/>
  <c r="AE329" i="14"/>
  <c r="AD329" i="14"/>
  <c r="AC329" i="14"/>
  <c r="AB329" i="14"/>
  <c r="AA329" i="14"/>
  <c r="Z329" i="14"/>
  <c r="Y329" i="14"/>
  <c r="X329" i="14"/>
  <c r="W329" i="14"/>
  <c r="V329" i="14"/>
  <c r="U329" i="14"/>
  <c r="T329" i="14"/>
  <c r="S329" i="14"/>
  <c r="K329" i="14"/>
  <c r="D60" i="5" s="1"/>
  <c r="J329" i="14"/>
  <c r="I329" i="14"/>
  <c r="H329" i="14"/>
  <c r="G329" i="14"/>
  <c r="F329" i="14"/>
  <c r="E329" i="14"/>
  <c r="D329" i="14"/>
  <c r="EI328" i="14"/>
  <c r="EH328" i="14"/>
  <c r="EF328" i="14"/>
  <c r="EE328" i="14"/>
  <c r="ED328" i="14"/>
  <c r="EC328" i="14"/>
  <c r="EB328" i="14"/>
  <c r="EA328" i="14"/>
  <c r="DZ328" i="14"/>
  <c r="DY328" i="14"/>
  <c r="DX328" i="14"/>
  <c r="DW328" i="14"/>
  <c r="DV328" i="14"/>
  <c r="DU328" i="14"/>
  <c r="DT328" i="14"/>
  <c r="DS328" i="14"/>
  <c r="DK328" i="14"/>
  <c r="DJ328" i="14"/>
  <c r="DI328" i="14"/>
  <c r="DH328" i="14"/>
  <c r="DG328" i="14"/>
  <c r="DF328" i="14"/>
  <c r="DE328" i="14"/>
  <c r="DD328" i="14"/>
  <c r="DC328" i="14"/>
  <c r="DB328" i="14"/>
  <c r="DA328" i="14"/>
  <c r="CZ328" i="14"/>
  <c r="CY328" i="14"/>
  <c r="CX328" i="14"/>
  <c r="CW328" i="14"/>
  <c r="CV328" i="14"/>
  <c r="CU328" i="14"/>
  <c r="CT328" i="14"/>
  <c r="CS328" i="14"/>
  <c r="CR328" i="14"/>
  <c r="CQ328" i="14"/>
  <c r="CP328" i="14"/>
  <c r="CO328" i="14"/>
  <c r="CN328" i="14"/>
  <c r="CM328" i="14"/>
  <c r="CL328" i="14"/>
  <c r="CI328" i="14"/>
  <c r="CH328" i="14"/>
  <c r="CG328" i="14"/>
  <c r="CF328" i="14"/>
  <c r="CE328" i="14"/>
  <c r="CD328" i="14"/>
  <c r="CC328" i="14"/>
  <c r="CB328" i="14"/>
  <c r="CA328" i="14"/>
  <c r="BV328" i="14"/>
  <c r="BU328" i="14"/>
  <c r="BT328" i="14"/>
  <c r="BQ328" i="14"/>
  <c r="BP328" i="14"/>
  <c r="BO328" i="14"/>
  <c r="BN328" i="14"/>
  <c r="BM328" i="14"/>
  <c r="BL328" i="14"/>
  <c r="BJ328" i="14"/>
  <c r="BI328" i="14"/>
  <c r="BH328" i="14"/>
  <c r="BG328" i="14"/>
  <c r="BF328" i="14"/>
  <c r="BE328" i="14"/>
  <c r="BD328" i="14"/>
  <c r="BC328" i="14"/>
  <c r="BB328" i="14"/>
  <c r="BA328" i="14"/>
  <c r="AZ328" i="14"/>
  <c r="AY328" i="14"/>
  <c r="AX328" i="14"/>
  <c r="AW328" i="14"/>
  <c r="AV328" i="14"/>
  <c r="AU328" i="14"/>
  <c r="AT328" i="14"/>
  <c r="AS328" i="14"/>
  <c r="AR328" i="14"/>
  <c r="AQ328" i="14"/>
  <c r="AP328" i="14"/>
  <c r="AN328" i="14"/>
  <c r="AM328" i="14"/>
  <c r="AL328" i="14"/>
  <c r="AJ328" i="14"/>
  <c r="AH328" i="14"/>
  <c r="AG328" i="14"/>
  <c r="AF328" i="14"/>
  <c r="AE328" i="14"/>
  <c r="AD328" i="14"/>
  <c r="AC328" i="14"/>
  <c r="AB328" i="14"/>
  <c r="AA328" i="14"/>
  <c r="Z328" i="14"/>
  <c r="Y328" i="14"/>
  <c r="X328" i="14"/>
  <c r="W328" i="14"/>
  <c r="V328" i="14"/>
  <c r="U328" i="14"/>
  <c r="T328" i="14"/>
  <c r="S328" i="14"/>
  <c r="K328" i="14"/>
  <c r="D59" i="5" s="1"/>
  <c r="J328" i="14"/>
  <c r="I328" i="14"/>
  <c r="H328" i="14"/>
  <c r="G328" i="14"/>
  <c r="F328" i="14"/>
  <c r="E328" i="14"/>
  <c r="D328" i="14"/>
  <c r="EI327" i="14"/>
  <c r="EH327" i="14"/>
  <c r="EF327" i="14"/>
  <c r="EE327" i="14"/>
  <c r="ED327" i="14"/>
  <c r="EC327" i="14"/>
  <c r="EB327" i="14"/>
  <c r="EA327" i="14"/>
  <c r="DZ327" i="14"/>
  <c r="DY327" i="14"/>
  <c r="DX327" i="14"/>
  <c r="DW327" i="14"/>
  <c r="DV327" i="14"/>
  <c r="DU327" i="14"/>
  <c r="DT327" i="14"/>
  <c r="DS327" i="14"/>
  <c r="DR327" i="14"/>
  <c r="DK327" i="14"/>
  <c r="DJ327" i="14"/>
  <c r="DI327" i="14"/>
  <c r="DH327" i="14"/>
  <c r="DG327" i="14"/>
  <c r="DF327" i="14"/>
  <c r="DE327" i="14"/>
  <c r="DD327" i="14"/>
  <c r="DC327" i="14"/>
  <c r="DB327" i="14"/>
  <c r="DA327" i="14"/>
  <c r="CZ327" i="14"/>
  <c r="CY327" i="14"/>
  <c r="CX327" i="14"/>
  <c r="CW327" i="14"/>
  <c r="CV327" i="14"/>
  <c r="CU327" i="14"/>
  <c r="CT327" i="14"/>
  <c r="CS327" i="14"/>
  <c r="CR327" i="14"/>
  <c r="CQ327" i="14"/>
  <c r="CP327" i="14"/>
  <c r="CO327" i="14"/>
  <c r="CN327" i="14"/>
  <c r="CM327" i="14"/>
  <c r="CL327" i="14"/>
  <c r="CI327" i="14"/>
  <c r="CH327" i="14"/>
  <c r="CG327" i="14"/>
  <c r="CF327" i="14"/>
  <c r="CE327" i="14"/>
  <c r="CD327" i="14"/>
  <c r="CC327" i="14"/>
  <c r="CB327" i="14"/>
  <c r="CA327" i="14"/>
  <c r="BV327" i="14"/>
  <c r="BU327" i="14"/>
  <c r="BT327" i="14"/>
  <c r="BQ327" i="14"/>
  <c r="BP327" i="14"/>
  <c r="BO327" i="14"/>
  <c r="BN327" i="14"/>
  <c r="BM327" i="14"/>
  <c r="BL327" i="14"/>
  <c r="BJ327" i="14"/>
  <c r="BI327" i="14"/>
  <c r="BH327" i="14"/>
  <c r="BG327" i="14"/>
  <c r="BF327" i="14"/>
  <c r="BE327" i="14"/>
  <c r="BD327" i="14"/>
  <c r="BC327" i="14"/>
  <c r="BB327" i="14"/>
  <c r="BA327" i="14"/>
  <c r="AZ327" i="14"/>
  <c r="AY327" i="14"/>
  <c r="AX327" i="14"/>
  <c r="AW327" i="14"/>
  <c r="AV327" i="14"/>
  <c r="AU327" i="14"/>
  <c r="AT327" i="14"/>
  <c r="AS327" i="14"/>
  <c r="AR327" i="14"/>
  <c r="AQ327" i="14"/>
  <c r="AP327" i="14"/>
  <c r="AN327" i="14"/>
  <c r="AM327" i="14"/>
  <c r="AL327" i="14"/>
  <c r="AJ327" i="14"/>
  <c r="AH327" i="14"/>
  <c r="AG327" i="14"/>
  <c r="AF327" i="14"/>
  <c r="AE327" i="14"/>
  <c r="AD327" i="14"/>
  <c r="AC327" i="14"/>
  <c r="AB327" i="14"/>
  <c r="AA327" i="14"/>
  <c r="Z327" i="14"/>
  <c r="Y327" i="14"/>
  <c r="X327" i="14"/>
  <c r="W327" i="14"/>
  <c r="V327" i="14"/>
  <c r="U327" i="14"/>
  <c r="T327" i="14"/>
  <c r="S327" i="14"/>
  <c r="K327" i="14"/>
  <c r="D58" i="5" s="1"/>
  <c r="J327" i="14"/>
  <c r="I327" i="14"/>
  <c r="H327" i="14"/>
  <c r="G327" i="14"/>
  <c r="F327" i="14"/>
  <c r="E327" i="14"/>
  <c r="D327" i="14"/>
  <c r="EI326" i="14"/>
  <c r="EH326" i="14"/>
  <c r="EF326" i="14"/>
  <c r="EE326" i="14"/>
  <c r="ED326" i="14"/>
  <c r="EC326" i="14"/>
  <c r="EB326" i="14"/>
  <c r="EA326" i="14"/>
  <c r="DZ326" i="14"/>
  <c r="DY326" i="14"/>
  <c r="DX326" i="14"/>
  <c r="DW326" i="14"/>
  <c r="DV326" i="14"/>
  <c r="DU326" i="14"/>
  <c r="DT326" i="14"/>
  <c r="DS326" i="14"/>
  <c r="DR326" i="14"/>
  <c r="DQ326" i="14"/>
  <c r="DP326" i="14"/>
  <c r="DO326" i="14"/>
  <c r="DK326" i="14"/>
  <c r="DJ326" i="14"/>
  <c r="DI326" i="14"/>
  <c r="DH326" i="14"/>
  <c r="DG326" i="14"/>
  <c r="DF326" i="14"/>
  <c r="DE326" i="14"/>
  <c r="DD326" i="14"/>
  <c r="DC326" i="14"/>
  <c r="DB326" i="14"/>
  <c r="DA326" i="14"/>
  <c r="CZ326" i="14"/>
  <c r="CY326" i="14"/>
  <c r="CX326" i="14"/>
  <c r="CW326" i="14"/>
  <c r="CV326" i="14"/>
  <c r="CU326" i="14"/>
  <c r="CT326" i="14"/>
  <c r="CS326" i="14"/>
  <c r="CR326" i="14"/>
  <c r="CQ326" i="14"/>
  <c r="CP326" i="14"/>
  <c r="CO326" i="14"/>
  <c r="CN326" i="14"/>
  <c r="CM326" i="14"/>
  <c r="CL326" i="14"/>
  <c r="CI326" i="14"/>
  <c r="CH326" i="14"/>
  <c r="CG326" i="14"/>
  <c r="CF326" i="14"/>
  <c r="CE326" i="14"/>
  <c r="CD326" i="14"/>
  <c r="CC326" i="14"/>
  <c r="CB326" i="14"/>
  <c r="CA326" i="14"/>
  <c r="BV326" i="14"/>
  <c r="BU326" i="14"/>
  <c r="BT326" i="14"/>
  <c r="BQ326" i="14"/>
  <c r="BP326" i="14"/>
  <c r="BO326" i="14"/>
  <c r="BN326" i="14"/>
  <c r="BM326" i="14"/>
  <c r="BL326" i="14"/>
  <c r="BJ326" i="14"/>
  <c r="BI326" i="14"/>
  <c r="BH326" i="14"/>
  <c r="BG326" i="14"/>
  <c r="BF326" i="14"/>
  <c r="BE326" i="14"/>
  <c r="BD326" i="14"/>
  <c r="BC326" i="14"/>
  <c r="BB326" i="14"/>
  <c r="BA326" i="14"/>
  <c r="AZ326" i="14"/>
  <c r="AY326" i="14"/>
  <c r="AX326" i="14"/>
  <c r="AW326" i="14"/>
  <c r="AV326" i="14"/>
  <c r="AU326" i="14"/>
  <c r="AT326" i="14"/>
  <c r="AS326" i="14"/>
  <c r="AR326" i="14"/>
  <c r="AQ326" i="14"/>
  <c r="AP326" i="14"/>
  <c r="AN326" i="14"/>
  <c r="AM326" i="14"/>
  <c r="AL326" i="14"/>
  <c r="AJ326" i="14"/>
  <c r="AH326" i="14"/>
  <c r="AG326" i="14"/>
  <c r="AF326" i="14"/>
  <c r="AE326" i="14"/>
  <c r="AD326" i="14"/>
  <c r="AC326" i="14"/>
  <c r="AB326" i="14"/>
  <c r="AA326" i="14"/>
  <c r="Z326" i="14"/>
  <c r="Y326" i="14"/>
  <c r="X326" i="14"/>
  <c r="W326" i="14"/>
  <c r="V326" i="14"/>
  <c r="U326" i="14"/>
  <c r="T326" i="14"/>
  <c r="S326" i="14"/>
  <c r="K326" i="14"/>
  <c r="D57" i="5" s="1"/>
  <c r="J326" i="14"/>
  <c r="I326" i="14"/>
  <c r="H326" i="14"/>
  <c r="G326" i="14"/>
  <c r="F326" i="14"/>
  <c r="E326" i="14"/>
  <c r="D326" i="14"/>
  <c r="EI325" i="14"/>
  <c r="EH325" i="14"/>
  <c r="EF325" i="14"/>
  <c r="EE325" i="14"/>
  <c r="ED325" i="14"/>
  <c r="EC325" i="14"/>
  <c r="EB325" i="14"/>
  <c r="EA325" i="14"/>
  <c r="DZ325" i="14"/>
  <c r="DY325" i="14"/>
  <c r="DX325" i="14"/>
  <c r="DW325" i="14"/>
  <c r="DV325" i="14"/>
  <c r="DU325" i="14"/>
  <c r="DT325" i="14"/>
  <c r="DS325" i="14"/>
  <c r="DR325" i="14"/>
  <c r="DQ325" i="14"/>
  <c r="DP325" i="14"/>
  <c r="DO325" i="14"/>
  <c r="DK325" i="14"/>
  <c r="DJ325" i="14"/>
  <c r="DI325" i="14"/>
  <c r="DH325" i="14"/>
  <c r="DG325" i="14"/>
  <c r="DF325" i="14"/>
  <c r="DE325" i="14"/>
  <c r="DD325" i="14"/>
  <c r="DC325" i="14"/>
  <c r="DB325" i="14"/>
  <c r="DA325" i="14"/>
  <c r="CZ325" i="14"/>
  <c r="CY325" i="14"/>
  <c r="CX325" i="14"/>
  <c r="CW325" i="14"/>
  <c r="CV325" i="14"/>
  <c r="CU325" i="14"/>
  <c r="CT325" i="14"/>
  <c r="CS325" i="14"/>
  <c r="CR325" i="14"/>
  <c r="CQ325" i="14"/>
  <c r="CP325" i="14"/>
  <c r="CO325" i="14"/>
  <c r="CN325" i="14"/>
  <c r="CM325" i="14"/>
  <c r="CL325" i="14"/>
  <c r="CI325" i="14"/>
  <c r="CH325" i="14"/>
  <c r="CG325" i="14"/>
  <c r="CF325" i="14"/>
  <c r="CE325" i="14"/>
  <c r="CD325" i="14"/>
  <c r="CC325" i="14"/>
  <c r="CB325" i="14"/>
  <c r="CA325" i="14"/>
  <c r="BV325" i="14"/>
  <c r="F160" i="5" s="1"/>
  <c r="BU325" i="14"/>
  <c r="F159" i="5" s="1"/>
  <c r="BT325" i="14"/>
  <c r="F158" i="5" s="1"/>
  <c r="BQ325" i="14"/>
  <c r="BP325" i="14"/>
  <c r="BO325" i="14"/>
  <c r="BN325" i="14"/>
  <c r="BM325" i="14"/>
  <c r="BL325" i="14"/>
  <c r="BJ325" i="14"/>
  <c r="BI325" i="14"/>
  <c r="BH325" i="14"/>
  <c r="BG325" i="14"/>
  <c r="BF325" i="14"/>
  <c r="BE325" i="14"/>
  <c r="BD325" i="14"/>
  <c r="BC325" i="14"/>
  <c r="BB325" i="14"/>
  <c r="BA325" i="14"/>
  <c r="AZ325" i="14"/>
  <c r="AY325" i="14"/>
  <c r="AX325" i="14"/>
  <c r="AW325" i="14"/>
  <c r="AV325" i="14"/>
  <c r="AU325" i="14"/>
  <c r="AT325" i="14"/>
  <c r="AS325" i="14"/>
  <c r="AR325" i="14"/>
  <c r="AQ325" i="14"/>
  <c r="AP325" i="14"/>
  <c r="AN325" i="14"/>
  <c r="AM325" i="14"/>
  <c r="AL325" i="14"/>
  <c r="AJ325" i="14"/>
  <c r="AH325" i="14"/>
  <c r="AG325" i="14"/>
  <c r="AF325" i="14"/>
  <c r="AE325" i="14"/>
  <c r="AD325" i="14"/>
  <c r="AC325" i="14"/>
  <c r="AB325" i="14"/>
  <c r="AA325" i="14"/>
  <c r="Z325" i="14"/>
  <c r="Y325" i="14"/>
  <c r="X325" i="14"/>
  <c r="W325" i="14"/>
  <c r="V325" i="14"/>
  <c r="U325" i="14"/>
  <c r="T325" i="14"/>
  <c r="S325" i="14"/>
  <c r="K325" i="14"/>
  <c r="D56" i="5" s="1"/>
  <c r="J325" i="14"/>
  <c r="I325" i="14"/>
  <c r="H325" i="14"/>
  <c r="G325" i="14"/>
  <c r="F325" i="14"/>
  <c r="E325" i="14"/>
  <c r="D325" i="14"/>
  <c r="EI324" i="14"/>
  <c r="EH324" i="14"/>
  <c r="EF324" i="14"/>
  <c r="EE324" i="14"/>
  <c r="ED324" i="14"/>
  <c r="EC324" i="14"/>
  <c r="EB324" i="14"/>
  <c r="EA324" i="14"/>
  <c r="DZ324" i="14"/>
  <c r="DY324" i="14"/>
  <c r="DX324" i="14"/>
  <c r="DW324" i="14"/>
  <c r="DV324" i="14"/>
  <c r="DU324" i="14"/>
  <c r="DT324" i="14"/>
  <c r="DS324" i="14"/>
  <c r="DR324" i="14"/>
  <c r="DQ324" i="14"/>
  <c r="DP324" i="14"/>
  <c r="DO324" i="14"/>
  <c r="DK324" i="14"/>
  <c r="DJ324" i="14"/>
  <c r="DI324" i="14"/>
  <c r="DH324" i="14"/>
  <c r="DG324" i="14"/>
  <c r="DF324" i="14"/>
  <c r="DE324" i="14"/>
  <c r="DD324" i="14"/>
  <c r="DC324" i="14"/>
  <c r="DB324" i="14"/>
  <c r="DA324" i="14"/>
  <c r="CZ324" i="14"/>
  <c r="CY324" i="14"/>
  <c r="CX324" i="14"/>
  <c r="CW324" i="14"/>
  <c r="CV324" i="14"/>
  <c r="CU324" i="14"/>
  <c r="CT324" i="14"/>
  <c r="CS324" i="14"/>
  <c r="CR324" i="14"/>
  <c r="CQ324" i="14"/>
  <c r="CP324" i="14"/>
  <c r="CO324" i="14"/>
  <c r="CN324" i="14"/>
  <c r="CM324" i="14"/>
  <c r="CL324" i="14"/>
  <c r="CI324" i="14"/>
  <c r="CH324" i="14"/>
  <c r="CG324" i="14"/>
  <c r="CF324" i="14"/>
  <c r="CE324" i="14"/>
  <c r="CD324" i="14"/>
  <c r="CC324" i="14"/>
  <c r="CB324" i="14"/>
  <c r="CA324" i="14"/>
  <c r="BV324" i="14"/>
  <c r="E160" i="5" s="1"/>
  <c r="BU324" i="14"/>
  <c r="E159" i="5" s="1"/>
  <c r="BT324" i="14"/>
  <c r="E158" i="5" s="1"/>
  <c r="BQ324" i="14"/>
  <c r="BP324" i="14"/>
  <c r="BO324" i="14"/>
  <c r="BN324" i="14"/>
  <c r="BM324" i="14"/>
  <c r="BL324" i="14"/>
  <c r="BJ324" i="14"/>
  <c r="BI324" i="14"/>
  <c r="BH324" i="14"/>
  <c r="BG324" i="14"/>
  <c r="BF324" i="14"/>
  <c r="BE324" i="14"/>
  <c r="BD324" i="14"/>
  <c r="BC324" i="14"/>
  <c r="BB324" i="14"/>
  <c r="BA324" i="14"/>
  <c r="AZ324" i="14"/>
  <c r="AY324" i="14"/>
  <c r="AX324" i="14"/>
  <c r="AW324" i="14"/>
  <c r="AV324" i="14"/>
  <c r="AU324" i="14"/>
  <c r="AT324" i="14"/>
  <c r="AS324" i="14"/>
  <c r="AR324" i="14"/>
  <c r="AQ324" i="14"/>
  <c r="AP324" i="14"/>
  <c r="AN324" i="14"/>
  <c r="AM324" i="14"/>
  <c r="AL324" i="14"/>
  <c r="AJ324" i="14"/>
  <c r="AH324" i="14"/>
  <c r="AG324" i="14"/>
  <c r="AF324" i="14"/>
  <c r="AE324" i="14"/>
  <c r="AD324" i="14"/>
  <c r="AC324" i="14"/>
  <c r="AB324" i="14"/>
  <c r="AA324" i="14"/>
  <c r="Z324" i="14"/>
  <c r="Y324" i="14"/>
  <c r="X324" i="14"/>
  <c r="W324" i="14"/>
  <c r="V324" i="14"/>
  <c r="U324" i="14"/>
  <c r="T324" i="14"/>
  <c r="S324" i="14"/>
  <c r="K324" i="14"/>
  <c r="D55" i="5" s="1"/>
  <c r="J324" i="14"/>
  <c r="I324" i="14"/>
  <c r="H324" i="14"/>
  <c r="G324" i="14"/>
  <c r="F324" i="14"/>
  <c r="E324" i="14"/>
  <c r="D324" i="14"/>
  <c r="EI323" i="14"/>
  <c r="EH323" i="14"/>
  <c r="EF323" i="14"/>
  <c r="EE323" i="14"/>
  <c r="ED323" i="14"/>
  <c r="EC323" i="14"/>
  <c r="EB323" i="14"/>
  <c r="EA323" i="14"/>
  <c r="DZ323" i="14"/>
  <c r="DY323" i="14"/>
  <c r="DX323" i="14"/>
  <c r="DW323" i="14"/>
  <c r="DV323" i="14"/>
  <c r="DU323" i="14"/>
  <c r="DT323" i="14"/>
  <c r="DS323" i="14"/>
  <c r="DR323" i="14"/>
  <c r="DQ323" i="14"/>
  <c r="DP323" i="14"/>
  <c r="DO323" i="14"/>
  <c r="DK323" i="14"/>
  <c r="DJ323" i="14"/>
  <c r="DI323" i="14"/>
  <c r="DH323" i="14"/>
  <c r="DG323" i="14"/>
  <c r="DF323" i="14"/>
  <c r="DE323" i="14"/>
  <c r="DD323" i="14"/>
  <c r="DC323" i="14"/>
  <c r="DB323" i="14"/>
  <c r="DA323" i="14"/>
  <c r="CZ323" i="14"/>
  <c r="CY323" i="14"/>
  <c r="CX323" i="14"/>
  <c r="CW323" i="14"/>
  <c r="CV323" i="14"/>
  <c r="CU323" i="14"/>
  <c r="CT323" i="14"/>
  <c r="CS323" i="14"/>
  <c r="CR323" i="14"/>
  <c r="CQ323" i="14"/>
  <c r="CP323" i="14"/>
  <c r="CO323" i="14"/>
  <c r="CN323" i="14"/>
  <c r="CM323" i="14"/>
  <c r="CL323" i="14"/>
  <c r="CI323" i="14"/>
  <c r="CH323" i="14"/>
  <c r="CG323" i="14"/>
  <c r="CF323" i="14"/>
  <c r="CE323" i="14"/>
  <c r="CD323" i="14"/>
  <c r="CC323" i="14"/>
  <c r="CB323" i="14"/>
  <c r="CA323" i="14"/>
  <c r="BV323" i="14"/>
  <c r="D160" i="5" s="1"/>
  <c r="BU323" i="14"/>
  <c r="D159" i="5" s="1"/>
  <c r="BT323" i="14"/>
  <c r="D158" i="5" s="1"/>
  <c r="BQ323" i="14"/>
  <c r="D147" i="5" s="1"/>
  <c r="BP323" i="14"/>
  <c r="D146" i="5" s="1"/>
  <c r="BO323" i="14"/>
  <c r="D145" i="5" s="1"/>
  <c r="BN323" i="14"/>
  <c r="D144" i="5" s="1"/>
  <c r="BM323" i="14"/>
  <c r="BL323" i="14"/>
  <c r="BJ323" i="14"/>
  <c r="F132" i="5" s="1"/>
  <c r="BI323" i="14"/>
  <c r="E132" i="5" s="1"/>
  <c r="BH323" i="14"/>
  <c r="D132" i="5" s="1"/>
  <c r="BG323" i="14"/>
  <c r="F131" i="5" s="1"/>
  <c r="BF323" i="14"/>
  <c r="E131" i="5" s="1"/>
  <c r="BE323" i="14"/>
  <c r="D131" i="5" s="1"/>
  <c r="BD323" i="14"/>
  <c r="F130" i="5" s="1"/>
  <c r="BC323" i="14"/>
  <c r="E130" i="5" s="1"/>
  <c r="BB323" i="14"/>
  <c r="D130" i="5" s="1"/>
  <c r="BA323" i="14"/>
  <c r="F129" i="5" s="1"/>
  <c r="AZ323" i="14"/>
  <c r="E129" i="5" s="1"/>
  <c r="AY323" i="14"/>
  <c r="D129" i="5" s="1"/>
  <c r="AX323" i="14"/>
  <c r="F128" i="5" s="1"/>
  <c r="AW323" i="14"/>
  <c r="E128" i="5" s="1"/>
  <c r="AV323" i="14"/>
  <c r="D128" i="5" s="1"/>
  <c r="AU323" i="14"/>
  <c r="F127" i="5" s="1"/>
  <c r="AT323" i="14"/>
  <c r="E127" i="5" s="1"/>
  <c r="AS323" i="14"/>
  <c r="D127" i="5" s="1"/>
  <c r="AR323" i="14"/>
  <c r="F126" i="5" s="1"/>
  <c r="AQ323" i="14"/>
  <c r="E126" i="5" s="1"/>
  <c r="AP323" i="14"/>
  <c r="D126" i="5" s="1"/>
  <c r="AN323" i="14"/>
  <c r="AM323" i="14"/>
  <c r="AL323" i="14"/>
  <c r="AJ323" i="14"/>
  <c r="D92" i="5" s="1"/>
  <c r="AH323" i="14"/>
  <c r="D90" i="5" s="1"/>
  <c r="AG323" i="14"/>
  <c r="D89" i="5" s="1"/>
  <c r="AF323" i="14"/>
  <c r="D88" i="5" s="1"/>
  <c r="AE323" i="14"/>
  <c r="D87" i="5" s="1"/>
  <c r="AD323" i="14"/>
  <c r="D86" i="5" s="1"/>
  <c r="AC323" i="14"/>
  <c r="D85" i="5" s="1"/>
  <c r="AB323" i="14"/>
  <c r="D84" i="5" s="1"/>
  <c r="AA323" i="14"/>
  <c r="D83" i="5" s="1"/>
  <c r="Z323" i="14"/>
  <c r="D82" i="5" s="1"/>
  <c r="Y323" i="14"/>
  <c r="D81" i="5" s="1"/>
  <c r="X323" i="14"/>
  <c r="D80" i="5" s="1"/>
  <c r="W323" i="14"/>
  <c r="D79" i="5" s="1"/>
  <c r="V323" i="14"/>
  <c r="D78" i="5" s="1"/>
  <c r="U323" i="14"/>
  <c r="D77" i="5" s="1"/>
  <c r="T323" i="14"/>
  <c r="D76" i="5" s="1"/>
  <c r="S323" i="14"/>
  <c r="K323" i="14"/>
  <c r="D54" i="5" s="1"/>
  <c r="J323" i="14"/>
  <c r="I323" i="14"/>
  <c r="H323" i="14"/>
  <c r="G323" i="14"/>
  <c r="F323" i="14"/>
  <c r="E323" i="14"/>
  <c r="D323" i="14"/>
  <c r="C311" i="14"/>
  <c r="B311" i="14"/>
  <c r="C310" i="14"/>
  <c r="B310" i="14"/>
  <c r="C309" i="14"/>
  <c r="B309" i="14"/>
  <c r="C308" i="14"/>
  <c r="B308" i="14"/>
  <c r="C307" i="14"/>
  <c r="B307" i="14"/>
  <c r="BS362" i="2"/>
  <c r="BS361" i="2"/>
  <c r="BS360" i="2"/>
  <c r="BS359" i="2"/>
  <c r="BS358" i="2"/>
  <c r="BW333" i="2"/>
  <c r="BW360" i="2" s="1"/>
  <c r="H165" i="1" s="1"/>
  <c r="BX333" i="2"/>
  <c r="BX360" i="2" s="1"/>
  <c r="H166" i="1" s="1"/>
  <c r="BY333" i="2"/>
  <c r="BY360" i="2" s="1"/>
  <c r="H167" i="1" s="1"/>
  <c r="BZ333" i="2"/>
  <c r="BZ360" i="2" s="1"/>
  <c r="H168" i="1" s="1"/>
  <c r="D91" i="1"/>
  <c r="U323" i="2"/>
  <c r="D77" i="1" s="1"/>
  <c r="U324" i="2"/>
  <c r="U325" i="2"/>
  <c r="U326" i="2"/>
  <c r="U327" i="2"/>
  <c r="U328" i="2"/>
  <c r="U329" i="2"/>
  <c r="U333" i="2"/>
  <c r="F17" i="1"/>
  <c r="C413" i="2"/>
  <c r="D17" i="1" s="1"/>
  <c r="C414" i="2"/>
  <c r="E17" i="1" s="1"/>
  <c r="C415" i="2"/>
  <c r="C416" i="2"/>
  <c r="G17" i="1" s="1"/>
  <c r="B416" i="2"/>
  <c r="G9" i="1" s="1"/>
  <c r="B415" i="2"/>
  <c r="F9" i="1" s="1"/>
  <c r="B414" i="2"/>
  <c r="E9" i="1" s="1"/>
  <c r="B413" i="2"/>
  <c r="D9" i="1" s="1"/>
  <c r="DR327" i="2"/>
  <c r="DR326" i="2"/>
  <c r="DR325" i="2"/>
  <c r="DR324" i="2"/>
  <c r="DR323" i="2"/>
  <c r="DP323" i="2"/>
  <c r="DQ323" i="2"/>
  <c r="DP324" i="2"/>
  <c r="DQ324" i="2"/>
  <c r="DP325" i="2"/>
  <c r="DQ325" i="2"/>
  <c r="DP326" i="2"/>
  <c r="DQ326" i="2"/>
  <c r="DO326" i="2"/>
  <c r="DO325" i="2"/>
  <c r="DO324" i="2"/>
  <c r="DO323" i="2"/>
  <c r="CU323" i="2"/>
  <c r="CV323" i="2"/>
  <c r="CW323" i="2"/>
  <c r="CX323" i="2"/>
  <c r="CY323" i="2"/>
  <c r="CY332" i="2" s="1"/>
  <c r="CZ323" i="2"/>
  <c r="DA323" i="2"/>
  <c r="DB323" i="2"/>
  <c r="DC323" i="2"/>
  <c r="CU324" i="2"/>
  <c r="CV324" i="2"/>
  <c r="CW324" i="2"/>
  <c r="CX324" i="2"/>
  <c r="CY324" i="2"/>
  <c r="CZ324" i="2"/>
  <c r="DA324" i="2"/>
  <c r="DB324" i="2"/>
  <c r="DC324" i="2"/>
  <c r="CU325" i="2"/>
  <c r="CV325" i="2"/>
  <c r="CW325" i="2"/>
  <c r="CX325" i="2"/>
  <c r="CY325" i="2"/>
  <c r="CZ325" i="2"/>
  <c r="DA325" i="2"/>
  <c r="DB325" i="2"/>
  <c r="DC325" i="2"/>
  <c r="CU326" i="2"/>
  <c r="CV326" i="2"/>
  <c r="CV332" i="2" s="1"/>
  <c r="CW326" i="2"/>
  <c r="CX326" i="2"/>
  <c r="CY326" i="2"/>
  <c r="CZ326" i="2"/>
  <c r="DA326" i="2"/>
  <c r="DB326" i="2"/>
  <c r="DC326" i="2"/>
  <c r="CU327" i="2"/>
  <c r="CV327" i="2"/>
  <c r="CW327" i="2"/>
  <c r="CX327" i="2"/>
  <c r="CY327" i="2"/>
  <c r="CZ327" i="2"/>
  <c r="DA327" i="2"/>
  <c r="DB327" i="2"/>
  <c r="DC327" i="2"/>
  <c r="CU328" i="2"/>
  <c r="CV328" i="2"/>
  <c r="CW328" i="2"/>
  <c r="CX328" i="2"/>
  <c r="CY328" i="2"/>
  <c r="CZ328" i="2"/>
  <c r="DA328" i="2"/>
  <c r="DB328" i="2"/>
  <c r="DC328" i="2"/>
  <c r="CU329" i="2"/>
  <c r="CV329" i="2"/>
  <c r="CW329" i="2"/>
  <c r="CX329" i="2"/>
  <c r="CY329" i="2"/>
  <c r="CZ329" i="2"/>
  <c r="DA329" i="2"/>
  <c r="DB329" i="2"/>
  <c r="DC329" i="2"/>
  <c r="CU333" i="2"/>
  <c r="CV333" i="2"/>
  <c r="CW333" i="2"/>
  <c r="CX333" i="2"/>
  <c r="CY333" i="2"/>
  <c r="CZ333" i="2"/>
  <c r="DA333" i="2"/>
  <c r="DB333" i="2"/>
  <c r="DC333" i="2"/>
  <c r="CT329" i="2"/>
  <c r="CT328" i="2"/>
  <c r="CT327" i="2"/>
  <c r="CT326" i="2"/>
  <c r="CT325" i="2"/>
  <c r="CT324" i="2"/>
  <c r="CT323" i="2"/>
  <c r="CT333" i="2"/>
  <c r="BW351" i="2"/>
  <c r="D165" i="1" s="1"/>
  <c r="BX351" i="2"/>
  <c r="D166" i="1" s="1"/>
  <c r="BY351" i="2"/>
  <c r="D167" i="1" s="1"/>
  <c r="BZ351" i="2"/>
  <c r="D168" i="1" s="1"/>
  <c r="BW352" i="2"/>
  <c r="E165" i="1" s="1"/>
  <c r="BX352" i="2"/>
  <c r="E166" i="1" s="1"/>
  <c r="BY352" i="2"/>
  <c r="E167" i="1" s="1"/>
  <c r="BZ352" i="2"/>
  <c r="E168" i="1" s="1"/>
  <c r="BW353" i="2"/>
  <c r="F165" i="1" s="1"/>
  <c r="BX353" i="2"/>
  <c r="F166" i="1" s="1"/>
  <c r="BY353" i="2"/>
  <c r="F167" i="1" s="1"/>
  <c r="BZ353" i="2"/>
  <c r="F168" i="1" s="1"/>
  <c r="BW354" i="2"/>
  <c r="G165" i="1" s="1"/>
  <c r="BX354" i="2"/>
  <c r="G166" i="1" s="1"/>
  <c r="BY354" i="2"/>
  <c r="G167" i="1" s="1"/>
  <c r="BZ354" i="2"/>
  <c r="G168" i="1" s="1"/>
  <c r="BS354" i="2"/>
  <c r="I151" i="1" s="1"/>
  <c r="BS353" i="2"/>
  <c r="H151" i="1" s="1"/>
  <c r="BS352" i="2"/>
  <c r="G151" i="1" s="1"/>
  <c r="BS351" i="2"/>
  <c r="F151" i="1" s="1"/>
  <c r="AM328" i="2"/>
  <c r="AM327" i="2"/>
  <c r="AM326" i="2"/>
  <c r="AM325" i="2"/>
  <c r="AM324" i="2"/>
  <c r="P376" i="2"/>
  <c r="P375" i="2"/>
  <c r="P374" i="2"/>
  <c r="D353" i="1" s="1"/>
  <c r="P373" i="2"/>
  <c r="D352" i="1" s="1"/>
  <c r="P372" i="2"/>
  <c r="P371" i="2"/>
  <c r="D350" i="1" s="1"/>
  <c r="P370" i="2"/>
  <c r="P369" i="2"/>
  <c r="D348" i="1" s="1"/>
  <c r="P368" i="2"/>
  <c r="P367" i="2"/>
  <c r="D346" i="1" s="1"/>
  <c r="P366" i="2"/>
  <c r="D345" i="1" s="1"/>
  <c r="P365" i="2"/>
  <c r="D344" i="1" s="1"/>
  <c r="P364" i="2"/>
  <c r="Q363" i="2"/>
  <c r="D370" i="1" s="1"/>
  <c r="Q362" i="2"/>
  <c r="Q361" i="2"/>
  <c r="D368" i="1" s="1"/>
  <c r="Q360" i="2"/>
  <c r="D367" i="1" s="1"/>
  <c r="K331" i="2"/>
  <c r="D62" i="1" s="1"/>
  <c r="K330" i="2"/>
  <c r="D61" i="1" s="1"/>
  <c r="M362" i="2"/>
  <c r="D309" i="1" s="1"/>
  <c r="M349" i="2"/>
  <c r="D296" i="1" s="1"/>
  <c r="N349" i="2"/>
  <c r="D312" i="1" s="1"/>
  <c r="O349" i="2"/>
  <c r="D317" i="1" s="1"/>
  <c r="P349" i="2"/>
  <c r="D328" i="1" s="1"/>
  <c r="Q349" i="2"/>
  <c r="D356" i="1" s="1"/>
  <c r="R349" i="2"/>
  <c r="D373" i="1" s="1"/>
  <c r="M350" i="2"/>
  <c r="D297" i="1" s="1"/>
  <c r="N350" i="2"/>
  <c r="D313" i="1" s="1"/>
  <c r="O350" i="2"/>
  <c r="P350" i="2"/>
  <c r="D329" i="1" s="1"/>
  <c r="Q350" i="2"/>
  <c r="D357" i="1" s="1"/>
  <c r="R350" i="2"/>
  <c r="D374" i="1" s="1"/>
  <c r="M351" i="2"/>
  <c r="D298" i="1" s="1"/>
  <c r="N351" i="2"/>
  <c r="D314" i="1" s="1"/>
  <c r="O351" i="2"/>
  <c r="D318" i="1" s="1"/>
  <c r="P351" i="2"/>
  <c r="D330" i="1" s="1"/>
  <c r="Q351" i="2"/>
  <c r="D358" i="1" s="1"/>
  <c r="R351" i="2"/>
  <c r="D375" i="1" s="1"/>
  <c r="M352" i="2"/>
  <c r="D299" i="1" s="1"/>
  <c r="N352" i="2"/>
  <c r="O352" i="2"/>
  <c r="D319" i="1" s="1"/>
  <c r="P352" i="2"/>
  <c r="D331" i="1" s="1"/>
  <c r="Q352" i="2"/>
  <c r="D359" i="1" s="1"/>
  <c r="R352" i="2"/>
  <c r="D376" i="1" s="1"/>
  <c r="M353" i="2"/>
  <c r="D300" i="1" s="1"/>
  <c r="O353" i="2"/>
  <c r="D320" i="1" s="1"/>
  <c r="P353" i="2"/>
  <c r="D332" i="1" s="1"/>
  <c r="Q353" i="2"/>
  <c r="D360" i="1" s="1"/>
  <c r="R353" i="2"/>
  <c r="D377" i="1" s="1"/>
  <c r="M354" i="2"/>
  <c r="D301" i="1" s="1"/>
  <c r="O354" i="2"/>
  <c r="D321" i="1" s="1"/>
  <c r="P354" i="2"/>
  <c r="D333" i="1" s="1"/>
  <c r="Q354" i="2"/>
  <c r="D361" i="1" s="1"/>
  <c r="R354" i="2"/>
  <c r="D378" i="1" s="1"/>
  <c r="M355" i="2"/>
  <c r="D302" i="1" s="1"/>
  <c r="O355" i="2"/>
  <c r="D322" i="1" s="1"/>
  <c r="P355" i="2"/>
  <c r="D334" i="1" s="1"/>
  <c r="Q355" i="2"/>
  <c r="D362" i="1" s="1"/>
  <c r="R355" i="2"/>
  <c r="D379" i="1" s="1"/>
  <c r="M356" i="2"/>
  <c r="D303" i="1" s="1"/>
  <c r="O356" i="2"/>
  <c r="D323" i="1" s="1"/>
  <c r="P356" i="2"/>
  <c r="D335" i="1" s="1"/>
  <c r="Q356" i="2"/>
  <c r="D363" i="1" s="1"/>
  <c r="R356" i="2"/>
  <c r="D380" i="1" s="1"/>
  <c r="M357" i="2"/>
  <c r="D304" i="1" s="1"/>
  <c r="O357" i="2"/>
  <c r="D324" i="1" s="1"/>
  <c r="P357" i="2"/>
  <c r="D336" i="1" s="1"/>
  <c r="Q357" i="2"/>
  <c r="D364" i="1" s="1"/>
  <c r="R357" i="2"/>
  <c r="D381" i="1" s="1"/>
  <c r="M358" i="2"/>
  <c r="D305" i="1" s="1"/>
  <c r="O358" i="2"/>
  <c r="D325" i="1" s="1"/>
  <c r="P358" i="2"/>
  <c r="D337" i="1" s="1"/>
  <c r="Q358" i="2"/>
  <c r="D365" i="1" s="1"/>
  <c r="R358" i="2"/>
  <c r="D382" i="1" s="1"/>
  <c r="M359" i="2"/>
  <c r="D306" i="1" s="1"/>
  <c r="P359" i="2"/>
  <c r="D338" i="1" s="1"/>
  <c r="Q359" i="2"/>
  <c r="D366" i="1" s="1"/>
  <c r="R359" i="2"/>
  <c r="D383" i="1" s="1"/>
  <c r="M360" i="2"/>
  <c r="D307" i="1" s="1"/>
  <c r="P360" i="2"/>
  <c r="D339" i="1" s="1"/>
  <c r="M361" i="2"/>
  <c r="D308" i="1" s="1"/>
  <c r="P361" i="2"/>
  <c r="D340" i="1" s="1"/>
  <c r="P362" i="2"/>
  <c r="D341" i="1" s="1"/>
  <c r="P363" i="2"/>
  <c r="D342" i="1" s="1"/>
  <c r="L362" i="2"/>
  <c r="D293" i="1" s="1"/>
  <c r="L361" i="2"/>
  <c r="D292" i="1" s="1"/>
  <c r="L360" i="2"/>
  <c r="D291" i="1" s="1"/>
  <c r="L359" i="2"/>
  <c r="D290" i="1" s="1"/>
  <c r="L358" i="2"/>
  <c r="D289" i="1" s="1"/>
  <c r="L357" i="2"/>
  <c r="D288" i="1" s="1"/>
  <c r="L356" i="2"/>
  <c r="D287" i="1" s="1"/>
  <c r="C311" i="2"/>
  <c r="C307" i="2"/>
  <c r="C308" i="2"/>
  <c r="C309" i="2"/>
  <c r="C310" i="2"/>
  <c r="B310" i="2"/>
  <c r="B309" i="2"/>
  <c r="B308" i="2"/>
  <c r="B311" i="2"/>
  <c r="B307" i="2"/>
  <c r="AV323" i="2"/>
  <c r="D128" i="1" s="1"/>
  <c r="AW323" i="2"/>
  <c r="E128" i="1" s="1"/>
  <c r="AX323" i="2"/>
  <c r="F128" i="1" s="1"/>
  <c r="AY323" i="2"/>
  <c r="D129" i="1" s="1"/>
  <c r="AZ323" i="2"/>
  <c r="E129" i="1" s="1"/>
  <c r="BA323" i="2"/>
  <c r="F129" i="1" s="1"/>
  <c r="BB323" i="2"/>
  <c r="D130" i="1" s="1"/>
  <c r="BC323" i="2"/>
  <c r="E130" i="1" s="1"/>
  <c r="BD323" i="2"/>
  <c r="F130" i="1" s="1"/>
  <c r="BE323" i="2"/>
  <c r="D131" i="1" s="1"/>
  <c r="BF323" i="2"/>
  <c r="E131" i="1" s="1"/>
  <c r="BG323" i="2"/>
  <c r="F131" i="1" s="1"/>
  <c r="BH323" i="2"/>
  <c r="D132" i="1" s="1"/>
  <c r="BI323" i="2"/>
  <c r="E132" i="1" s="1"/>
  <c r="BJ323" i="2"/>
  <c r="F132" i="1" s="1"/>
  <c r="BL323" i="2"/>
  <c r="BM323" i="2"/>
  <c r="BN323" i="2"/>
  <c r="D144" i="1" s="1"/>
  <c r="BO323" i="2"/>
  <c r="D145" i="1" s="1"/>
  <c r="BP323" i="2"/>
  <c r="D146" i="1" s="1"/>
  <c r="BQ323" i="2"/>
  <c r="D147" i="1" s="1"/>
  <c r="BT323" i="2"/>
  <c r="D158" i="1" s="1"/>
  <c r="BU323" i="2"/>
  <c r="D159" i="1" s="1"/>
  <c r="BV323" i="2"/>
  <c r="D160" i="1" s="1"/>
  <c r="CA323" i="2"/>
  <c r="CB323" i="2"/>
  <c r="CC323" i="2"/>
  <c r="CD323" i="2"/>
  <c r="CE323" i="2"/>
  <c r="CF323" i="2"/>
  <c r="CG323" i="2"/>
  <c r="CH323" i="2"/>
  <c r="CI323" i="2"/>
  <c r="CL323" i="2"/>
  <c r="CM323" i="2"/>
  <c r="CN323" i="2"/>
  <c r="CO323" i="2"/>
  <c r="CP323" i="2"/>
  <c r="CQ323" i="2"/>
  <c r="CR323" i="2"/>
  <c r="CS323" i="2"/>
  <c r="DD323" i="2"/>
  <c r="DE323" i="2"/>
  <c r="DF323" i="2"/>
  <c r="DG323" i="2"/>
  <c r="DH323" i="2"/>
  <c r="DI323" i="2"/>
  <c r="DJ323" i="2"/>
  <c r="DK323" i="2"/>
  <c r="DS323" i="2"/>
  <c r="DT323" i="2"/>
  <c r="DU323" i="2"/>
  <c r="DV323" i="2"/>
  <c r="DW323" i="2"/>
  <c r="DX323" i="2"/>
  <c r="DY323" i="2"/>
  <c r="DZ323" i="2"/>
  <c r="EA323" i="2"/>
  <c r="EB323" i="2"/>
  <c r="EC323" i="2"/>
  <c r="ED323" i="2"/>
  <c r="EE323" i="2"/>
  <c r="EF323" i="2"/>
  <c r="EH323" i="2"/>
  <c r="EI323" i="2"/>
  <c r="AV324" i="2"/>
  <c r="AW324" i="2"/>
  <c r="AX324" i="2"/>
  <c r="AY324" i="2"/>
  <c r="AZ324" i="2"/>
  <c r="BA324" i="2"/>
  <c r="BB324" i="2"/>
  <c r="BC324" i="2"/>
  <c r="BD324" i="2"/>
  <c r="BE324" i="2"/>
  <c r="BF324" i="2"/>
  <c r="BG324" i="2"/>
  <c r="BH324" i="2"/>
  <c r="BI324" i="2"/>
  <c r="BJ324" i="2"/>
  <c r="BL324" i="2"/>
  <c r="BM324" i="2"/>
  <c r="BN324" i="2"/>
  <c r="BO324" i="2"/>
  <c r="BP324" i="2"/>
  <c r="BQ324" i="2"/>
  <c r="BT324" i="2"/>
  <c r="E158" i="1" s="1"/>
  <c r="BU324" i="2"/>
  <c r="E159" i="1" s="1"/>
  <c r="BV324" i="2"/>
  <c r="E160" i="1" s="1"/>
  <c r="CA324" i="2"/>
  <c r="CB324" i="2"/>
  <c r="CC324" i="2"/>
  <c r="CD324" i="2"/>
  <c r="CE324" i="2"/>
  <c r="CF324" i="2"/>
  <c r="CG324" i="2"/>
  <c r="CH324" i="2"/>
  <c r="CI324" i="2"/>
  <c r="CL324" i="2"/>
  <c r="CM324" i="2"/>
  <c r="CN324" i="2"/>
  <c r="CO324" i="2"/>
  <c r="CP324" i="2"/>
  <c r="CQ324" i="2"/>
  <c r="CR324" i="2"/>
  <c r="CS324" i="2"/>
  <c r="DD324" i="2"/>
  <c r="DE324" i="2"/>
  <c r="DF324" i="2"/>
  <c r="DG324" i="2"/>
  <c r="DH324" i="2"/>
  <c r="DI324" i="2"/>
  <c r="DJ324" i="2"/>
  <c r="DK324" i="2"/>
  <c r="DS324" i="2"/>
  <c r="DT324" i="2"/>
  <c r="DU324" i="2"/>
  <c r="DV324" i="2"/>
  <c r="DW324" i="2"/>
  <c r="DX324" i="2"/>
  <c r="DY324" i="2"/>
  <c r="DZ324" i="2"/>
  <c r="EA324" i="2"/>
  <c r="EB324" i="2"/>
  <c r="EC324" i="2"/>
  <c r="ED324" i="2"/>
  <c r="EE324" i="2"/>
  <c r="EF324" i="2"/>
  <c r="EH324" i="2"/>
  <c r="EI324" i="2"/>
  <c r="AV325" i="2"/>
  <c r="AW325" i="2"/>
  <c r="AX325" i="2"/>
  <c r="AY325" i="2"/>
  <c r="AZ325" i="2"/>
  <c r="BA325" i="2"/>
  <c r="BB325" i="2"/>
  <c r="BC325" i="2"/>
  <c r="BD325" i="2"/>
  <c r="BE325" i="2"/>
  <c r="BF325" i="2"/>
  <c r="BG325" i="2"/>
  <c r="BH325" i="2"/>
  <c r="BI325" i="2"/>
  <c r="BJ325" i="2"/>
  <c r="BL325" i="2"/>
  <c r="BM325" i="2"/>
  <c r="BN325" i="2"/>
  <c r="BO325" i="2"/>
  <c r="BP325" i="2"/>
  <c r="BQ325" i="2"/>
  <c r="BT325" i="2"/>
  <c r="F158" i="1" s="1"/>
  <c r="BU325" i="2"/>
  <c r="F159" i="1" s="1"/>
  <c r="BV325" i="2"/>
  <c r="F160" i="1" s="1"/>
  <c r="CA325" i="2"/>
  <c r="CB325" i="2"/>
  <c r="CC325" i="2"/>
  <c r="CD325" i="2"/>
  <c r="CE325" i="2"/>
  <c r="CF325" i="2"/>
  <c r="CG325" i="2"/>
  <c r="CH325" i="2"/>
  <c r="CI325" i="2"/>
  <c r="CL325" i="2"/>
  <c r="CM325" i="2"/>
  <c r="CN325" i="2"/>
  <c r="CO325" i="2"/>
  <c r="CP325" i="2"/>
  <c r="CQ325" i="2"/>
  <c r="CR325" i="2"/>
  <c r="CS325" i="2"/>
  <c r="DD325" i="2"/>
  <c r="DE325" i="2"/>
  <c r="DF325" i="2"/>
  <c r="DG325" i="2"/>
  <c r="DH325" i="2"/>
  <c r="DI325" i="2"/>
  <c r="DJ325" i="2"/>
  <c r="DK325" i="2"/>
  <c r="DS325" i="2"/>
  <c r="DT325" i="2"/>
  <c r="DU325" i="2"/>
  <c r="DV325" i="2"/>
  <c r="DW325" i="2"/>
  <c r="DX325" i="2"/>
  <c r="DY325" i="2"/>
  <c r="DZ325" i="2"/>
  <c r="EA325" i="2"/>
  <c r="EB325" i="2"/>
  <c r="EC325" i="2"/>
  <c r="ED325" i="2"/>
  <c r="EE325" i="2"/>
  <c r="EF325" i="2"/>
  <c r="EH325" i="2"/>
  <c r="EI325" i="2"/>
  <c r="AV326" i="2"/>
  <c r="AW326" i="2"/>
  <c r="AX326" i="2"/>
  <c r="AY326" i="2"/>
  <c r="AZ326" i="2"/>
  <c r="BA326" i="2"/>
  <c r="BB326" i="2"/>
  <c r="BC326" i="2"/>
  <c r="BD326" i="2"/>
  <c r="BE326" i="2"/>
  <c r="BF326" i="2"/>
  <c r="BG326" i="2"/>
  <c r="BH326" i="2"/>
  <c r="BI326" i="2"/>
  <c r="BJ326" i="2"/>
  <c r="BL326" i="2"/>
  <c r="BM326" i="2"/>
  <c r="BN326" i="2"/>
  <c r="BO326" i="2"/>
  <c r="BP326" i="2"/>
  <c r="BQ326" i="2"/>
  <c r="BT326" i="2"/>
  <c r="BU326" i="2"/>
  <c r="BV326" i="2"/>
  <c r="CA326" i="2"/>
  <c r="CB326" i="2"/>
  <c r="CC326" i="2"/>
  <c r="CD326" i="2"/>
  <c r="CE326" i="2"/>
  <c r="CF326" i="2"/>
  <c r="CG326" i="2"/>
  <c r="CH326" i="2"/>
  <c r="CI326" i="2"/>
  <c r="CL326" i="2"/>
  <c r="CM326" i="2"/>
  <c r="CN326" i="2"/>
  <c r="CO326" i="2"/>
  <c r="CP326" i="2"/>
  <c r="CQ326" i="2"/>
  <c r="CR326" i="2"/>
  <c r="CS326" i="2"/>
  <c r="DD326" i="2"/>
  <c r="DE326" i="2"/>
  <c r="DF326" i="2"/>
  <c r="DG326" i="2"/>
  <c r="DH326" i="2"/>
  <c r="DI326" i="2"/>
  <c r="DJ326" i="2"/>
  <c r="DK326" i="2"/>
  <c r="DS326" i="2"/>
  <c r="DT326" i="2"/>
  <c r="DU326" i="2"/>
  <c r="DV326" i="2"/>
  <c r="DW326" i="2"/>
  <c r="DX326" i="2"/>
  <c r="DY326" i="2"/>
  <c r="DZ326" i="2"/>
  <c r="EA326" i="2"/>
  <c r="EB326" i="2"/>
  <c r="EC326" i="2"/>
  <c r="ED326" i="2"/>
  <c r="EE326" i="2"/>
  <c r="EF326" i="2"/>
  <c r="EH326" i="2"/>
  <c r="EI326" i="2"/>
  <c r="AV327" i="2"/>
  <c r="AW327" i="2"/>
  <c r="AX327" i="2"/>
  <c r="AY327" i="2"/>
  <c r="AZ327" i="2"/>
  <c r="BA327" i="2"/>
  <c r="BB327" i="2"/>
  <c r="BC327" i="2"/>
  <c r="BD327" i="2"/>
  <c r="BE327" i="2"/>
  <c r="BF327" i="2"/>
  <c r="BG327" i="2"/>
  <c r="BH327" i="2"/>
  <c r="BI327" i="2"/>
  <c r="BJ327" i="2"/>
  <c r="BL327" i="2"/>
  <c r="BM327" i="2"/>
  <c r="BN327" i="2"/>
  <c r="BO327" i="2"/>
  <c r="BP327" i="2"/>
  <c r="BQ327" i="2"/>
  <c r="BT327" i="2"/>
  <c r="BU327" i="2"/>
  <c r="BV327" i="2"/>
  <c r="CA327" i="2"/>
  <c r="CB327" i="2"/>
  <c r="CC327" i="2"/>
  <c r="CD327" i="2"/>
  <c r="CE327" i="2"/>
  <c r="CF327" i="2"/>
  <c r="CG327" i="2"/>
  <c r="CH327" i="2"/>
  <c r="CI327" i="2"/>
  <c r="CL327" i="2"/>
  <c r="CM327" i="2"/>
  <c r="CN327" i="2"/>
  <c r="CO327" i="2"/>
  <c r="CP327" i="2"/>
  <c r="CQ327" i="2"/>
  <c r="CR327" i="2"/>
  <c r="CS327" i="2"/>
  <c r="DD327" i="2"/>
  <c r="DE327" i="2"/>
  <c r="DF327" i="2"/>
  <c r="DG327" i="2"/>
  <c r="DH327" i="2"/>
  <c r="DI327" i="2"/>
  <c r="DJ327" i="2"/>
  <c r="DK327" i="2"/>
  <c r="DS327" i="2"/>
  <c r="DT327" i="2"/>
  <c r="DU327" i="2"/>
  <c r="DV327" i="2"/>
  <c r="DW327" i="2"/>
  <c r="DX327" i="2"/>
  <c r="DY327" i="2"/>
  <c r="DZ327" i="2"/>
  <c r="EA327" i="2"/>
  <c r="EB327" i="2"/>
  <c r="EC327" i="2"/>
  <c r="ED327" i="2"/>
  <c r="EE327" i="2"/>
  <c r="EF327" i="2"/>
  <c r="EH327" i="2"/>
  <c r="EI327" i="2"/>
  <c r="AV328" i="2"/>
  <c r="AW328" i="2"/>
  <c r="AX328" i="2"/>
  <c r="AY328" i="2"/>
  <c r="AZ328" i="2"/>
  <c r="BA328" i="2"/>
  <c r="BB328" i="2"/>
  <c r="BC328" i="2"/>
  <c r="BD328" i="2"/>
  <c r="BE328" i="2"/>
  <c r="BF328" i="2"/>
  <c r="BG328" i="2"/>
  <c r="BH328" i="2"/>
  <c r="BI328" i="2"/>
  <c r="BJ328" i="2"/>
  <c r="BL328" i="2"/>
  <c r="BM328" i="2"/>
  <c r="BN328" i="2"/>
  <c r="BO328" i="2"/>
  <c r="BP328" i="2"/>
  <c r="BQ328" i="2"/>
  <c r="BT328" i="2"/>
  <c r="BU328" i="2"/>
  <c r="BV328" i="2"/>
  <c r="CA328" i="2"/>
  <c r="CB328" i="2"/>
  <c r="CC328" i="2"/>
  <c r="CD328" i="2"/>
  <c r="CE328" i="2"/>
  <c r="CF328" i="2"/>
  <c r="CG328" i="2"/>
  <c r="CH328" i="2"/>
  <c r="CI328" i="2"/>
  <c r="CL328" i="2"/>
  <c r="CM328" i="2"/>
  <c r="CN328" i="2"/>
  <c r="CO328" i="2"/>
  <c r="CP328" i="2"/>
  <c r="CQ328" i="2"/>
  <c r="CR328" i="2"/>
  <c r="CS328" i="2"/>
  <c r="DD328" i="2"/>
  <c r="DE328" i="2"/>
  <c r="DF328" i="2"/>
  <c r="DG328" i="2"/>
  <c r="DH328" i="2"/>
  <c r="DI328" i="2"/>
  <c r="DJ328" i="2"/>
  <c r="DK328" i="2"/>
  <c r="DS328" i="2"/>
  <c r="DT328" i="2"/>
  <c r="DU328" i="2"/>
  <c r="DV328" i="2"/>
  <c r="DW328" i="2"/>
  <c r="DX328" i="2"/>
  <c r="DY328" i="2"/>
  <c r="DZ328" i="2"/>
  <c r="EA328" i="2"/>
  <c r="EB328" i="2"/>
  <c r="EC328" i="2"/>
  <c r="ED328" i="2"/>
  <c r="EE328" i="2"/>
  <c r="EF328" i="2"/>
  <c r="EH328" i="2"/>
  <c r="EI328" i="2"/>
  <c r="AV329" i="2"/>
  <c r="AW329" i="2"/>
  <c r="AX329" i="2"/>
  <c r="AY329" i="2"/>
  <c r="AZ329" i="2"/>
  <c r="BA329" i="2"/>
  <c r="BB329" i="2"/>
  <c r="BC329" i="2"/>
  <c r="BD329" i="2"/>
  <c r="BE329" i="2"/>
  <c r="BF329" i="2"/>
  <c r="BG329" i="2"/>
  <c r="BH329" i="2"/>
  <c r="BI329" i="2"/>
  <c r="BJ329" i="2"/>
  <c r="BL329" i="2"/>
  <c r="BM329" i="2"/>
  <c r="BN329" i="2"/>
  <c r="BO329" i="2"/>
  <c r="BP329" i="2"/>
  <c r="BQ329" i="2"/>
  <c r="BT329" i="2"/>
  <c r="BU329" i="2"/>
  <c r="BV329" i="2"/>
  <c r="CA329" i="2"/>
  <c r="CB329" i="2"/>
  <c r="CC329" i="2"/>
  <c r="CD329" i="2"/>
  <c r="CE329" i="2"/>
  <c r="CF329" i="2"/>
  <c r="CG329" i="2"/>
  <c r="CH329" i="2"/>
  <c r="CI329" i="2"/>
  <c r="CL329" i="2"/>
  <c r="CM329" i="2"/>
  <c r="CN329" i="2"/>
  <c r="CO329" i="2"/>
  <c r="CP329" i="2"/>
  <c r="CQ329" i="2"/>
  <c r="CR329" i="2"/>
  <c r="CS329" i="2"/>
  <c r="DD329" i="2"/>
  <c r="DE329" i="2"/>
  <c r="DF329" i="2"/>
  <c r="DG329" i="2"/>
  <c r="DH329" i="2"/>
  <c r="DI329" i="2"/>
  <c r="DJ329" i="2"/>
  <c r="DK329" i="2"/>
  <c r="DS329" i="2"/>
  <c r="DT329" i="2"/>
  <c r="DU329" i="2"/>
  <c r="DV329" i="2"/>
  <c r="DW329" i="2"/>
  <c r="DX329" i="2"/>
  <c r="DY329" i="2"/>
  <c r="DZ329" i="2"/>
  <c r="EA329" i="2"/>
  <c r="EB329" i="2"/>
  <c r="EC329" i="2"/>
  <c r="ED329" i="2"/>
  <c r="EE329" i="2"/>
  <c r="EF329" i="2"/>
  <c r="EH329" i="2"/>
  <c r="EI329" i="2"/>
  <c r="AV333" i="2"/>
  <c r="AW333" i="2"/>
  <c r="AX333" i="2"/>
  <c r="AY333" i="2"/>
  <c r="AZ333" i="2"/>
  <c r="BA333" i="2"/>
  <c r="BB333" i="2"/>
  <c r="BC333" i="2"/>
  <c r="BD333" i="2"/>
  <c r="BE333" i="2"/>
  <c r="BF333" i="2"/>
  <c r="BG333" i="2"/>
  <c r="BH333" i="2"/>
  <c r="BI333" i="2"/>
  <c r="BJ333" i="2"/>
  <c r="BL333" i="2"/>
  <c r="BM333" i="2"/>
  <c r="BN333" i="2"/>
  <c r="BO333" i="2"/>
  <c r="BP333" i="2"/>
  <c r="BQ333" i="2"/>
  <c r="BT333" i="2"/>
  <c r="BU333" i="2"/>
  <c r="BV333" i="2"/>
  <c r="CA333" i="2"/>
  <c r="CB333" i="2"/>
  <c r="CC333" i="2"/>
  <c r="CD333" i="2"/>
  <c r="CE333" i="2"/>
  <c r="CF333" i="2"/>
  <c r="CG333" i="2"/>
  <c r="CH333" i="2"/>
  <c r="CI333" i="2"/>
  <c r="CL333" i="2"/>
  <c r="CM333" i="2"/>
  <c r="CN333" i="2"/>
  <c r="CO333" i="2"/>
  <c r="CP333" i="2"/>
  <c r="CQ333" i="2"/>
  <c r="CR333" i="2"/>
  <c r="CS333" i="2"/>
  <c r="DD333" i="2"/>
  <c r="DE333" i="2"/>
  <c r="DF333" i="2"/>
  <c r="DG333" i="2"/>
  <c r="DH333" i="2"/>
  <c r="DI333" i="2"/>
  <c r="DJ333" i="2"/>
  <c r="DK333" i="2"/>
  <c r="DO333" i="2"/>
  <c r="DP333" i="2"/>
  <c r="DQ333" i="2"/>
  <c r="DR333" i="2"/>
  <c r="DS333" i="2"/>
  <c r="DT333" i="2"/>
  <c r="DU333" i="2"/>
  <c r="DV333" i="2"/>
  <c r="DW333" i="2"/>
  <c r="DX333" i="2"/>
  <c r="DY333" i="2"/>
  <c r="DZ333" i="2"/>
  <c r="EA333" i="2"/>
  <c r="EB333" i="2"/>
  <c r="EC333" i="2"/>
  <c r="ED333" i="2"/>
  <c r="EE333" i="2"/>
  <c r="EF333" i="2"/>
  <c r="EH333" i="2"/>
  <c r="EI333" i="2"/>
  <c r="E323" i="2"/>
  <c r="F323" i="2"/>
  <c r="G323" i="2"/>
  <c r="H323" i="2"/>
  <c r="I323" i="2"/>
  <c r="J323" i="2"/>
  <c r="K323" i="2"/>
  <c r="D54" i="1" s="1"/>
  <c r="L349" i="2"/>
  <c r="D280" i="1" s="1"/>
  <c r="S323" i="2"/>
  <c r="T323" i="2"/>
  <c r="D76" i="1" s="1"/>
  <c r="V323" i="2"/>
  <c r="D78" i="1" s="1"/>
  <c r="W323" i="2"/>
  <c r="D79" i="1" s="1"/>
  <c r="X323" i="2"/>
  <c r="D80" i="1" s="1"/>
  <c r="Y323" i="2"/>
  <c r="D81" i="1" s="1"/>
  <c r="Z323" i="2"/>
  <c r="D82" i="1" s="1"/>
  <c r="AA323" i="2"/>
  <c r="D83" i="1" s="1"/>
  <c r="AB323" i="2"/>
  <c r="D84" i="1" s="1"/>
  <c r="AC323" i="2"/>
  <c r="D85" i="1" s="1"/>
  <c r="AD323" i="2"/>
  <c r="D86" i="1" s="1"/>
  <c r="AE323" i="2"/>
  <c r="D87" i="1" s="1"/>
  <c r="AF323" i="2"/>
  <c r="D88" i="1" s="1"/>
  <c r="AG323" i="2"/>
  <c r="D89" i="1" s="1"/>
  <c r="AH323" i="2"/>
  <c r="D90" i="1" s="1"/>
  <c r="AJ323" i="2"/>
  <c r="D92" i="1" s="1"/>
  <c r="AL323" i="2"/>
  <c r="AM323" i="2"/>
  <c r="AN323" i="2"/>
  <c r="AP323" i="2"/>
  <c r="D126" i="1" s="1"/>
  <c r="AQ323" i="2"/>
  <c r="E126" i="1" s="1"/>
  <c r="AR323" i="2"/>
  <c r="F126" i="1" s="1"/>
  <c r="AS323" i="2"/>
  <c r="D127" i="1" s="1"/>
  <c r="AT323" i="2"/>
  <c r="E127" i="1" s="1"/>
  <c r="AU323" i="2"/>
  <c r="F127" i="1" s="1"/>
  <c r="E324" i="2"/>
  <c r="F324" i="2"/>
  <c r="G324" i="2"/>
  <c r="H324" i="2"/>
  <c r="I324" i="2"/>
  <c r="J324" i="2"/>
  <c r="K324" i="2"/>
  <c r="D55" i="1" s="1"/>
  <c r="L350" i="2"/>
  <c r="D281" i="1" s="1"/>
  <c r="S324" i="2"/>
  <c r="T324" i="2"/>
  <c r="V324" i="2"/>
  <c r="W324" i="2"/>
  <c r="X324" i="2"/>
  <c r="Y324" i="2"/>
  <c r="Z324" i="2"/>
  <c r="AA324" i="2"/>
  <c r="AB324" i="2"/>
  <c r="AC324" i="2"/>
  <c r="AD324" i="2"/>
  <c r="AE324" i="2"/>
  <c r="AF324" i="2"/>
  <c r="AG324" i="2"/>
  <c r="AH324" i="2"/>
  <c r="AJ324" i="2"/>
  <c r="AL324" i="2"/>
  <c r="AN324" i="2"/>
  <c r="AP324" i="2"/>
  <c r="AQ324" i="2"/>
  <c r="AR324" i="2"/>
  <c r="AS324" i="2"/>
  <c r="AT324" i="2"/>
  <c r="AU324" i="2"/>
  <c r="E325" i="2"/>
  <c r="F325" i="2"/>
  <c r="G325" i="2"/>
  <c r="H325" i="2"/>
  <c r="I325" i="2"/>
  <c r="J325" i="2"/>
  <c r="K325" i="2"/>
  <c r="D56" i="1" s="1"/>
  <c r="L351" i="2"/>
  <c r="D282" i="1" s="1"/>
  <c r="S325" i="2"/>
  <c r="T325" i="2"/>
  <c r="V325" i="2"/>
  <c r="W325" i="2"/>
  <c r="X325" i="2"/>
  <c r="Y325" i="2"/>
  <c r="Z325" i="2"/>
  <c r="AA325" i="2"/>
  <c r="AB325" i="2"/>
  <c r="AC325" i="2"/>
  <c r="AD325" i="2"/>
  <c r="AE325" i="2"/>
  <c r="AF325" i="2"/>
  <c r="AG325" i="2"/>
  <c r="AH325" i="2"/>
  <c r="AJ325" i="2"/>
  <c r="AL325" i="2"/>
  <c r="AN325" i="2"/>
  <c r="AP325" i="2"/>
  <c r="AQ325" i="2"/>
  <c r="AR325" i="2"/>
  <c r="AS325" i="2"/>
  <c r="AT325" i="2"/>
  <c r="AU325" i="2"/>
  <c r="E326" i="2"/>
  <c r="F326" i="2"/>
  <c r="G326" i="2"/>
  <c r="H326" i="2"/>
  <c r="I326" i="2"/>
  <c r="J326" i="2"/>
  <c r="K326" i="2"/>
  <c r="D57" i="1" s="1"/>
  <c r="L352" i="2"/>
  <c r="D283" i="1" s="1"/>
  <c r="S326" i="2"/>
  <c r="T326" i="2"/>
  <c r="V326" i="2"/>
  <c r="W326" i="2"/>
  <c r="X326" i="2"/>
  <c r="Y326" i="2"/>
  <c r="Z326" i="2"/>
  <c r="AA326" i="2"/>
  <c r="AB326" i="2"/>
  <c r="AC326" i="2"/>
  <c r="AD326" i="2"/>
  <c r="AE326" i="2"/>
  <c r="AF326" i="2"/>
  <c r="AG326" i="2"/>
  <c r="AH326" i="2"/>
  <c r="AJ326" i="2"/>
  <c r="AL326" i="2"/>
  <c r="AN326" i="2"/>
  <c r="AP326" i="2"/>
  <c r="AQ326" i="2"/>
  <c r="AR326" i="2"/>
  <c r="AS326" i="2"/>
  <c r="AT326" i="2"/>
  <c r="AU326" i="2"/>
  <c r="E327" i="2"/>
  <c r="F327" i="2"/>
  <c r="G327" i="2"/>
  <c r="H327" i="2"/>
  <c r="I327" i="2"/>
  <c r="J327" i="2"/>
  <c r="K327" i="2"/>
  <c r="D58" i="1" s="1"/>
  <c r="L353" i="2"/>
  <c r="D284" i="1" s="1"/>
  <c r="S327" i="2"/>
  <c r="T327" i="2"/>
  <c r="V327" i="2"/>
  <c r="W327" i="2"/>
  <c r="X327" i="2"/>
  <c r="Y327" i="2"/>
  <c r="Z327" i="2"/>
  <c r="AA327" i="2"/>
  <c r="AB327" i="2"/>
  <c r="AC327" i="2"/>
  <c r="AD327" i="2"/>
  <c r="AE327" i="2"/>
  <c r="AF327" i="2"/>
  <c r="AG327" i="2"/>
  <c r="AH327" i="2"/>
  <c r="AJ327" i="2"/>
  <c r="AL327" i="2"/>
  <c r="AN327" i="2"/>
  <c r="AP327" i="2"/>
  <c r="AQ327" i="2"/>
  <c r="AR327" i="2"/>
  <c r="AS327" i="2"/>
  <c r="AT327" i="2"/>
  <c r="AU327" i="2"/>
  <c r="E328" i="2"/>
  <c r="F328" i="2"/>
  <c r="G328" i="2"/>
  <c r="H328" i="2"/>
  <c r="I328" i="2"/>
  <c r="J328" i="2"/>
  <c r="K328" i="2"/>
  <c r="D59" i="1" s="1"/>
  <c r="L354" i="2"/>
  <c r="D285" i="1" s="1"/>
  <c r="S328" i="2"/>
  <c r="T328" i="2"/>
  <c r="V328" i="2"/>
  <c r="W328" i="2"/>
  <c r="X328" i="2"/>
  <c r="Y328" i="2"/>
  <c r="Z328" i="2"/>
  <c r="AA328" i="2"/>
  <c r="AB328" i="2"/>
  <c r="AC328" i="2"/>
  <c r="AD328" i="2"/>
  <c r="AE328" i="2"/>
  <c r="AF328" i="2"/>
  <c r="AG328" i="2"/>
  <c r="AH328" i="2"/>
  <c r="AJ328" i="2"/>
  <c r="AL328" i="2"/>
  <c r="AN328" i="2"/>
  <c r="AP328" i="2"/>
  <c r="AQ328" i="2"/>
  <c r="AR328" i="2"/>
  <c r="AS328" i="2"/>
  <c r="AT328" i="2"/>
  <c r="AU328" i="2"/>
  <c r="E329" i="2"/>
  <c r="F329" i="2"/>
  <c r="G329" i="2"/>
  <c r="H329" i="2"/>
  <c r="I329" i="2"/>
  <c r="J329" i="2"/>
  <c r="K329" i="2"/>
  <c r="D60" i="1" s="1"/>
  <c r="L355" i="2"/>
  <c r="D286" i="1" s="1"/>
  <c r="S329" i="2"/>
  <c r="T329" i="2"/>
  <c r="V329" i="2"/>
  <c r="W329" i="2"/>
  <c r="X329" i="2"/>
  <c r="Y329" i="2"/>
  <c r="Z329" i="2"/>
  <c r="AA329" i="2"/>
  <c r="AB329" i="2"/>
  <c r="AC329" i="2"/>
  <c r="AD329" i="2"/>
  <c r="AE329" i="2"/>
  <c r="AF329" i="2"/>
  <c r="AG329" i="2"/>
  <c r="AH329" i="2"/>
  <c r="AJ329" i="2"/>
  <c r="AL329" i="2"/>
  <c r="AN329" i="2"/>
  <c r="AP329" i="2"/>
  <c r="AQ329" i="2"/>
  <c r="AR329" i="2"/>
  <c r="AS329" i="2"/>
  <c r="AT329" i="2"/>
  <c r="AU329" i="2"/>
  <c r="E333" i="2"/>
  <c r="F333" i="2"/>
  <c r="G333" i="2"/>
  <c r="H333" i="2"/>
  <c r="I333" i="2"/>
  <c r="J333" i="2"/>
  <c r="K333" i="2"/>
  <c r="S333" i="2"/>
  <c r="T333" i="2"/>
  <c r="V333" i="2"/>
  <c r="W333" i="2"/>
  <c r="X333" i="2"/>
  <c r="Y333" i="2"/>
  <c r="Z333" i="2"/>
  <c r="AA333" i="2"/>
  <c r="AB333" i="2"/>
  <c r="AC333" i="2"/>
  <c r="AD333" i="2"/>
  <c r="AE333" i="2"/>
  <c r="AF333" i="2"/>
  <c r="AG333" i="2"/>
  <c r="AH333" i="2"/>
  <c r="AJ333" i="2"/>
  <c r="AL333" i="2"/>
  <c r="AM333" i="2"/>
  <c r="AN333" i="2"/>
  <c r="AP333" i="2"/>
  <c r="AQ333" i="2"/>
  <c r="AR333" i="2"/>
  <c r="AS333" i="2"/>
  <c r="AT333" i="2"/>
  <c r="AU333" i="2"/>
  <c r="D333" i="2"/>
  <c r="D329" i="2"/>
  <c r="D328" i="2"/>
  <c r="D327" i="2"/>
  <c r="D326" i="2"/>
  <c r="D325" i="2"/>
  <c r="D324" i="2"/>
  <c r="D323" i="2"/>
  <c r="DM162" i="2"/>
  <c r="AV332" i="2" l="1"/>
  <c r="AV343" i="2" s="1"/>
  <c r="D295" i="6"/>
  <c r="DC332" i="2"/>
  <c r="DC338" i="2" s="1"/>
  <c r="E210" i="1" s="1"/>
  <c r="CU332" i="2"/>
  <c r="CU339" i="2" s="1"/>
  <c r="F202" i="1" s="1"/>
  <c r="D332" i="2"/>
  <c r="D338" i="2" s="1"/>
  <c r="E28" i="1" s="1"/>
  <c r="D341" i="2"/>
  <c r="H28" i="1" s="1"/>
  <c r="DC334" i="2"/>
  <c r="DC339" i="2"/>
  <c r="F210" i="1" s="1"/>
  <c r="DC342" i="2"/>
  <c r="CU334" i="2"/>
  <c r="CU343" i="2"/>
  <c r="CV339" i="2"/>
  <c r="F203" i="1" s="1"/>
  <c r="CV342" i="2"/>
  <c r="CV338" i="2"/>
  <c r="E203" i="1" s="1"/>
  <c r="CY334" i="2"/>
  <c r="CY343" i="2"/>
  <c r="CY339" i="2"/>
  <c r="F206" i="1" s="1"/>
  <c r="CY342" i="2"/>
  <c r="CY338" i="2"/>
  <c r="E206" i="1" s="1"/>
  <c r="D334" i="2"/>
  <c r="D351" i="1"/>
  <c r="D347" i="1"/>
  <c r="D343" i="1"/>
  <c r="D369" i="1"/>
  <c r="BS363" i="2"/>
  <c r="L378" i="2"/>
  <c r="DA332" i="2"/>
  <c r="DA343" i="2" s="1"/>
  <c r="D349" i="1"/>
  <c r="K332" i="2"/>
  <c r="DH332" i="2"/>
  <c r="DH341" i="2" s="1"/>
  <c r="CV343" i="2"/>
  <c r="CW332" i="2"/>
  <c r="N378" i="21"/>
  <c r="Q378" i="16"/>
  <c r="Q409" i="16" s="1"/>
  <c r="D63" i="13"/>
  <c r="D63" i="7"/>
  <c r="D289" i="8"/>
  <c r="D307" i="9"/>
  <c r="D63" i="10"/>
  <c r="D291" i="11"/>
  <c r="D63" i="12"/>
  <c r="D63" i="6"/>
  <c r="M378" i="16"/>
  <c r="M409" i="16" s="1"/>
  <c r="B312" i="17"/>
  <c r="D63" i="8"/>
  <c r="D63" i="11"/>
  <c r="D295" i="10"/>
  <c r="D63" i="9"/>
  <c r="D284" i="7"/>
  <c r="N378" i="22"/>
  <c r="N383" i="22" s="1"/>
  <c r="U332" i="22"/>
  <c r="U334" i="22" s="1"/>
  <c r="B312" i="21"/>
  <c r="B316" i="21" s="1"/>
  <c r="J9" i="12" s="1"/>
  <c r="K9" i="12" s="1"/>
  <c r="U332" i="21"/>
  <c r="U334" i="21" s="1"/>
  <c r="N383" i="21"/>
  <c r="N378" i="20"/>
  <c r="N383" i="20" s="1"/>
  <c r="U332" i="20"/>
  <c r="U334" i="20" s="1"/>
  <c r="B312" i="19"/>
  <c r="N378" i="19"/>
  <c r="N383" i="19" s="1"/>
  <c r="U332" i="19"/>
  <c r="U334" i="19" s="1"/>
  <c r="B312" i="18"/>
  <c r="U332" i="18"/>
  <c r="U334" i="18" s="1"/>
  <c r="U332" i="17"/>
  <c r="U334" i="17" s="1"/>
  <c r="AC332" i="17"/>
  <c r="AC334" i="17" s="1"/>
  <c r="AV332" i="17"/>
  <c r="AV334" i="17" s="1"/>
  <c r="BM332" i="17"/>
  <c r="BM334" i="17" s="1"/>
  <c r="CI332" i="17"/>
  <c r="CI334" i="17" s="1"/>
  <c r="DA332" i="17"/>
  <c r="DA334" i="17" s="1"/>
  <c r="DT332" i="17"/>
  <c r="DT334" i="17" s="1"/>
  <c r="C312" i="17"/>
  <c r="N378" i="17"/>
  <c r="N383" i="17" s="1"/>
  <c r="N378" i="16"/>
  <c r="N383" i="16" s="1"/>
  <c r="R378" i="16"/>
  <c r="R409" i="16" s="1"/>
  <c r="Q383" i="16"/>
  <c r="M384" i="16"/>
  <c r="M387" i="16"/>
  <c r="Q392" i="16"/>
  <c r="U332" i="16"/>
  <c r="U334" i="16" s="1"/>
  <c r="Q381" i="16"/>
  <c r="Q386" i="16"/>
  <c r="Q388" i="16"/>
  <c r="C312" i="22"/>
  <c r="C319" i="22" s="1"/>
  <c r="J21" i="13" s="1"/>
  <c r="K21" i="13" s="1"/>
  <c r="V332" i="22"/>
  <c r="V342" i="22" s="1"/>
  <c r="AN332" i="22"/>
  <c r="AN334" i="22" s="1"/>
  <c r="BA332" i="22"/>
  <c r="BA334" i="22" s="1"/>
  <c r="BT332" i="22"/>
  <c r="BT339" i="22" s="1"/>
  <c r="CB332" i="22"/>
  <c r="CF332" i="22"/>
  <c r="CF334" i="22" s="1"/>
  <c r="CL332" i="22"/>
  <c r="CL334" i="22" s="1"/>
  <c r="CT332" i="22"/>
  <c r="CX332" i="22"/>
  <c r="CX334" i="22" s="1"/>
  <c r="DB332" i="22"/>
  <c r="DB334" i="22" s="1"/>
  <c r="DF332" i="22"/>
  <c r="DF334" i="22" s="1"/>
  <c r="DJ332" i="22"/>
  <c r="DJ338" i="22" s="1"/>
  <c r="DQ332" i="22"/>
  <c r="DU332" i="22"/>
  <c r="DU334" i="22" s="1"/>
  <c r="DY332" i="22"/>
  <c r="EC332" i="22"/>
  <c r="EC334" i="22" s="1"/>
  <c r="EH332" i="22"/>
  <c r="EH334" i="22" s="1"/>
  <c r="AN341" i="22"/>
  <c r="BT341" i="22"/>
  <c r="Z332" i="22"/>
  <c r="AD332" i="22"/>
  <c r="AD334" i="22" s="1"/>
  <c r="AH332" i="22"/>
  <c r="AH339" i="22" s="1"/>
  <c r="AS332" i="22"/>
  <c r="AS334" i="22" s="1"/>
  <c r="AW332" i="22"/>
  <c r="AW334" i="22" s="1"/>
  <c r="BE332" i="22"/>
  <c r="CP332" i="22"/>
  <c r="CP334" i="22" s="1"/>
  <c r="D332" i="22"/>
  <c r="D334" i="22" s="1"/>
  <c r="H332" i="22"/>
  <c r="S332" i="22"/>
  <c r="W332" i="22"/>
  <c r="W334" i="22" s="1"/>
  <c r="AA332" i="22"/>
  <c r="AA334" i="22" s="1"/>
  <c r="AE332" i="22"/>
  <c r="AE334" i="22" s="1"/>
  <c r="AJ332" i="22"/>
  <c r="AJ339" i="22" s="1"/>
  <c r="AP332" i="22"/>
  <c r="AP334" i="22" s="1"/>
  <c r="AT332" i="22"/>
  <c r="AX332" i="22"/>
  <c r="BB332" i="22"/>
  <c r="BB334" i="22" s="1"/>
  <c r="BF332" i="22"/>
  <c r="BF334" i="22" s="1"/>
  <c r="BJ332" i="22"/>
  <c r="BJ342" i="22" s="1"/>
  <c r="BO332" i="22"/>
  <c r="BO334" i="22" s="1"/>
  <c r="BU332" i="22"/>
  <c r="BU334" i="22" s="1"/>
  <c r="CC332" i="22"/>
  <c r="CC334" i="22" s="1"/>
  <c r="CG332" i="22"/>
  <c r="CG341" i="22" s="1"/>
  <c r="CM332" i="22"/>
  <c r="CQ332" i="22"/>
  <c r="CQ334" i="22" s="1"/>
  <c r="CU332" i="22"/>
  <c r="CY332" i="22"/>
  <c r="CY334" i="22" s="1"/>
  <c r="DC332" i="22"/>
  <c r="DC334" i="22" s="1"/>
  <c r="DG332" i="22"/>
  <c r="DK332" i="22"/>
  <c r="DR332" i="22"/>
  <c r="DV332" i="22"/>
  <c r="DZ332" i="22"/>
  <c r="DZ340" i="22" s="1"/>
  <c r="ED332" i="22"/>
  <c r="EI332" i="22"/>
  <c r="EI338" i="22" s="1"/>
  <c r="D277" i="13" s="1"/>
  <c r="E277" i="13" s="1"/>
  <c r="AN338" i="22"/>
  <c r="D116" i="13" s="1"/>
  <c r="E116" i="13" s="1"/>
  <c r="CF338" i="22"/>
  <c r="DB338" i="22"/>
  <c r="E209" i="13" s="1"/>
  <c r="EC338" i="22"/>
  <c r="G332" i="22"/>
  <c r="G334" i="22" s="1"/>
  <c r="BN332" i="22"/>
  <c r="BN340" i="22" s="1"/>
  <c r="E332" i="22"/>
  <c r="E343" i="22" s="1"/>
  <c r="J29" i="13" s="1"/>
  <c r="I332" i="22"/>
  <c r="T332" i="22"/>
  <c r="X332" i="22"/>
  <c r="X337" i="22" s="1"/>
  <c r="AB332" i="22"/>
  <c r="AF332" i="22"/>
  <c r="AF342" i="22" s="1"/>
  <c r="AL332" i="22"/>
  <c r="AL334" i="22" s="1"/>
  <c r="AQ332" i="22"/>
  <c r="AQ334" i="22" s="1"/>
  <c r="AU332" i="22"/>
  <c r="AY332" i="22"/>
  <c r="AY342" i="22" s="1"/>
  <c r="BC332" i="22"/>
  <c r="BC334" i="22" s="1"/>
  <c r="BG332" i="22"/>
  <c r="BG334" i="22" s="1"/>
  <c r="BL332" i="22"/>
  <c r="BP332" i="22"/>
  <c r="BP341" i="22" s="1"/>
  <c r="BV332" i="22"/>
  <c r="BV334" i="22" s="1"/>
  <c r="CD332" i="22"/>
  <c r="CD334" i="22" s="1"/>
  <c r="CH332" i="22"/>
  <c r="CN332" i="22"/>
  <c r="CR332" i="22"/>
  <c r="CR342" i="22" s="1"/>
  <c r="CV332" i="22"/>
  <c r="CV342" i="22" s="1"/>
  <c r="CZ332" i="22"/>
  <c r="CZ334" i="22" s="1"/>
  <c r="DD332" i="22"/>
  <c r="DH332" i="22"/>
  <c r="DO332" i="22"/>
  <c r="DO337" i="22" s="1"/>
  <c r="D231" i="13" s="1"/>
  <c r="DS332" i="22"/>
  <c r="DS343" i="22" s="1"/>
  <c r="DW332" i="22"/>
  <c r="DW338" i="22" s="1"/>
  <c r="EA332" i="22"/>
  <c r="EA334" i="22" s="1"/>
  <c r="EE332" i="22"/>
  <c r="EE334" i="22" s="1"/>
  <c r="W338" i="22"/>
  <c r="AE338" i="22"/>
  <c r="AT338" i="22"/>
  <c r="AX338" i="22"/>
  <c r="BB338" i="22"/>
  <c r="BJ338" i="22"/>
  <c r="CQ338" i="22"/>
  <c r="CY338" i="22"/>
  <c r="E206" i="13" s="1"/>
  <c r="DC338" i="22"/>
  <c r="E210" i="13" s="1"/>
  <c r="DZ338" i="22"/>
  <c r="AD339" i="22"/>
  <c r="AN339" i="22"/>
  <c r="D117" i="13" s="1"/>
  <c r="E117" i="13" s="1"/>
  <c r="AS339" i="22"/>
  <c r="AW339" i="22"/>
  <c r="CP339" i="22"/>
  <c r="CT339" i="22"/>
  <c r="D193" i="13" s="1"/>
  <c r="E193" i="13" s="1"/>
  <c r="CX339" i="22"/>
  <c r="F205" i="13" s="1"/>
  <c r="DB339" i="22"/>
  <c r="F209" i="13" s="1"/>
  <c r="DY339" i="22"/>
  <c r="EC339" i="22"/>
  <c r="G342" i="22"/>
  <c r="I31" i="13" s="1"/>
  <c r="K332" i="22"/>
  <c r="K344" i="22" s="1"/>
  <c r="E61" i="13" s="1"/>
  <c r="F61" i="13" s="1"/>
  <c r="BI332" i="22"/>
  <c r="B312" i="22"/>
  <c r="B318" i="22" s="1"/>
  <c r="J11" i="13" s="1"/>
  <c r="K11" i="13" s="1"/>
  <c r="F332" i="22"/>
  <c r="J332" i="22"/>
  <c r="J334" i="22" s="1"/>
  <c r="Y332" i="22"/>
  <c r="Y334" i="22" s="1"/>
  <c r="AC332" i="22"/>
  <c r="AC337" i="22" s="1"/>
  <c r="AG332" i="22"/>
  <c r="AG334" i="22" s="1"/>
  <c r="AM332" i="22"/>
  <c r="AR332" i="22"/>
  <c r="AV332" i="22"/>
  <c r="AV339" i="22" s="1"/>
  <c r="AZ332" i="22"/>
  <c r="AZ334" i="22" s="1"/>
  <c r="BD332" i="22"/>
  <c r="BD334" i="22" s="1"/>
  <c r="BH332" i="22"/>
  <c r="BM332" i="22"/>
  <c r="BM334" i="22" s="1"/>
  <c r="BQ332" i="22"/>
  <c r="CA332" i="22"/>
  <c r="CA334" i="22" s="1"/>
  <c r="CE332" i="22"/>
  <c r="CI332" i="22"/>
  <c r="CI341" i="22" s="1"/>
  <c r="CO332" i="22"/>
  <c r="CO334" i="22" s="1"/>
  <c r="CS332" i="22"/>
  <c r="CW332" i="22"/>
  <c r="DA332" i="22"/>
  <c r="DA343" i="22" s="1"/>
  <c r="DE332" i="22"/>
  <c r="DE334" i="22" s="1"/>
  <c r="DI332" i="22"/>
  <c r="DI342" i="22" s="1"/>
  <c r="DP332" i="22"/>
  <c r="DT332" i="22"/>
  <c r="DX332" i="22"/>
  <c r="DX334" i="22" s="1"/>
  <c r="EB332" i="22"/>
  <c r="EB334" i="22" s="1"/>
  <c r="EF332" i="22"/>
  <c r="T338" i="22"/>
  <c r="AQ338" i="22"/>
  <c r="CV338" i="22"/>
  <c r="E203" i="13" s="1"/>
  <c r="CZ338" i="22"/>
  <c r="E207" i="13" s="1"/>
  <c r="S339" i="22"/>
  <c r="D70" i="13" s="1"/>
  <c r="E70" i="13" s="1"/>
  <c r="W339" i="22"/>
  <c r="AA339" i="22"/>
  <c r="AE339" i="22"/>
  <c r="BB339" i="22"/>
  <c r="BO339" i="22"/>
  <c r="BU339" i="22"/>
  <c r="CQ339" i="22"/>
  <c r="DZ339" i="22"/>
  <c r="G340" i="22"/>
  <c r="G31" i="13" s="1"/>
  <c r="AD340" i="22"/>
  <c r="AH340" i="22"/>
  <c r="AS340" i="22"/>
  <c r="AW340" i="22"/>
  <c r="BA340" i="22"/>
  <c r="BT340" i="22"/>
  <c r="BB342" i="22"/>
  <c r="CF340" i="22"/>
  <c r="CP340" i="22"/>
  <c r="CT340" i="22"/>
  <c r="D194" i="13" s="1"/>
  <c r="E194" i="13" s="1"/>
  <c r="CX340" i="22"/>
  <c r="G205" i="13" s="1"/>
  <c r="DB340" i="22"/>
  <c r="G209" i="13" s="1"/>
  <c r="DJ340" i="22"/>
  <c r="EC340" i="22"/>
  <c r="EH340" i="22"/>
  <c r="J341" i="22"/>
  <c r="Y341" i="22"/>
  <c r="AC341" i="22"/>
  <c r="AV341" i="22"/>
  <c r="BD341" i="22"/>
  <c r="EA341" i="22"/>
  <c r="EE341" i="22"/>
  <c r="W342" i="22"/>
  <c r="AA342" i="22"/>
  <c r="AP342" i="22"/>
  <c r="AT342" i="22"/>
  <c r="CX341" i="22"/>
  <c r="DB341" i="22"/>
  <c r="DJ341" i="22"/>
  <c r="T342" i="22"/>
  <c r="X342" i="22"/>
  <c r="AL342" i="22"/>
  <c r="AQ342" i="22"/>
  <c r="BC342" i="22"/>
  <c r="BG342" i="22"/>
  <c r="BP342" i="22"/>
  <c r="BV342" i="22"/>
  <c r="EA342" i="22"/>
  <c r="EE342" i="22"/>
  <c r="D343" i="22"/>
  <c r="J28" i="13" s="1"/>
  <c r="W343" i="22"/>
  <c r="AA343" i="22"/>
  <c r="AQ343" i="22"/>
  <c r="BG343" i="22"/>
  <c r="BL343" i="22"/>
  <c r="BV343" i="22"/>
  <c r="CD343" i="22"/>
  <c r="CZ343" i="22"/>
  <c r="EA343" i="22"/>
  <c r="E340" i="22"/>
  <c r="G29" i="13" s="1"/>
  <c r="T340" i="22"/>
  <c r="X340" i="22"/>
  <c r="AF340" i="22"/>
  <c r="AL340" i="22"/>
  <c r="D99" i="13" s="1"/>
  <c r="E99" i="13" s="1"/>
  <c r="AQ340" i="22"/>
  <c r="BC340" i="22"/>
  <c r="BG340" i="22"/>
  <c r="BP340" i="22"/>
  <c r="BV340" i="22"/>
  <c r="CD340" i="22"/>
  <c r="CZ340" i="22"/>
  <c r="G207" i="13" s="1"/>
  <c r="DD340" i="22"/>
  <c r="DH340" i="22"/>
  <c r="DO340" i="22"/>
  <c r="G231" i="13" s="1"/>
  <c r="EA340" i="22"/>
  <c r="EE340" i="22"/>
  <c r="W341" i="22"/>
  <c r="AA341" i="22"/>
  <c r="AP341" i="22"/>
  <c r="BB341" i="22"/>
  <c r="BF341" i="22"/>
  <c r="BJ341" i="22"/>
  <c r="CQ341" i="22"/>
  <c r="CY341" i="22"/>
  <c r="EC341" i="22"/>
  <c r="EH341" i="22"/>
  <c r="J342" i="22"/>
  <c r="AC342" i="22"/>
  <c r="AV342" i="22"/>
  <c r="AZ342" i="22"/>
  <c r="BD342" i="22"/>
  <c r="BM342" i="22"/>
  <c r="CA343" i="22"/>
  <c r="DE343" i="22"/>
  <c r="AV340" i="22"/>
  <c r="DA340" i="22"/>
  <c r="G208" i="13" s="1"/>
  <c r="DP340" i="22"/>
  <c r="G232" i="13" s="1"/>
  <c r="DX340" i="22"/>
  <c r="EB340" i="22"/>
  <c r="E341" i="22"/>
  <c r="H29" i="13" s="1"/>
  <c r="AF341" i="22"/>
  <c r="AL341" i="22"/>
  <c r="D100" i="13" s="1"/>
  <c r="E100" i="13" s="1"/>
  <c r="AQ341" i="22"/>
  <c r="BC341" i="22"/>
  <c r="BG341" i="22"/>
  <c r="BV341" i="22"/>
  <c r="CD341" i="22"/>
  <c r="CZ341" i="22"/>
  <c r="DD341" i="22"/>
  <c r="DZ341" i="22"/>
  <c r="ED341" i="22"/>
  <c r="AN342" i="22"/>
  <c r="AS342" i="22"/>
  <c r="AW342" i="22"/>
  <c r="BA342" i="22"/>
  <c r="BE342" i="22"/>
  <c r="CP342" i="22"/>
  <c r="CX342" i="22"/>
  <c r="CA342" i="22"/>
  <c r="CO342" i="22"/>
  <c r="DE342" i="22"/>
  <c r="T343" i="22"/>
  <c r="AL343" i="22"/>
  <c r="AZ343" i="22"/>
  <c r="BM343" i="22"/>
  <c r="CO343" i="22"/>
  <c r="DT343" i="22"/>
  <c r="DX343" i="22"/>
  <c r="EB343" i="22"/>
  <c r="EF343" i="22"/>
  <c r="D269" i="13" s="1"/>
  <c r="E269" i="13" s="1"/>
  <c r="K345" i="22"/>
  <c r="E62" i="13" s="1"/>
  <c r="F62" i="13" s="1"/>
  <c r="DB342" i="22"/>
  <c r="EC342" i="22"/>
  <c r="EH342" i="22"/>
  <c r="F343" i="22"/>
  <c r="J30" i="13" s="1"/>
  <c r="J343" i="22"/>
  <c r="Y343" i="22"/>
  <c r="AC343" i="22"/>
  <c r="AG343" i="22"/>
  <c r="AW343" i="22"/>
  <c r="BA343" i="22"/>
  <c r="BN343" i="22"/>
  <c r="CF343" i="22"/>
  <c r="CL343" i="22"/>
  <c r="CX343" i="22"/>
  <c r="DB343" i="22"/>
  <c r="DF343" i="22"/>
  <c r="EC343" i="22"/>
  <c r="O378" i="22"/>
  <c r="O385" i="22" s="1"/>
  <c r="BF342" i="22"/>
  <c r="BU342" i="22"/>
  <c r="CC342" i="22"/>
  <c r="CG342" i="22"/>
  <c r="CY342" i="22"/>
  <c r="DC342" i="22"/>
  <c r="DG342" i="22"/>
  <c r="G343" i="22"/>
  <c r="J31" i="13" s="1"/>
  <c r="K343" i="22"/>
  <c r="E60" i="13" s="1"/>
  <c r="F60" i="13" s="1"/>
  <c r="AD343" i="22"/>
  <c r="AP343" i="22"/>
  <c r="AT343" i="22"/>
  <c r="BB343" i="22"/>
  <c r="BO343" i="22"/>
  <c r="BU343" i="22"/>
  <c r="CG343" i="22"/>
  <c r="CY343" i="22"/>
  <c r="DC343" i="22"/>
  <c r="DZ343" i="22"/>
  <c r="L378" i="22"/>
  <c r="L389" i="22" s="1"/>
  <c r="P378" i="22"/>
  <c r="N409" i="22"/>
  <c r="N384" i="22"/>
  <c r="N382" i="22"/>
  <c r="R378" i="22"/>
  <c r="R384" i="22" s="1"/>
  <c r="M378" i="22"/>
  <c r="M390" i="22" s="1"/>
  <c r="Q378" i="22"/>
  <c r="N381" i="22"/>
  <c r="O382" i="22"/>
  <c r="BS363" i="22"/>
  <c r="BS366" i="22" s="1"/>
  <c r="K150" i="13" s="1"/>
  <c r="L150" i="13" s="1"/>
  <c r="N380" i="22"/>
  <c r="B318" i="21"/>
  <c r="J11" i="12" s="1"/>
  <c r="K11" i="12" s="1"/>
  <c r="B317" i="21"/>
  <c r="J10" i="12" s="1"/>
  <c r="K10" i="12" s="1"/>
  <c r="B319" i="21"/>
  <c r="J12" i="12" s="1"/>
  <c r="K12" i="12" s="1"/>
  <c r="G332" i="21"/>
  <c r="G334" i="21" s="1"/>
  <c r="K332" i="21"/>
  <c r="V332" i="21"/>
  <c r="V334" i="21" s="1"/>
  <c r="AN337" i="21"/>
  <c r="D115" i="12" s="1"/>
  <c r="E115" i="12" s="1"/>
  <c r="AN332" i="21"/>
  <c r="AN334" i="21" s="1"/>
  <c r="AS332" i="21"/>
  <c r="AS334" i="21" s="1"/>
  <c r="AW332" i="21"/>
  <c r="AW334" i="21" s="1"/>
  <c r="BA332" i="21"/>
  <c r="BA334" i="21" s="1"/>
  <c r="BE332" i="21"/>
  <c r="BE334" i="21" s="1"/>
  <c r="BI332" i="21"/>
  <c r="BN332" i="21"/>
  <c r="BN334" i="21" s="1"/>
  <c r="BT332" i="21"/>
  <c r="BT334" i="21" s="1"/>
  <c r="CB332" i="21"/>
  <c r="CB334" i="21" s="1"/>
  <c r="CF332" i="21"/>
  <c r="CF334" i="21" s="1"/>
  <c r="CL332" i="21"/>
  <c r="CL334" i="21" s="1"/>
  <c r="CP332" i="21"/>
  <c r="CP334" i="21" s="1"/>
  <c r="CT332" i="21"/>
  <c r="CX332" i="21"/>
  <c r="CX334" i="21" s="1"/>
  <c r="DB332" i="21"/>
  <c r="DB334" i="21" s="1"/>
  <c r="DF332" i="21"/>
  <c r="DF334" i="21" s="1"/>
  <c r="DJ332" i="21"/>
  <c r="DJ334" i="21" s="1"/>
  <c r="DQ332" i="21"/>
  <c r="DQ337" i="21" s="1"/>
  <c r="D233" i="12" s="1"/>
  <c r="DU332" i="21"/>
  <c r="DU334" i="21" s="1"/>
  <c r="DY332" i="21"/>
  <c r="DY334" i="21" s="1"/>
  <c r="EC332" i="21"/>
  <c r="EH332" i="21"/>
  <c r="EH334" i="21" s="1"/>
  <c r="AN341" i="21"/>
  <c r="AS341" i="21"/>
  <c r="AW341" i="21"/>
  <c r="BA341" i="21"/>
  <c r="BE341" i="21"/>
  <c r="BT341" i="21"/>
  <c r="CB341" i="21"/>
  <c r="CF341" i="21"/>
  <c r="CX341" i="21"/>
  <c r="DF341" i="21"/>
  <c r="DJ341" i="21"/>
  <c r="C312" i="21"/>
  <c r="C315" i="21" s="1"/>
  <c r="J17" i="12" s="1"/>
  <c r="K17" i="12" s="1"/>
  <c r="Z332" i="21"/>
  <c r="Z334" i="21" s="1"/>
  <c r="B315" i="21"/>
  <c r="D332" i="21"/>
  <c r="D334" i="21" s="1"/>
  <c r="H332" i="21"/>
  <c r="H334" i="21" s="1"/>
  <c r="S332" i="21"/>
  <c r="S334" i="21" s="1"/>
  <c r="W332" i="21"/>
  <c r="AA332" i="21"/>
  <c r="AA334" i="21" s="1"/>
  <c r="AE332" i="21"/>
  <c r="AE334" i="21" s="1"/>
  <c r="AJ332" i="21"/>
  <c r="AJ334" i="21" s="1"/>
  <c r="AP332" i="21"/>
  <c r="AP334" i="21" s="1"/>
  <c r="AT332" i="21"/>
  <c r="AT334" i="21" s="1"/>
  <c r="AX332" i="21"/>
  <c r="AX334" i="21" s="1"/>
  <c r="BB332" i="21"/>
  <c r="BB334" i="21" s="1"/>
  <c r="BF332" i="21"/>
  <c r="BJ332" i="21"/>
  <c r="BJ334" i="21" s="1"/>
  <c r="BO332" i="21"/>
  <c r="BO334" i="21" s="1"/>
  <c r="BU332" i="21"/>
  <c r="BU334" i="21" s="1"/>
  <c r="CC332" i="21"/>
  <c r="CC334" i="21" s="1"/>
  <c r="CG332" i="21"/>
  <c r="CG334" i="21" s="1"/>
  <c r="CM332" i="21"/>
  <c r="CM334" i="21" s="1"/>
  <c r="CQ332" i="21"/>
  <c r="CQ334" i="21" s="1"/>
  <c r="CQ337" i="21"/>
  <c r="CU332" i="21"/>
  <c r="CU334" i="21" s="1"/>
  <c r="CY332" i="21"/>
  <c r="CY334" i="21" s="1"/>
  <c r="DC332" i="21"/>
  <c r="DC334" i="21" s="1"/>
  <c r="DG332" i="21"/>
  <c r="DG334" i="21" s="1"/>
  <c r="DK332" i="21"/>
  <c r="DK334" i="21" s="1"/>
  <c r="DR332" i="21"/>
  <c r="DR340" i="21" s="1"/>
  <c r="D240" i="12" s="1"/>
  <c r="E240" i="12" s="1"/>
  <c r="DV332" i="21"/>
  <c r="DV334" i="21" s="1"/>
  <c r="DZ332" i="21"/>
  <c r="ED332" i="21"/>
  <c r="ED334" i="21" s="1"/>
  <c r="EI332" i="21"/>
  <c r="EI334" i="21" s="1"/>
  <c r="G338" i="21"/>
  <c r="E31" i="12" s="1"/>
  <c r="AN338" i="21"/>
  <c r="D116" i="12" s="1"/>
  <c r="E116" i="12" s="1"/>
  <c r="AS338" i="21"/>
  <c r="AW338" i="21"/>
  <c r="BE338" i="21"/>
  <c r="BT338" i="21"/>
  <c r="CB338" i="21"/>
  <c r="CF338" i="21"/>
  <c r="CL338" i="21"/>
  <c r="CP338" i="21"/>
  <c r="CX338" i="21"/>
  <c r="E205" i="12" s="1"/>
  <c r="DF338" i="21"/>
  <c r="DJ338" i="21"/>
  <c r="DQ338" i="21"/>
  <c r="E233" i="12" s="1"/>
  <c r="DU338" i="21"/>
  <c r="DY338" i="21"/>
  <c r="EH338" i="21"/>
  <c r="S341" i="21"/>
  <c r="D72" i="12" s="1"/>
  <c r="E72" i="12" s="1"/>
  <c r="AA341" i="21"/>
  <c r="AE341" i="21"/>
  <c r="AJ341" i="21"/>
  <c r="AP341" i="21"/>
  <c r="BB341" i="21"/>
  <c r="BJ341" i="21"/>
  <c r="BO341" i="21"/>
  <c r="BU341" i="21"/>
  <c r="CC341" i="21"/>
  <c r="CM341" i="21"/>
  <c r="CQ341" i="21"/>
  <c r="CU341" i="21"/>
  <c r="CY341" i="21"/>
  <c r="DC341" i="21"/>
  <c r="DG341" i="21"/>
  <c r="DK341" i="21"/>
  <c r="AD332" i="21"/>
  <c r="E332" i="21"/>
  <c r="I332" i="21"/>
  <c r="T332" i="21"/>
  <c r="T334" i="21" s="1"/>
  <c r="X332" i="21"/>
  <c r="X334" i="21" s="1"/>
  <c r="AB332" i="21"/>
  <c r="AB334" i="21" s="1"/>
  <c r="AF332" i="21"/>
  <c r="AF334" i="21" s="1"/>
  <c r="AL332" i="21"/>
  <c r="AQ332" i="21"/>
  <c r="AU332" i="21"/>
  <c r="AY332" i="21"/>
  <c r="AY343" i="21" s="1"/>
  <c r="BC332" i="21"/>
  <c r="BC334" i="21" s="1"/>
  <c r="BG332" i="21"/>
  <c r="BG334" i="21" s="1"/>
  <c r="BL332" i="21"/>
  <c r="BL334" i="21" s="1"/>
  <c r="BP332" i="21"/>
  <c r="BP334" i="21" s="1"/>
  <c r="BV332" i="21"/>
  <c r="CD332" i="21"/>
  <c r="CH332" i="21"/>
  <c r="CN332" i="21"/>
  <c r="CR332" i="21"/>
  <c r="CR337" i="21" s="1"/>
  <c r="CV332" i="21"/>
  <c r="CV334" i="21" s="1"/>
  <c r="CZ332" i="21"/>
  <c r="CZ334" i="21" s="1"/>
  <c r="DD332" i="21"/>
  <c r="DD334" i="21" s="1"/>
  <c r="DH332" i="21"/>
  <c r="DO332" i="21"/>
  <c r="DO339" i="21" s="1"/>
  <c r="F231" i="12" s="1"/>
  <c r="DS332" i="21"/>
  <c r="DW332" i="21"/>
  <c r="EA332" i="21"/>
  <c r="EA334" i="21" s="1"/>
  <c r="EE332" i="21"/>
  <c r="EE334" i="21" s="1"/>
  <c r="H338" i="21"/>
  <c r="D35" i="12" s="1"/>
  <c r="E35" i="12" s="1"/>
  <c r="S338" i="21"/>
  <c r="D69" i="12" s="1"/>
  <c r="E69" i="12" s="1"/>
  <c r="AA338" i="21"/>
  <c r="AE338" i="21"/>
  <c r="AX338" i="21"/>
  <c r="BB338" i="21"/>
  <c r="BJ338" i="21"/>
  <c r="BO338" i="21"/>
  <c r="CG338" i="21"/>
  <c r="CM338" i="21"/>
  <c r="CQ338" i="21"/>
  <c r="CU338" i="21"/>
  <c r="E202" i="12" s="1"/>
  <c r="CY338" i="21"/>
  <c r="E206" i="12" s="1"/>
  <c r="DC338" i="21"/>
  <c r="E210" i="12" s="1"/>
  <c r="DR338" i="21"/>
  <c r="D238" i="12" s="1"/>
  <c r="E238" i="12" s="1"/>
  <c r="DV338" i="21"/>
  <c r="ED338" i="21"/>
  <c r="EI338" i="21"/>
  <c r="D277" i="12" s="1"/>
  <c r="E277" i="12" s="1"/>
  <c r="G339" i="21"/>
  <c r="F31" i="12" s="1"/>
  <c r="Z339" i="21"/>
  <c r="AN339" i="21"/>
  <c r="D117" i="12" s="1"/>
  <c r="E117" i="12" s="1"/>
  <c r="AS339" i="21"/>
  <c r="AW339" i="21"/>
  <c r="BA339" i="21"/>
  <c r="BN339" i="21"/>
  <c r="BT339" i="21"/>
  <c r="CB339" i="21"/>
  <c r="CF339" i="21"/>
  <c r="CL339" i="21"/>
  <c r="CP339" i="21"/>
  <c r="DB339" i="21"/>
  <c r="F209" i="12" s="1"/>
  <c r="DF339" i="21"/>
  <c r="DJ339" i="21"/>
  <c r="DQ339" i="21"/>
  <c r="F233" i="12" s="1"/>
  <c r="DU339" i="21"/>
  <c r="DY339" i="21"/>
  <c r="T341" i="21"/>
  <c r="X341" i="21"/>
  <c r="AB341" i="21"/>
  <c r="AF341" i="21"/>
  <c r="BC341" i="21"/>
  <c r="BG341" i="21"/>
  <c r="BL341" i="21"/>
  <c r="D140" i="12" s="1"/>
  <c r="E140" i="12" s="1"/>
  <c r="BP341" i="21"/>
  <c r="CR341" i="21"/>
  <c r="CV341" i="21"/>
  <c r="CZ341" i="21"/>
  <c r="DD341" i="21"/>
  <c r="DR341" i="21"/>
  <c r="D241" i="12" s="1"/>
  <c r="E241" i="12" s="1"/>
  <c r="AH332" i="21"/>
  <c r="F332" i="21"/>
  <c r="F341" i="21" s="1"/>
  <c r="H30" i="12" s="1"/>
  <c r="J332" i="21"/>
  <c r="J334" i="21" s="1"/>
  <c r="Y332" i="21"/>
  <c r="Y334" i="21" s="1"/>
  <c r="AC332" i="21"/>
  <c r="AG332" i="21"/>
  <c r="AM332" i="21"/>
  <c r="AM339" i="21" s="1"/>
  <c r="D106" i="12" s="1"/>
  <c r="E106" i="12" s="1"/>
  <c r="AR332" i="21"/>
  <c r="AR334" i="21" s="1"/>
  <c r="AV332" i="21"/>
  <c r="AZ332" i="21"/>
  <c r="BD332" i="21"/>
  <c r="BH332" i="21"/>
  <c r="BM332" i="21"/>
  <c r="BQ332" i="21"/>
  <c r="CA332" i="21"/>
  <c r="CA334" i="21" s="1"/>
  <c r="CE332" i="21"/>
  <c r="CE334" i="21" s="1"/>
  <c r="CI332" i="21"/>
  <c r="CO332" i="21"/>
  <c r="CS332" i="21"/>
  <c r="CS334" i="21" s="1"/>
  <c r="CW332" i="21"/>
  <c r="DA332" i="21"/>
  <c r="DE332" i="21"/>
  <c r="DE334" i="21" s="1"/>
  <c r="DI332" i="21"/>
  <c r="DI334" i="21" s="1"/>
  <c r="DI337" i="21"/>
  <c r="DP332" i="21"/>
  <c r="DP340" i="21" s="1"/>
  <c r="G232" i="12" s="1"/>
  <c r="DT332" i="21"/>
  <c r="DX332" i="21"/>
  <c r="EB332" i="21"/>
  <c r="EF332" i="21"/>
  <c r="EF334" i="21" s="1"/>
  <c r="T338" i="21"/>
  <c r="X338" i="21"/>
  <c r="AB338" i="21"/>
  <c r="AF338" i="21"/>
  <c r="BC338" i="21"/>
  <c r="BG338" i="21"/>
  <c r="BL338" i="21"/>
  <c r="D138" i="12" s="1"/>
  <c r="E138" i="12" s="1"/>
  <c r="BP338" i="21"/>
  <c r="CR338" i="21"/>
  <c r="CV338" i="21"/>
  <c r="E203" i="12" s="1"/>
  <c r="CZ338" i="21"/>
  <c r="E207" i="12" s="1"/>
  <c r="DD338" i="21"/>
  <c r="DH338" i="21"/>
  <c r="EA338" i="21"/>
  <c r="EE338" i="21"/>
  <c r="D339" i="21"/>
  <c r="F28" i="12" s="1"/>
  <c r="H339" i="21"/>
  <c r="D36" i="12" s="1"/>
  <c r="E36" i="12" s="1"/>
  <c r="S339" i="21"/>
  <c r="D70" i="12" s="1"/>
  <c r="E70" i="12" s="1"/>
  <c r="AJ339" i="21"/>
  <c r="AP339" i="21"/>
  <c r="AT339" i="21"/>
  <c r="AX339" i="21"/>
  <c r="BB339" i="21"/>
  <c r="BU339" i="21"/>
  <c r="CC339" i="21"/>
  <c r="CG339" i="21"/>
  <c r="CM339" i="21"/>
  <c r="CQ339" i="21"/>
  <c r="CU339" i="21"/>
  <c r="F202" i="12" s="1"/>
  <c r="DG339" i="21"/>
  <c r="DK339" i="21"/>
  <c r="DR339" i="21"/>
  <c r="D239" i="12" s="1"/>
  <c r="E239" i="12" s="1"/>
  <c r="DV339" i="21"/>
  <c r="ED339" i="21"/>
  <c r="V340" i="21"/>
  <c r="Z340" i="21"/>
  <c r="AD340" i="21"/>
  <c r="AH340" i="21"/>
  <c r="AN340" i="21"/>
  <c r="AS340" i="21"/>
  <c r="BA340" i="21"/>
  <c r="BE340" i="21"/>
  <c r="BN340" i="21"/>
  <c r="BT340" i="21"/>
  <c r="CB340" i="21"/>
  <c r="CP340" i="21"/>
  <c r="CT340" i="21"/>
  <c r="D194" i="12" s="1"/>
  <c r="E194" i="12" s="1"/>
  <c r="CX340" i="21"/>
  <c r="G205" i="12" s="1"/>
  <c r="DB340" i="21"/>
  <c r="G209" i="12" s="1"/>
  <c r="DF340" i="21"/>
  <c r="DJ340" i="21"/>
  <c r="DY340" i="21"/>
  <c r="EH340" i="21"/>
  <c r="J341" i="21"/>
  <c r="AM341" i="21"/>
  <c r="D108" i="12" s="1"/>
  <c r="E108" i="12" s="1"/>
  <c r="AV341" i="21"/>
  <c r="BD341" i="21"/>
  <c r="BH341" i="21"/>
  <c r="CA341" i="21"/>
  <c r="CI341" i="21"/>
  <c r="CS341" i="21"/>
  <c r="CW341" i="21"/>
  <c r="DE341" i="21"/>
  <c r="DI341" i="21"/>
  <c r="DS341" i="21"/>
  <c r="EA341" i="21"/>
  <c r="EE341" i="21"/>
  <c r="D342" i="21"/>
  <c r="I28" i="12" s="1"/>
  <c r="H342" i="21"/>
  <c r="S342" i="21"/>
  <c r="AP342" i="21"/>
  <c r="DG342" i="21"/>
  <c r="BB343" i="21"/>
  <c r="AA342" i="21"/>
  <c r="AE342" i="21"/>
  <c r="AJ342" i="21"/>
  <c r="BB342" i="21"/>
  <c r="BJ342" i="21"/>
  <c r="BO342" i="21"/>
  <c r="BU342" i="21"/>
  <c r="CC342" i="21"/>
  <c r="CM342" i="21"/>
  <c r="CQ342" i="21"/>
  <c r="CU342" i="21"/>
  <c r="CY342" i="21"/>
  <c r="DC342" i="21"/>
  <c r="DK342" i="21"/>
  <c r="DV342" i="21"/>
  <c r="EI342" i="21"/>
  <c r="G343" i="21"/>
  <c r="J31" i="12" s="1"/>
  <c r="V343" i="21"/>
  <c r="Z343" i="21"/>
  <c r="AD343" i="21"/>
  <c r="AT343" i="21"/>
  <c r="AX343" i="21"/>
  <c r="BJ343" i="21"/>
  <c r="BO343" i="21"/>
  <c r="BU343" i="21"/>
  <c r="CM343" i="21"/>
  <c r="CQ343" i="21"/>
  <c r="CU343" i="21"/>
  <c r="CY343" i="21"/>
  <c r="DC343" i="21"/>
  <c r="DG343" i="21"/>
  <c r="DV343" i="21"/>
  <c r="ED343" i="21"/>
  <c r="BC342" i="21"/>
  <c r="BL342" i="21"/>
  <c r="BP342" i="21"/>
  <c r="BV342" i="21"/>
  <c r="CR342" i="21"/>
  <c r="CV342" i="21"/>
  <c r="CZ342" i="21"/>
  <c r="DD342" i="21"/>
  <c r="EA342" i="21"/>
  <c r="D343" i="21"/>
  <c r="J28" i="12" s="1"/>
  <c r="H343" i="21"/>
  <c r="S343" i="21"/>
  <c r="AA343" i="21"/>
  <c r="AQ343" i="21"/>
  <c r="BC343" i="21"/>
  <c r="BG343" i="21"/>
  <c r="BL343" i="21"/>
  <c r="CD343" i="21"/>
  <c r="CH343" i="21"/>
  <c r="AR342" i="21"/>
  <c r="AV342" i="21"/>
  <c r="BM342" i="21"/>
  <c r="BQ342" i="21"/>
  <c r="CA342" i="21"/>
  <c r="CE342" i="21"/>
  <c r="DE342" i="21"/>
  <c r="DI342" i="21"/>
  <c r="DX342" i="21"/>
  <c r="EB342" i="21"/>
  <c r="EF342" i="21"/>
  <c r="D268" i="12" s="1"/>
  <c r="E268" i="12" s="1"/>
  <c r="T343" i="21"/>
  <c r="X343" i="21"/>
  <c r="AB343" i="21"/>
  <c r="AF343" i="21"/>
  <c r="AL343" i="21"/>
  <c r="AR343" i="21"/>
  <c r="BD343" i="21"/>
  <c r="BH343" i="21"/>
  <c r="BM343" i="21"/>
  <c r="CA343" i="21"/>
  <c r="CE343" i="21"/>
  <c r="CS343" i="21"/>
  <c r="CW343" i="21"/>
  <c r="DA343" i="21"/>
  <c r="DE343" i="21"/>
  <c r="DI343" i="21"/>
  <c r="DV341" i="21"/>
  <c r="ED341" i="21"/>
  <c r="EI341" i="21"/>
  <c r="G342" i="21"/>
  <c r="I31" i="12" s="1"/>
  <c r="Z342" i="21"/>
  <c r="AH342" i="21"/>
  <c r="AN342" i="21"/>
  <c r="AS342" i="21"/>
  <c r="AW342" i="21"/>
  <c r="BN342" i="21"/>
  <c r="BT342" i="21"/>
  <c r="CB342" i="21"/>
  <c r="CF342" i="21"/>
  <c r="CL342" i="21"/>
  <c r="CX342" i="21"/>
  <c r="DB342" i="21"/>
  <c r="DF342" i="21"/>
  <c r="DJ342" i="21"/>
  <c r="DU342" i="21"/>
  <c r="DY342" i="21"/>
  <c r="J343" i="21"/>
  <c r="Y343" i="21"/>
  <c r="AG343" i="21"/>
  <c r="AN343" i="21"/>
  <c r="AS343" i="21"/>
  <c r="BE343" i="21"/>
  <c r="BN343" i="21"/>
  <c r="BT343" i="21"/>
  <c r="CB343" i="21"/>
  <c r="CF343" i="21"/>
  <c r="CX343" i="21"/>
  <c r="DB343" i="21"/>
  <c r="DF343" i="21"/>
  <c r="DJ343" i="21"/>
  <c r="DU343" i="21"/>
  <c r="EH343" i="21"/>
  <c r="EI343" i="21"/>
  <c r="O378" i="21"/>
  <c r="O388" i="21" s="1"/>
  <c r="CV343" i="21"/>
  <c r="CZ343" i="21"/>
  <c r="DD343" i="21"/>
  <c r="EA343" i="21"/>
  <c r="EE343" i="21"/>
  <c r="L378" i="21"/>
  <c r="L393" i="21" s="1"/>
  <c r="P378" i="21"/>
  <c r="N409" i="21"/>
  <c r="N384" i="21"/>
  <c r="N382" i="21"/>
  <c r="R378" i="21"/>
  <c r="R389" i="21" s="1"/>
  <c r="M378" i="21"/>
  <c r="M392" i="21" s="1"/>
  <c r="Q378" i="21"/>
  <c r="Q382" i="21" s="1"/>
  <c r="N381" i="21"/>
  <c r="BS363" i="21"/>
  <c r="BS368" i="21" s="1"/>
  <c r="K152" i="12" s="1"/>
  <c r="L152" i="12" s="1"/>
  <c r="N380" i="21"/>
  <c r="B312" i="20"/>
  <c r="B318" i="20" s="1"/>
  <c r="J11" i="11" s="1"/>
  <c r="K11" i="11" s="1"/>
  <c r="AG332" i="20"/>
  <c r="AG334" i="20" s="1"/>
  <c r="AR332" i="20"/>
  <c r="BM332" i="20"/>
  <c r="BM334" i="20" s="1"/>
  <c r="CE332" i="20"/>
  <c r="CE334" i="20" s="1"/>
  <c r="CO332" i="20"/>
  <c r="CO334" i="20" s="1"/>
  <c r="DP332" i="20"/>
  <c r="DP337" i="20" s="1"/>
  <c r="D232" i="11" s="1"/>
  <c r="C312" i="20"/>
  <c r="C315" i="20" s="1"/>
  <c r="J17" i="11" s="1"/>
  <c r="K17" i="11" s="1"/>
  <c r="G332" i="20"/>
  <c r="G334" i="20" s="1"/>
  <c r="K332" i="20"/>
  <c r="V332" i="20"/>
  <c r="Z332" i="20"/>
  <c r="AD332" i="20"/>
  <c r="AD334" i="20" s="1"/>
  <c r="AH332" i="20"/>
  <c r="AH334" i="20" s="1"/>
  <c r="D93" i="11" s="1"/>
  <c r="AN332" i="20"/>
  <c r="AN334" i="20" s="1"/>
  <c r="AS332" i="20"/>
  <c r="AS334" i="20" s="1"/>
  <c r="AW332" i="20"/>
  <c r="AW334" i="20" s="1"/>
  <c r="BA332" i="20"/>
  <c r="BE332" i="20"/>
  <c r="BI332" i="20"/>
  <c r="BN332" i="20"/>
  <c r="BN334" i="20" s="1"/>
  <c r="BN337" i="20"/>
  <c r="BT332" i="20"/>
  <c r="BT334" i="20" s="1"/>
  <c r="BT337" i="20"/>
  <c r="CB332" i="20"/>
  <c r="CB334" i="20" s="1"/>
  <c r="CF332" i="20"/>
  <c r="CL332" i="20"/>
  <c r="CP332" i="20"/>
  <c r="CP337" i="20" s="1"/>
  <c r="CT332" i="20"/>
  <c r="CX332" i="20"/>
  <c r="DB332" i="20"/>
  <c r="DB334" i="20" s="1"/>
  <c r="DF332" i="20"/>
  <c r="DF334" i="20" s="1"/>
  <c r="DJ332" i="20"/>
  <c r="DQ332" i="20"/>
  <c r="DQ337" i="20" s="1"/>
  <c r="D233" i="11" s="1"/>
  <c r="DU332" i="20"/>
  <c r="DU334" i="20" s="1"/>
  <c r="DY332" i="20"/>
  <c r="DY334" i="20" s="1"/>
  <c r="EC332" i="20"/>
  <c r="EH332" i="20"/>
  <c r="AG338" i="20"/>
  <c r="CE338" i="20"/>
  <c r="DP338" i="20"/>
  <c r="E232" i="11" s="1"/>
  <c r="CP341" i="20"/>
  <c r="J332" i="20"/>
  <c r="J334" i="20" s="1"/>
  <c r="AC332" i="20"/>
  <c r="AC334" i="20" s="1"/>
  <c r="AV332" i="20"/>
  <c r="AV334" i="20" s="1"/>
  <c r="BD332" i="20"/>
  <c r="BD334" i="20" s="1"/>
  <c r="CA332" i="20"/>
  <c r="CA334" i="20" s="1"/>
  <c r="CI332" i="20"/>
  <c r="CS332" i="20"/>
  <c r="CS334" i="20" s="1"/>
  <c r="DA332" i="20"/>
  <c r="DA334" i="20" s="1"/>
  <c r="DT332" i="20"/>
  <c r="DT334" i="20" s="1"/>
  <c r="D332" i="20"/>
  <c r="D334" i="20" s="1"/>
  <c r="H332" i="20"/>
  <c r="H334" i="20" s="1"/>
  <c r="S332" i="20"/>
  <c r="S334" i="20" s="1"/>
  <c r="W332" i="20"/>
  <c r="AA332" i="20"/>
  <c r="AE332" i="20"/>
  <c r="AE334" i="20" s="1"/>
  <c r="AJ332" i="20"/>
  <c r="AJ334" i="20" s="1"/>
  <c r="AP332" i="20"/>
  <c r="AP334" i="20" s="1"/>
  <c r="AT332" i="20"/>
  <c r="AT334" i="20" s="1"/>
  <c r="AX332" i="20"/>
  <c r="BB332" i="20"/>
  <c r="BB334" i="20" s="1"/>
  <c r="BF332" i="20"/>
  <c r="BJ332" i="20"/>
  <c r="BO332" i="20"/>
  <c r="BO334" i="20" s="1"/>
  <c r="BU332" i="20"/>
  <c r="BU334" i="20" s="1"/>
  <c r="CC332" i="20"/>
  <c r="CC334" i="20" s="1"/>
  <c r="CG332" i="20"/>
  <c r="CG334" i="20" s="1"/>
  <c r="CM332" i="20"/>
  <c r="CM334" i="20" s="1"/>
  <c r="CQ332" i="20"/>
  <c r="CQ334" i="20" s="1"/>
  <c r="CU332" i="20"/>
  <c r="CY332" i="20"/>
  <c r="DC332" i="20"/>
  <c r="DC334" i="20" s="1"/>
  <c r="DG332" i="20"/>
  <c r="DG334" i="20" s="1"/>
  <c r="DK332" i="20"/>
  <c r="DK334" i="20" s="1"/>
  <c r="DR332" i="20"/>
  <c r="DR337" i="20" s="1"/>
  <c r="D237" i="11" s="1"/>
  <c r="E237" i="11" s="1"/>
  <c r="DV332" i="20"/>
  <c r="DV334" i="20" s="1"/>
  <c r="DZ332" i="20"/>
  <c r="DZ334" i="20" s="1"/>
  <c r="ED332" i="20"/>
  <c r="ED334" i="20" s="1"/>
  <c r="EI332" i="20"/>
  <c r="G338" i="20"/>
  <c r="E31" i="11" s="1"/>
  <c r="AD338" i="20"/>
  <c r="AH338" i="20"/>
  <c r="AW338" i="20"/>
  <c r="BN338" i="20"/>
  <c r="BT338" i="20"/>
  <c r="CB338" i="20"/>
  <c r="CL338" i="20"/>
  <c r="DF338" i="20"/>
  <c r="DQ338" i="20"/>
  <c r="E233" i="11" s="1"/>
  <c r="DU338" i="20"/>
  <c r="DY338" i="20"/>
  <c r="AC339" i="20"/>
  <c r="AG339" i="20"/>
  <c r="DY341" i="20"/>
  <c r="AV342" i="20"/>
  <c r="E332" i="20"/>
  <c r="I332" i="20"/>
  <c r="I334" i="20" s="1"/>
  <c r="T332" i="20"/>
  <c r="T334" i="20" s="1"/>
  <c r="X332" i="20"/>
  <c r="AB332" i="20"/>
  <c r="AB334" i="20" s="1"/>
  <c r="AF332" i="20"/>
  <c r="AF334" i="20" s="1"/>
  <c r="AL332" i="20"/>
  <c r="AL334" i="20" s="1"/>
  <c r="AQ332" i="20"/>
  <c r="AQ334" i="20" s="1"/>
  <c r="AU332" i="20"/>
  <c r="AU334" i="20" s="1"/>
  <c r="AY332" i="20"/>
  <c r="AY334" i="20" s="1"/>
  <c r="BC332" i="20"/>
  <c r="BC334" i="20" s="1"/>
  <c r="BG332" i="20"/>
  <c r="BL332" i="20"/>
  <c r="BL334" i="20" s="1"/>
  <c r="BL337" i="20"/>
  <c r="D137" i="11" s="1"/>
  <c r="E137" i="11" s="1"/>
  <c r="BP332" i="20"/>
  <c r="BP334" i="20" s="1"/>
  <c r="BV332" i="20"/>
  <c r="BV334" i="20" s="1"/>
  <c r="CD332" i="20"/>
  <c r="CD334" i="20" s="1"/>
  <c r="CH332" i="20"/>
  <c r="CH334" i="20" s="1"/>
  <c r="CN332" i="20"/>
  <c r="CN334" i="20" s="1"/>
  <c r="CR332" i="20"/>
  <c r="CV332" i="20"/>
  <c r="CV334" i="20" s="1"/>
  <c r="CZ332" i="20"/>
  <c r="CZ334" i="20" s="1"/>
  <c r="DD332" i="20"/>
  <c r="DD334" i="20" s="1"/>
  <c r="DH332" i="20"/>
  <c r="DH334" i="20" s="1"/>
  <c r="DO332" i="20"/>
  <c r="DO338" i="20" s="1"/>
  <c r="E231" i="11" s="1"/>
  <c r="DS332" i="20"/>
  <c r="DS334" i="20" s="1"/>
  <c r="DW332" i="20"/>
  <c r="DW334" i="20" s="1"/>
  <c r="EA332" i="20"/>
  <c r="EE332" i="20"/>
  <c r="EE341" i="20" s="1"/>
  <c r="D338" i="20"/>
  <c r="E28" i="11" s="1"/>
  <c r="H338" i="20"/>
  <c r="D35" i="11" s="1"/>
  <c r="S338" i="20"/>
  <c r="D69" i="11" s="1"/>
  <c r="E69" i="11" s="1"/>
  <c r="AE338" i="20"/>
  <c r="AT338" i="20"/>
  <c r="AX338" i="20"/>
  <c r="BB338" i="20"/>
  <c r="BO338" i="20"/>
  <c r="BU338" i="20"/>
  <c r="CC338" i="20"/>
  <c r="CG338" i="20"/>
  <c r="CM338" i="20"/>
  <c r="CQ338" i="20"/>
  <c r="DK338" i="20"/>
  <c r="DR338" i="20"/>
  <c r="D238" i="11" s="1"/>
  <c r="E238" i="11" s="1"/>
  <c r="DV338" i="20"/>
  <c r="DZ338" i="20"/>
  <c r="ED338" i="20"/>
  <c r="G339" i="20"/>
  <c r="F31" i="11" s="1"/>
  <c r="V339" i="20"/>
  <c r="Z339" i="20"/>
  <c r="AD339" i="20"/>
  <c r="AH339" i="20"/>
  <c r="AN339" i="20"/>
  <c r="D117" i="11" s="1"/>
  <c r="E117" i="11" s="1"/>
  <c r="AW339" i="20"/>
  <c r="BE339" i="20"/>
  <c r="BI339" i="20"/>
  <c r="BN339" i="20"/>
  <c r="BT339" i="20"/>
  <c r="CB339" i="20"/>
  <c r="DF339" i="20"/>
  <c r="DQ339" i="20"/>
  <c r="F233" i="11" s="1"/>
  <c r="DU339" i="20"/>
  <c r="DY339" i="20"/>
  <c r="AH342" i="20"/>
  <c r="BI342" i="20"/>
  <c r="CT342" i="20"/>
  <c r="D196" i="11" s="1"/>
  <c r="E196" i="11" s="1"/>
  <c r="EC342" i="20"/>
  <c r="F332" i="20"/>
  <c r="F334" i="20" s="1"/>
  <c r="Y332" i="20"/>
  <c r="Y334" i="20" s="1"/>
  <c r="AM332" i="20"/>
  <c r="AM339" i="20" s="1"/>
  <c r="D106" i="11" s="1"/>
  <c r="E106" i="11" s="1"/>
  <c r="AZ332" i="20"/>
  <c r="AZ334" i="20" s="1"/>
  <c r="BH332" i="20"/>
  <c r="BQ332" i="20"/>
  <c r="BQ334" i="20" s="1"/>
  <c r="BQ337" i="20"/>
  <c r="CW332" i="20"/>
  <c r="CW334" i="20" s="1"/>
  <c r="DE332" i="20"/>
  <c r="DE334" i="20" s="1"/>
  <c r="DI332" i="20"/>
  <c r="DI334" i="20" s="1"/>
  <c r="DX332" i="20"/>
  <c r="DX334" i="20" s="1"/>
  <c r="EB332" i="20"/>
  <c r="EB334" i="20" s="1"/>
  <c r="EF332" i="20"/>
  <c r="AL338" i="20"/>
  <c r="D97" i="11" s="1"/>
  <c r="E97" i="11" s="1"/>
  <c r="AY338" i="20"/>
  <c r="BP338" i="20"/>
  <c r="CH338" i="20"/>
  <c r="CV338" i="20"/>
  <c r="E203" i="11" s="1"/>
  <c r="CZ338" i="20"/>
  <c r="E207" i="11" s="1"/>
  <c r="DW338" i="20"/>
  <c r="EE338" i="20"/>
  <c r="D339" i="20"/>
  <c r="F28" i="11" s="1"/>
  <c r="H339" i="20"/>
  <c r="D36" i="11" s="1"/>
  <c r="E36" i="11" s="1"/>
  <c r="S339" i="20"/>
  <c r="D70" i="11" s="1"/>
  <c r="E70" i="11" s="1"/>
  <c r="W339" i="20"/>
  <c r="AE339" i="20"/>
  <c r="AJ339" i="20"/>
  <c r="AP339" i="20"/>
  <c r="AT339" i="20"/>
  <c r="AX339" i="20"/>
  <c r="BB339" i="20"/>
  <c r="BF339" i="20"/>
  <c r="BO339" i="20"/>
  <c r="BU339" i="20"/>
  <c r="CC339" i="20"/>
  <c r="CG339" i="20"/>
  <c r="CM339" i="20"/>
  <c r="CQ339" i="20"/>
  <c r="CU339" i="20"/>
  <c r="F202" i="11" s="1"/>
  <c r="DC339" i="20"/>
  <c r="F210" i="11" s="1"/>
  <c r="DG339" i="20"/>
  <c r="DK339" i="20"/>
  <c r="DR339" i="20"/>
  <c r="D239" i="11" s="1"/>
  <c r="E239" i="11" s="1"/>
  <c r="DV339" i="20"/>
  <c r="DZ339" i="20"/>
  <c r="ED339" i="20"/>
  <c r="G340" i="20"/>
  <c r="G31" i="11" s="1"/>
  <c r="K340" i="20"/>
  <c r="E57" i="11" s="1"/>
  <c r="F57" i="11" s="1"/>
  <c r="V340" i="20"/>
  <c r="Z340" i="20"/>
  <c r="AN340" i="20"/>
  <c r="AS340" i="20"/>
  <c r="AW340" i="20"/>
  <c r="BE340" i="20"/>
  <c r="BI340" i="20"/>
  <c r="CB340" i="20"/>
  <c r="CL340" i="20"/>
  <c r="CP340" i="20"/>
  <c r="CT340" i="20"/>
  <c r="D194" i="11" s="1"/>
  <c r="E194" i="11" s="1"/>
  <c r="CX340" i="20"/>
  <c r="G205" i="11" s="1"/>
  <c r="DF340" i="20"/>
  <c r="DJ340" i="20"/>
  <c r="DQ340" i="20"/>
  <c r="G233" i="11" s="1"/>
  <c r="DU340" i="20"/>
  <c r="DY340" i="20"/>
  <c r="EC340" i="20"/>
  <c r="EH340" i="20"/>
  <c r="F341" i="20"/>
  <c r="H30" i="11" s="1"/>
  <c r="Y341" i="20"/>
  <c r="AC341" i="20"/>
  <c r="AG341" i="20"/>
  <c r="AM341" i="20"/>
  <c r="D108" i="11" s="1"/>
  <c r="E108" i="11" s="1"/>
  <c r="AV341" i="20"/>
  <c r="BD341" i="20"/>
  <c r="BM341" i="20"/>
  <c r="BQ341" i="20"/>
  <c r="CA341" i="20"/>
  <c r="CE341" i="20"/>
  <c r="CW341" i="20"/>
  <c r="DA341" i="20"/>
  <c r="DE341" i="20"/>
  <c r="CC342" i="20"/>
  <c r="DW341" i="20"/>
  <c r="D342" i="20"/>
  <c r="I28" i="11" s="1"/>
  <c r="H342" i="20"/>
  <c r="S342" i="20"/>
  <c r="W342" i="20"/>
  <c r="AE342" i="20"/>
  <c r="AJ342" i="20"/>
  <c r="AT342" i="20"/>
  <c r="AX342" i="20"/>
  <c r="BB342" i="20"/>
  <c r="BF342" i="20"/>
  <c r="BO342" i="20"/>
  <c r="BU342" i="20"/>
  <c r="CG342" i="20"/>
  <c r="CM342" i="20"/>
  <c r="CQ342" i="20"/>
  <c r="CU342" i="20"/>
  <c r="DC342" i="20"/>
  <c r="DG342" i="20"/>
  <c r="DK342" i="20"/>
  <c r="DV342" i="20"/>
  <c r="DZ342" i="20"/>
  <c r="ED342" i="20"/>
  <c r="G343" i="20"/>
  <c r="J31" i="11" s="1"/>
  <c r="V343" i="20"/>
  <c r="Z343" i="20"/>
  <c r="AP343" i="20"/>
  <c r="AT343" i="20"/>
  <c r="AX343" i="20"/>
  <c r="BB343" i="20"/>
  <c r="BF343" i="20"/>
  <c r="CC343" i="20"/>
  <c r="CZ339" i="20"/>
  <c r="F207" i="11" s="1"/>
  <c r="DD339" i="20"/>
  <c r="DO339" i="20"/>
  <c r="F231" i="11" s="1"/>
  <c r="DS339" i="20"/>
  <c r="DW339" i="20"/>
  <c r="D340" i="20"/>
  <c r="G28" i="11" s="1"/>
  <c r="H340" i="20"/>
  <c r="D37" i="11" s="1"/>
  <c r="E37" i="11" s="1"/>
  <c r="S340" i="20"/>
  <c r="D71" i="11" s="1"/>
  <c r="E71" i="11" s="1"/>
  <c r="W340" i="20"/>
  <c r="AA340" i="20"/>
  <c r="AE340" i="20"/>
  <c r="AT340" i="20"/>
  <c r="AX340" i="20"/>
  <c r="BB340" i="20"/>
  <c r="BF340" i="20"/>
  <c r="BO340" i="20"/>
  <c r="CC340" i="20"/>
  <c r="CG340" i="20"/>
  <c r="CM340" i="20"/>
  <c r="CQ340" i="20"/>
  <c r="CU340" i="20"/>
  <c r="G202" i="11" s="1"/>
  <c r="DC340" i="20"/>
  <c r="G210" i="11" s="1"/>
  <c r="DK340" i="20"/>
  <c r="DR340" i="20"/>
  <c r="D240" i="11" s="1"/>
  <c r="E240" i="11" s="1"/>
  <c r="DV340" i="20"/>
  <c r="DZ340" i="20"/>
  <c r="ED340" i="20"/>
  <c r="G341" i="20"/>
  <c r="H31" i="11" s="1"/>
  <c r="V341" i="20"/>
  <c r="Z341" i="20"/>
  <c r="AD341" i="20"/>
  <c r="AH341" i="20"/>
  <c r="AN341" i="20"/>
  <c r="AS341" i="20"/>
  <c r="AW341" i="20"/>
  <c r="BE341" i="20"/>
  <c r="BN341" i="20"/>
  <c r="BT341" i="20"/>
  <c r="CB341" i="20"/>
  <c r="CL341" i="20"/>
  <c r="CT341" i="20"/>
  <c r="D195" i="11" s="1"/>
  <c r="E195" i="11" s="1"/>
  <c r="DF341" i="20"/>
  <c r="DT341" i="20"/>
  <c r="DX341" i="20"/>
  <c r="EB341" i="20"/>
  <c r="I342" i="20"/>
  <c r="D46" i="11" s="1"/>
  <c r="E46" i="11" s="1"/>
  <c r="T342" i="20"/>
  <c r="AB342" i="20"/>
  <c r="AF342" i="20"/>
  <c r="AL342" i="20"/>
  <c r="AQ342" i="20"/>
  <c r="AU342" i="20"/>
  <c r="AY342" i="20"/>
  <c r="BC342" i="20"/>
  <c r="BL342" i="20"/>
  <c r="BP342" i="20"/>
  <c r="BV342" i="20"/>
  <c r="CD342" i="20"/>
  <c r="CH342" i="20"/>
  <c r="CN342" i="20"/>
  <c r="CV342" i="20"/>
  <c r="CZ342" i="20"/>
  <c r="DD342" i="20"/>
  <c r="DS342" i="20"/>
  <c r="DW342" i="20"/>
  <c r="EE342" i="20"/>
  <c r="D343" i="20"/>
  <c r="J28" i="11" s="1"/>
  <c r="H343" i="20"/>
  <c r="S343" i="20"/>
  <c r="W343" i="20"/>
  <c r="AE343" i="20"/>
  <c r="AJ343" i="20"/>
  <c r="AQ343" i="20"/>
  <c r="AU343" i="20"/>
  <c r="AY343" i="20"/>
  <c r="BC343" i="20"/>
  <c r="BL343" i="20"/>
  <c r="BP343" i="20"/>
  <c r="BV343" i="20"/>
  <c r="CD343" i="20"/>
  <c r="CH343" i="20"/>
  <c r="CN343" i="20"/>
  <c r="CV343" i="20"/>
  <c r="CZ343" i="20"/>
  <c r="DD343" i="20"/>
  <c r="AV339" i="20"/>
  <c r="BD339" i="20"/>
  <c r="BM339" i="20"/>
  <c r="CO339" i="20"/>
  <c r="CS339" i="20"/>
  <c r="CW339" i="20"/>
  <c r="F204" i="11" s="1"/>
  <c r="DA339" i="20"/>
  <c r="F208" i="11" s="1"/>
  <c r="DE339" i="20"/>
  <c r="DI339" i="20"/>
  <c r="DT339" i="20"/>
  <c r="DX339" i="20"/>
  <c r="EB339" i="20"/>
  <c r="E340" i="20"/>
  <c r="G29" i="11" s="1"/>
  <c r="I340" i="20"/>
  <c r="D44" i="11" s="1"/>
  <c r="E44" i="11" s="1"/>
  <c r="T340" i="20"/>
  <c r="AB340" i="20"/>
  <c r="AF340" i="20"/>
  <c r="AL340" i="20"/>
  <c r="D99" i="11" s="1"/>
  <c r="E99" i="11" s="1"/>
  <c r="AQ340" i="20"/>
  <c r="AU340" i="20"/>
  <c r="AY340" i="20"/>
  <c r="BC340" i="20"/>
  <c r="BL340" i="20"/>
  <c r="BP340" i="20"/>
  <c r="BV340" i="20"/>
  <c r="CD340" i="20"/>
  <c r="CH340" i="20"/>
  <c r="CN340" i="20"/>
  <c r="CV340" i="20"/>
  <c r="G203" i="11" s="1"/>
  <c r="CZ340" i="20"/>
  <c r="G207" i="11" s="1"/>
  <c r="DD340" i="20"/>
  <c r="DH340" i="20"/>
  <c r="DO340" i="20"/>
  <c r="G231" i="11" s="1"/>
  <c r="DS340" i="20"/>
  <c r="DW340" i="20"/>
  <c r="D341" i="20"/>
  <c r="H28" i="11" s="1"/>
  <c r="H341" i="20"/>
  <c r="S341" i="20"/>
  <c r="D72" i="11" s="1"/>
  <c r="E72" i="11" s="1"/>
  <c r="W341" i="20"/>
  <c r="AE341" i="20"/>
  <c r="AJ341" i="20"/>
  <c r="AT341" i="20"/>
  <c r="AX341" i="20"/>
  <c r="BB341" i="20"/>
  <c r="BF341" i="20"/>
  <c r="BO341" i="20"/>
  <c r="BU341" i="20"/>
  <c r="CC341" i="20"/>
  <c r="CG341" i="20"/>
  <c r="CM341" i="20"/>
  <c r="CQ341" i="20"/>
  <c r="CU341" i="20"/>
  <c r="DC341" i="20"/>
  <c r="DG341" i="20"/>
  <c r="DK341" i="20"/>
  <c r="EC341" i="20"/>
  <c r="EH341" i="20"/>
  <c r="F342" i="20"/>
  <c r="I30" i="11" s="1"/>
  <c r="J342" i="20"/>
  <c r="Y342" i="20"/>
  <c r="AC342" i="20"/>
  <c r="AG342" i="20"/>
  <c r="AZ342" i="20"/>
  <c r="BD342" i="20"/>
  <c r="BM342" i="20"/>
  <c r="BQ342" i="20"/>
  <c r="CO342" i="20"/>
  <c r="CS342" i="20"/>
  <c r="CW342" i="20"/>
  <c r="DA342" i="20"/>
  <c r="DE342" i="20"/>
  <c r="EB342" i="20"/>
  <c r="E343" i="20"/>
  <c r="J29" i="11" s="1"/>
  <c r="I343" i="20"/>
  <c r="T343" i="20"/>
  <c r="AB343" i="20"/>
  <c r="AL343" i="20"/>
  <c r="AV343" i="20"/>
  <c r="BD343" i="20"/>
  <c r="BM343" i="20"/>
  <c r="EB343" i="20"/>
  <c r="AC340" i="20"/>
  <c r="AG340" i="20"/>
  <c r="AM340" i="20"/>
  <c r="D107" i="11" s="1"/>
  <c r="E107" i="11" s="1"/>
  <c r="AV340" i="20"/>
  <c r="BD340" i="20"/>
  <c r="BM340" i="20"/>
  <c r="BQ340" i="20"/>
  <c r="CA340" i="20"/>
  <c r="CE340" i="20"/>
  <c r="CW340" i="20"/>
  <c r="G204" i="11" s="1"/>
  <c r="DA340" i="20"/>
  <c r="G208" i="11" s="1"/>
  <c r="DE340" i="20"/>
  <c r="DP340" i="20"/>
  <c r="G232" i="11" s="1"/>
  <c r="DT340" i="20"/>
  <c r="DX340" i="20"/>
  <c r="E341" i="20"/>
  <c r="H29" i="11" s="1"/>
  <c r="I341" i="20"/>
  <c r="D45" i="11" s="1"/>
  <c r="E45" i="11" s="1"/>
  <c r="T341" i="20"/>
  <c r="AB341" i="20"/>
  <c r="AF341" i="20"/>
  <c r="AY341" i="20"/>
  <c r="BC341" i="20"/>
  <c r="BL341" i="20"/>
  <c r="D140" i="11" s="1"/>
  <c r="E140" i="11" s="1"/>
  <c r="BP341" i="20"/>
  <c r="BV341" i="20"/>
  <c r="CH341" i="20"/>
  <c r="CN341" i="20"/>
  <c r="CV341" i="20"/>
  <c r="CZ341" i="20"/>
  <c r="DD341" i="20"/>
  <c r="DH341" i="20"/>
  <c r="DR341" i="20"/>
  <c r="D241" i="11" s="1"/>
  <c r="E241" i="11" s="1"/>
  <c r="DV341" i="20"/>
  <c r="DZ341" i="20"/>
  <c r="ED341" i="20"/>
  <c r="G342" i="20"/>
  <c r="I31" i="11" s="1"/>
  <c r="V342" i="20"/>
  <c r="Z342" i="20"/>
  <c r="AS342" i="20"/>
  <c r="AW342" i="20"/>
  <c r="BE342" i="20"/>
  <c r="BN342" i="20"/>
  <c r="BT342" i="20"/>
  <c r="CB342" i="20"/>
  <c r="CL342" i="20"/>
  <c r="CP342" i="20"/>
  <c r="CX342" i="20"/>
  <c r="DB342" i="20"/>
  <c r="DF342" i="20"/>
  <c r="EH342" i="20"/>
  <c r="F343" i="20"/>
  <c r="J30" i="11" s="1"/>
  <c r="J343" i="20"/>
  <c r="Y343" i="20"/>
  <c r="AC343" i="20"/>
  <c r="AG343" i="20"/>
  <c r="AW343" i="20"/>
  <c r="BE343" i="20"/>
  <c r="BI343" i="20"/>
  <c r="BN343" i="20"/>
  <c r="BT343" i="20"/>
  <c r="CB343" i="20"/>
  <c r="CL343" i="20"/>
  <c r="CP343" i="20"/>
  <c r="CT343" i="20"/>
  <c r="D197" i="11" s="1"/>
  <c r="E197" i="11" s="1"/>
  <c r="CX343" i="20"/>
  <c r="DB343" i="20"/>
  <c r="DF343" i="20"/>
  <c r="DY343" i="20"/>
  <c r="EC343" i="20"/>
  <c r="EH343" i="20"/>
  <c r="CG343" i="20"/>
  <c r="CM343" i="20"/>
  <c r="CQ343" i="20"/>
  <c r="DC343" i="20"/>
  <c r="DG343" i="20"/>
  <c r="DK343" i="20"/>
  <c r="DV343" i="20"/>
  <c r="DZ343" i="20"/>
  <c r="ED343" i="20"/>
  <c r="DS343" i="20"/>
  <c r="DW343" i="20"/>
  <c r="EE343" i="20"/>
  <c r="O378" i="20"/>
  <c r="O380" i="20" s="1"/>
  <c r="CO343" i="20"/>
  <c r="CS343" i="20"/>
  <c r="CW343" i="20"/>
  <c r="DA343" i="20"/>
  <c r="DI343" i="20"/>
  <c r="L378" i="20"/>
  <c r="L391" i="20" s="1"/>
  <c r="L380" i="20"/>
  <c r="P378" i="20"/>
  <c r="P390" i="20" s="1"/>
  <c r="L386" i="20"/>
  <c r="N409" i="20"/>
  <c r="N384" i="20"/>
  <c r="N382" i="20"/>
  <c r="R378" i="20"/>
  <c r="R384" i="20" s="1"/>
  <c r="E284" i="11" s="1"/>
  <c r="F284" i="11" s="1"/>
  <c r="O381" i="20"/>
  <c r="O386" i="20"/>
  <c r="L389" i="20"/>
  <c r="M378" i="20"/>
  <c r="M390" i="20" s="1"/>
  <c r="Q378" i="20"/>
  <c r="Q382" i="20" s="1"/>
  <c r="N381" i="20"/>
  <c r="O382" i="20"/>
  <c r="L385" i="20"/>
  <c r="L393" i="20"/>
  <c r="P394" i="20"/>
  <c r="P402" i="20"/>
  <c r="BS363" i="20"/>
  <c r="BS366" i="20" s="1"/>
  <c r="K150" i="11" s="1"/>
  <c r="L150" i="11" s="1"/>
  <c r="M380" i="20"/>
  <c r="N380" i="20"/>
  <c r="B316" i="19"/>
  <c r="J9" i="10" s="1"/>
  <c r="K9" i="10" s="1"/>
  <c r="B318" i="19"/>
  <c r="J11" i="10" s="1"/>
  <c r="K11" i="10" s="1"/>
  <c r="B317" i="19"/>
  <c r="J10" i="10" s="1"/>
  <c r="K10" i="10" s="1"/>
  <c r="B319" i="19"/>
  <c r="J12" i="10" s="1"/>
  <c r="K12" i="10" s="1"/>
  <c r="C312" i="19"/>
  <c r="C315" i="19" s="1"/>
  <c r="J17" i="10" s="1"/>
  <c r="K17" i="10" s="1"/>
  <c r="G332" i="19"/>
  <c r="G334" i="19" s="1"/>
  <c r="K332" i="19"/>
  <c r="V332" i="19"/>
  <c r="V334" i="19" s="1"/>
  <c r="Z332" i="19"/>
  <c r="Z334" i="19" s="1"/>
  <c r="AD332" i="19"/>
  <c r="AD334" i="19" s="1"/>
  <c r="AH332" i="19"/>
  <c r="AH334" i="19" s="1"/>
  <c r="D93" i="10" s="1"/>
  <c r="AN332" i="19"/>
  <c r="AN334" i="19" s="1"/>
  <c r="AS332" i="19"/>
  <c r="AS334" i="19" s="1"/>
  <c r="AW332" i="19"/>
  <c r="AW334" i="19" s="1"/>
  <c r="BA332" i="19"/>
  <c r="BE332" i="19"/>
  <c r="BE334" i="19" s="1"/>
  <c r="BI332" i="19"/>
  <c r="BI334" i="19" s="1"/>
  <c r="BN332" i="19"/>
  <c r="BN334" i="19" s="1"/>
  <c r="BT332" i="19"/>
  <c r="BT334" i="19" s="1"/>
  <c r="CB332" i="19"/>
  <c r="CB334" i="19" s="1"/>
  <c r="CF332" i="19"/>
  <c r="CF334" i="19" s="1"/>
  <c r="CL332" i="19"/>
  <c r="CL334" i="19" s="1"/>
  <c r="CP332" i="19"/>
  <c r="CT332" i="19"/>
  <c r="CT334" i="19" s="1"/>
  <c r="CX332" i="19"/>
  <c r="CX334" i="19" s="1"/>
  <c r="DB332" i="19"/>
  <c r="DB334" i="19" s="1"/>
  <c r="DF332" i="19"/>
  <c r="DF334" i="19" s="1"/>
  <c r="DJ332" i="19"/>
  <c r="DJ334" i="19" s="1"/>
  <c r="DQ332" i="19"/>
  <c r="DQ337" i="19" s="1"/>
  <c r="D233" i="10" s="1"/>
  <c r="DU332" i="19"/>
  <c r="DU334" i="19" s="1"/>
  <c r="DY332" i="19"/>
  <c r="EC332" i="19"/>
  <c r="EC334" i="19" s="1"/>
  <c r="EH332" i="19"/>
  <c r="EH334" i="19" s="1"/>
  <c r="AD341" i="19"/>
  <c r="BN341" i="19"/>
  <c r="CB341" i="19"/>
  <c r="CL341" i="19"/>
  <c r="DB341" i="19"/>
  <c r="B315" i="19"/>
  <c r="J8" i="10" s="1"/>
  <c r="K8" i="10" s="1"/>
  <c r="H332" i="19"/>
  <c r="H334" i="19" s="1"/>
  <c r="S332" i="19"/>
  <c r="S334" i="19" s="1"/>
  <c r="W332" i="19"/>
  <c r="W334" i="19" s="1"/>
  <c r="AA332" i="19"/>
  <c r="AA334" i="19" s="1"/>
  <c r="AE332" i="19"/>
  <c r="AE334" i="19" s="1"/>
  <c r="AJ332" i="19"/>
  <c r="AJ334" i="19" s="1"/>
  <c r="AP332" i="19"/>
  <c r="AP334" i="19" s="1"/>
  <c r="AT332" i="19"/>
  <c r="AX332" i="19"/>
  <c r="AX334" i="19" s="1"/>
  <c r="BB332" i="19"/>
  <c r="BB334" i="19" s="1"/>
  <c r="BF332" i="19"/>
  <c r="BF334" i="19" s="1"/>
  <c r="BJ332" i="19"/>
  <c r="BJ334" i="19" s="1"/>
  <c r="BO332" i="19"/>
  <c r="BO334" i="19" s="1"/>
  <c r="BU332" i="19"/>
  <c r="BU334" i="19" s="1"/>
  <c r="CC332" i="19"/>
  <c r="CC334" i="19" s="1"/>
  <c r="CG332" i="19"/>
  <c r="CM332" i="19"/>
  <c r="CM334" i="19" s="1"/>
  <c r="CQ332" i="19"/>
  <c r="CQ334" i="19" s="1"/>
  <c r="CU332" i="19"/>
  <c r="CU334" i="19" s="1"/>
  <c r="CY332" i="19"/>
  <c r="CY334" i="19" s="1"/>
  <c r="DC332" i="19"/>
  <c r="DC334" i="19" s="1"/>
  <c r="DG332" i="19"/>
  <c r="DG334" i="19" s="1"/>
  <c r="DK332" i="19"/>
  <c r="DK334" i="19" s="1"/>
  <c r="DR332" i="19"/>
  <c r="DV332" i="19"/>
  <c r="DV334" i="19" s="1"/>
  <c r="DZ332" i="19"/>
  <c r="DZ334" i="19" s="1"/>
  <c r="ED332" i="19"/>
  <c r="ED334" i="19" s="1"/>
  <c r="EI332" i="19"/>
  <c r="EI334" i="19" s="1"/>
  <c r="Z338" i="19"/>
  <c r="BI338" i="19"/>
  <c r="BT338" i="19"/>
  <c r="CB338" i="19"/>
  <c r="CX338" i="19"/>
  <c r="E205" i="10" s="1"/>
  <c r="DF338" i="19"/>
  <c r="DU338" i="19"/>
  <c r="EC338" i="19"/>
  <c r="EH338" i="19"/>
  <c r="AA341" i="19"/>
  <c r="AE341" i="19"/>
  <c r="AJ341" i="19"/>
  <c r="AP341" i="19"/>
  <c r="BO341" i="19"/>
  <c r="DK341" i="19"/>
  <c r="DU341" i="19"/>
  <c r="EC341" i="19"/>
  <c r="EH341" i="19"/>
  <c r="D332" i="19"/>
  <c r="D338" i="19" s="1"/>
  <c r="E28" i="10" s="1"/>
  <c r="E332" i="19"/>
  <c r="I332" i="19"/>
  <c r="T332" i="19"/>
  <c r="T334" i="19" s="1"/>
  <c r="X332" i="19"/>
  <c r="X334" i="19" s="1"/>
  <c r="AB332" i="19"/>
  <c r="AB334" i="19" s="1"/>
  <c r="AF332" i="19"/>
  <c r="AF334" i="19" s="1"/>
  <c r="AL332" i="19"/>
  <c r="AL334" i="19" s="1"/>
  <c r="AQ332" i="19"/>
  <c r="AQ334" i="19" s="1"/>
  <c r="AU332" i="19"/>
  <c r="AU334" i="19" s="1"/>
  <c r="AY332" i="19"/>
  <c r="AY334" i="19" s="1"/>
  <c r="BC332" i="19"/>
  <c r="BC334" i="19" s="1"/>
  <c r="BG332" i="19"/>
  <c r="BG334" i="19" s="1"/>
  <c r="BL332" i="19"/>
  <c r="BL334" i="19" s="1"/>
  <c r="BP332" i="19"/>
  <c r="BP334" i="19" s="1"/>
  <c r="BV332" i="19"/>
  <c r="BV334" i="19" s="1"/>
  <c r="CD332" i="19"/>
  <c r="CD334" i="19" s="1"/>
  <c r="CH332" i="19"/>
  <c r="CN332" i="19"/>
  <c r="CN334" i="19" s="1"/>
  <c r="CR332" i="19"/>
  <c r="CR334" i="19" s="1"/>
  <c r="CV332" i="19"/>
  <c r="CV334" i="19" s="1"/>
  <c r="CZ332" i="19"/>
  <c r="CZ334" i="19" s="1"/>
  <c r="DD332" i="19"/>
  <c r="DD334" i="19" s="1"/>
  <c r="DH332" i="19"/>
  <c r="DH334" i="19" s="1"/>
  <c r="DO332" i="19"/>
  <c r="DO339" i="19" s="1"/>
  <c r="F231" i="10" s="1"/>
  <c r="DS332" i="19"/>
  <c r="DW332" i="19"/>
  <c r="DW334" i="19" s="1"/>
  <c r="EA332" i="19"/>
  <c r="EA334" i="19" s="1"/>
  <c r="EE332" i="19"/>
  <c r="EE334" i="19" s="1"/>
  <c r="H338" i="19"/>
  <c r="D35" i="10" s="1"/>
  <c r="E35" i="10" s="1"/>
  <c r="AA338" i="19"/>
  <c r="AE338" i="19"/>
  <c r="AJ338" i="19"/>
  <c r="AP338" i="19"/>
  <c r="AX338" i="19"/>
  <c r="BO338" i="19"/>
  <c r="CC338" i="19"/>
  <c r="CM338" i="19"/>
  <c r="CU338" i="19"/>
  <c r="E202" i="10" s="1"/>
  <c r="CY338" i="19"/>
  <c r="E206" i="10" s="1"/>
  <c r="DG338" i="19"/>
  <c r="DK338" i="19"/>
  <c r="DV338" i="19"/>
  <c r="ED338" i="19"/>
  <c r="Z339" i="19"/>
  <c r="AS339" i="19"/>
  <c r="AW339" i="19"/>
  <c r="BI339" i="19"/>
  <c r="BN339" i="19"/>
  <c r="BT339" i="19"/>
  <c r="CX339" i="19"/>
  <c r="F205" i="10" s="1"/>
  <c r="DB339" i="19"/>
  <c r="F209" i="10" s="1"/>
  <c r="DF339" i="19"/>
  <c r="DJ339" i="19"/>
  <c r="DU339" i="19"/>
  <c r="EC339" i="19"/>
  <c r="EH339" i="19"/>
  <c r="T341" i="19"/>
  <c r="X341" i="19"/>
  <c r="AF341" i="19"/>
  <c r="AL341" i="19"/>
  <c r="D100" i="10" s="1"/>
  <c r="E100" i="10" s="1"/>
  <c r="AQ341" i="19"/>
  <c r="BP341" i="19"/>
  <c r="BV341" i="19"/>
  <c r="CN341" i="19"/>
  <c r="DH341" i="19"/>
  <c r="DZ341" i="19"/>
  <c r="Z342" i="19"/>
  <c r="F332" i="19"/>
  <c r="F334" i="19" s="1"/>
  <c r="J332" i="19"/>
  <c r="J334" i="19" s="1"/>
  <c r="Y332" i="19"/>
  <c r="Y334" i="19" s="1"/>
  <c r="AC332" i="19"/>
  <c r="AC334" i="19" s="1"/>
  <c r="AG332" i="19"/>
  <c r="AG334" i="19" s="1"/>
  <c r="AM332" i="19"/>
  <c r="AM337" i="19" s="1"/>
  <c r="D104" i="10" s="1"/>
  <c r="E104" i="10" s="1"/>
  <c r="AR332" i="19"/>
  <c r="AR334" i="19" s="1"/>
  <c r="AV332" i="19"/>
  <c r="AV334" i="19" s="1"/>
  <c r="AZ332" i="19"/>
  <c r="AZ334" i="19" s="1"/>
  <c r="BD332" i="19"/>
  <c r="BD334" i="19" s="1"/>
  <c r="BH332" i="19"/>
  <c r="BH334" i="19" s="1"/>
  <c r="BM332" i="19"/>
  <c r="BM334" i="19" s="1"/>
  <c r="BQ332" i="19"/>
  <c r="BQ334" i="19" s="1"/>
  <c r="CA332" i="19"/>
  <c r="CA334" i="19" s="1"/>
  <c r="CE332" i="19"/>
  <c r="CE334" i="19" s="1"/>
  <c r="CI332" i="19"/>
  <c r="CI334" i="19" s="1"/>
  <c r="CO332" i="19"/>
  <c r="CO334" i="19" s="1"/>
  <c r="CS332" i="19"/>
  <c r="CS334" i="19" s="1"/>
  <c r="CW332" i="19"/>
  <c r="CW334" i="19" s="1"/>
  <c r="DA332" i="19"/>
  <c r="DA334" i="19" s="1"/>
  <c r="DE332" i="19"/>
  <c r="DE334" i="19" s="1"/>
  <c r="DI332" i="19"/>
  <c r="DI334" i="19" s="1"/>
  <c r="DP332" i="19"/>
  <c r="DP338" i="19" s="1"/>
  <c r="E232" i="10" s="1"/>
  <c r="DT332" i="19"/>
  <c r="DT334" i="19" s="1"/>
  <c r="DX332" i="19"/>
  <c r="DX334" i="19" s="1"/>
  <c r="EB332" i="19"/>
  <c r="EB334" i="19" s="1"/>
  <c r="EF332" i="19"/>
  <c r="EF334" i="19" s="1"/>
  <c r="E338" i="19"/>
  <c r="E29" i="10" s="1"/>
  <c r="T338" i="19"/>
  <c r="X338" i="19"/>
  <c r="AB338" i="19"/>
  <c r="AL338" i="19"/>
  <c r="D97" i="10" s="1"/>
  <c r="E97" i="10" s="1"/>
  <c r="AQ338" i="19"/>
  <c r="BL338" i="19"/>
  <c r="D138" i="10" s="1"/>
  <c r="E138" i="10" s="1"/>
  <c r="BV338" i="19"/>
  <c r="CN338" i="19"/>
  <c r="CR338" i="19"/>
  <c r="DD338" i="19"/>
  <c r="DH338" i="19"/>
  <c r="DO338" i="19"/>
  <c r="E231" i="10" s="1"/>
  <c r="EA338" i="19"/>
  <c r="EE338" i="19"/>
  <c r="S339" i="19"/>
  <c r="D70" i="10" s="1"/>
  <c r="E70" i="10" s="1"/>
  <c r="W339" i="19"/>
  <c r="AA339" i="19"/>
  <c r="AE339" i="19"/>
  <c r="AJ339" i="19"/>
  <c r="AP339" i="19"/>
  <c r="BB339" i="19"/>
  <c r="BF339" i="19"/>
  <c r="BJ339" i="19"/>
  <c r="BO339" i="19"/>
  <c r="BU339" i="19"/>
  <c r="CC339" i="19"/>
  <c r="CU339" i="19"/>
  <c r="F202" i="10" s="1"/>
  <c r="CY339" i="19"/>
  <c r="F206" i="10" s="1"/>
  <c r="DC339" i="19"/>
  <c r="F210" i="10" s="1"/>
  <c r="DG339" i="19"/>
  <c r="DK339" i="19"/>
  <c r="Z340" i="19"/>
  <c r="AH340" i="19"/>
  <c r="AS340" i="19"/>
  <c r="BI340" i="19"/>
  <c r="CL340" i="19"/>
  <c r="CX340" i="19"/>
  <c r="G205" i="10" s="1"/>
  <c r="DF340" i="19"/>
  <c r="DJ340" i="19"/>
  <c r="DU340" i="19"/>
  <c r="EC340" i="19"/>
  <c r="EH340" i="19"/>
  <c r="J341" i="19"/>
  <c r="AM341" i="19"/>
  <c r="D108" i="10" s="1"/>
  <c r="E108" i="10" s="1"/>
  <c r="BD341" i="19"/>
  <c r="CA341" i="19"/>
  <c r="CI341" i="19"/>
  <c r="CS341" i="19"/>
  <c r="CW341" i="19"/>
  <c r="DA341" i="19"/>
  <c r="EE341" i="19"/>
  <c r="D342" i="19"/>
  <c r="I28" i="10" s="1"/>
  <c r="H342" i="19"/>
  <c r="S342" i="19"/>
  <c r="AE342" i="19"/>
  <c r="AJ342" i="19"/>
  <c r="AP342" i="19"/>
  <c r="AX342" i="19"/>
  <c r="BB342" i="19"/>
  <c r="BO342" i="19"/>
  <c r="BU342" i="19"/>
  <c r="CC342" i="19"/>
  <c r="DK342" i="19"/>
  <c r="CU342" i="19"/>
  <c r="CY342" i="19"/>
  <c r="DC342" i="19"/>
  <c r="DG342" i="19"/>
  <c r="DZ342" i="19"/>
  <c r="ED342" i="19"/>
  <c r="V343" i="19"/>
  <c r="Z343" i="19"/>
  <c r="AH343" i="19"/>
  <c r="AP343" i="19"/>
  <c r="BB343" i="19"/>
  <c r="BF343" i="19"/>
  <c r="BJ343" i="19"/>
  <c r="BU343" i="19"/>
  <c r="CC343" i="19"/>
  <c r="CQ343" i="19"/>
  <c r="CU343" i="19"/>
  <c r="CY343" i="19"/>
  <c r="DC343" i="19"/>
  <c r="DG343" i="19"/>
  <c r="DK343" i="19"/>
  <c r="DV343" i="19"/>
  <c r="BV342" i="19"/>
  <c r="CN342" i="19"/>
  <c r="CR342" i="19"/>
  <c r="DD342" i="19"/>
  <c r="DH342" i="19"/>
  <c r="EE342" i="19"/>
  <c r="D343" i="19"/>
  <c r="J28" i="10" s="1"/>
  <c r="H343" i="19"/>
  <c r="S343" i="19"/>
  <c r="W343" i="19"/>
  <c r="AA343" i="19"/>
  <c r="AJ343" i="19"/>
  <c r="AQ343" i="19"/>
  <c r="BC343" i="19"/>
  <c r="BG343" i="19"/>
  <c r="BL343" i="19"/>
  <c r="BV343" i="19"/>
  <c r="CD343" i="19"/>
  <c r="CR343" i="19"/>
  <c r="CV343" i="19"/>
  <c r="DD343" i="19"/>
  <c r="DH343" i="19"/>
  <c r="DW343" i="19"/>
  <c r="AR343" i="19"/>
  <c r="AZ343" i="19"/>
  <c r="BH343" i="19"/>
  <c r="CA343" i="19"/>
  <c r="CI343" i="19"/>
  <c r="CS343" i="19"/>
  <c r="CW343" i="19"/>
  <c r="DX343" i="19"/>
  <c r="EF343" i="19"/>
  <c r="D269" i="10" s="1"/>
  <c r="E269" i="10" s="1"/>
  <c r="ED341" i="19"/>
  <c r="G342" i="19"/>
  <c r="I31" i="10" s="1"/>
  <c r="AH342" i="19"/>
  <c r="BE342" i="19"/>
  <c r="BI342" i="19"/>
  <c r="BT342" i="19"/>
  <c r="CB342" i="19"/>
  <c r="CL342" i="19"/>
  <c r="CT342" i="19"/>
  <c r="D196" i="10" s="1"/>
  <c r="E196" i="10" s="1"/>
  <c r="CX342" i="19"/>
  <c r="DF342" i="19"/>
  <c r="DJ342" i="19"/>
  <c r="DU342" i="19"/>
  <c r="EC342" i="19"/>
  <c r="EH342" i="19"/>
  <c r="AS343" i="19"/>
  <c r="BA343" i="19"/>
  <c r="BI343" i="19"/>
  <c r="BT343" i="19"/>
  <c r="CB343" i="19"/>
  <c r="CL343" i="19"/>
  <c r="CX343" i="19"/>
  <c r="DF343" i="19"/>
  <c r="DJ343" i="19"/>
  <c r="DU343" i="19"/>
  <c r="EC343" i="19"/>
  <c r="EH343" i="19"/>
  <c r="EI343" i="19"/>
  <c r="O378" i="19"/>
  <c r="O385" i="19" s="1"/>
  <c r="L378" i="19"/>
  <c r="L381" i="19" s="1"/>
  <c r="P378" i="19"/>
  <c r="P388" i="19" s="1"/>
  <c r="N409" i="19"/>
  <c r="N384" i="19"/>
  <c r="N382" i="19"/>
  <c r="R378" i="19"/>
  <c r="R386" i="19" s="1"/>
  <c r="M378" i="19"/>
  <c r="M384" i="19" s="1"/>
  <c r="Q378" i="19"/>
  <c r="N381" i="19"/>
  <c r="R388" i="19"/>
  <c r="BS363" i="19"/>
  <c r="BS366" i="19" s="1"/>
  <c r="K150" i="10" s="1"/>
  <c r="L150" i="10" s="1"/>
  <c r="N380" i="19"/>
  <c r="B316" i="18"/>
  <c r="J9" i="9" s="1"/>
  <c r="K9" i="9" s="1"/>
  <c r="B318" i="18"/>
  <c r="J11" i="9" s="1"/>
  <c r="K11" i="9" s="1"/>
  <c r="B317" i="18"/>
  <c r="J10" i="9" s="1"/>
  <c r="K10" i="9" s="1"/>
  <c r="B319" i="18"/>
  <c r="J12" i="9" s="1"/>
  <c r="K12" i="9" s="1"/>
  <c r="C312" i="18"/>
  <c r="C317" i="18" s="1"/>
  <c r="J19" i="9" s="1"/>
  <c r="K19" i="9" s="1"/>
  <c r="G332" i="18"/>
  <c r="G334" i="18" s="1"/>
  <c r="K332" i="18"/>
  <c r="V332" i="18"/>
  <c r="V334" i="18" s="1"/>
  <c r="Z332" i="18"/>
  <c r="Z334" i="18" s="1"/>
  <c r="AD332" i="18"/>
  <c r="AD334" i="18" s="1"/>
  <c r="AH332" i="18"/>
  <c r="AH334" i="18" s="1"/>
  <c r="D93" i="9" s="1"/>
  <c r="AN332" i="18"/>
  <c r="AS332" i="18"/>
  <c r="AS334" i="18" s="1"/>
  <c r="AW332" i="18"/>
  <c r="AW334" i="18" s="1"/>
  <c r="BA332" i="18"/>
  <c r="BA334" i="18" s="1"/>
  <c r="BE332" i="18"/>
  <c r="BE334" i="18" s="1"/>
  <c r="BI332" i="18"/>
  <c r="BI334" i="18" s="1"/>
  <c r="BN332" i="18"/>
  <c r="BN334" i="18" s="1"/>
  <c r="BT332" i="18"/>
  <c r="BT334" i="18" s="1"/>
  <c r="CB332" i="18"/>
  <c r="CF332" i="18"/>
  <c r="CF334" i="18" s="1"/>
  <c r="CL332" i="18"/>
  <c r="CL334" i="18" s="1"/>
  <c r="CP332" i="18"/>
  <c r="CP334" i="18" s="1"/>
  <c r="CT332" i="18"/>
  <c r="CT334" i="18" s="1"/>
  <c r="CX332" i="18"/>
  <c r="CX334" i="18" s="1"/>
  <c r="DB332" i="18"/>
  <c r="DB334" i="18" s="1"/>
  <c r="DF332" i="18"/>
  <c r="DF334" i="18" s="1"/>
  <c r="DJ332" i="18"/>
  <c r="DQ332" i="18"/>
  <c r="DQ337" i="18" s="1"/>
  <c r="D233" i="9" s="1"/>
  <c r="DU332" i="18"/>
  <c r="DU334" i="18" s="1"/>
  <c r="DY332" i="18"/>
  <c r="DY334" i="18" s="1"/>
  <c r="EC332" i="18"/>
  <c r="EC334" i="18" s="1"/>
  <c r="EH332" i="18"/>
  <c r="EH334" i="18" s="1"/>
  <c r="V341" i="18"/>
  <c r="Z341" i="18"/>
  <c r="AD341" i="18"/>
  <c r="AH341" i="18"/>
  <c r="BE341" i="18"/>
  <c r="BI341" i="18"/>
  <c r="BN341" i="18"/>
  <c r="BT341" i="18"/>
  <c r="CT341" i="18"/>
  <c r="D195" i="9" s="1"/>
  <c r="E195" i="9" s="1"/>
  <c r="CX341" i="18"/>
  <c r="DB341" i="18"/>
  <c r="DF341" i="18"/>
  <c r="B315" i="18"/>
  <c r="D332" i="18"/>
  <c r="H332" i="18"/>
  <c r="H334" i="18" s="1"/>
  <c r="S332" i="18"/>
  <c r="S334" i="18" s="1"/>
  <c r="W332" i="18"/>
  <c r="W334" i="18" s="1"/>
  <c r="AA332" i="18"/>
  <c r="AE332" i="18"/>
  <c r="AE334" i="18" s="1"/>
  <c r="AJ332" i="18"/>
  <c r="AJ334" i="18" s="1"/>
  <c r="AP332" i="18"/>
  <c r="AP334" i="18" s="1"/>
  <c r="AT332" i="18"/>
  <c r="AT334" i="18" s="1"/>
  <c r="AX332" i="18"/>
  <c r="AX334" i="18" s="1"/>
  <c r="BB332" i="18"/>
  <c r="BB334" i="18" s="1"/>
  <c r="BF332" i="18"/>
  <c r="BF334" i="18" s="1"/>
  <c r="BJ332" i="18"/>
  <c r="BO332" i="18"/>
  <c r="BO334" i="18" s="1"/>
  <c r="BU332" i="18"/>
  <c r="BU334" i="18" s="1"/>
  <c r="CC332" i="18"/>
  <c r="CC334" i="18" s="1"/>
  <c r="CG332" i="18"/>
  <c r="CG334" i="18" s="1"/>
  <c r="CM332" i="18"/>
  <c r="CM334" i="18" s="1"/>
  <c r="CQ332" i="18"/>
  <c r="CQ334" i="18" s="1"/>
  <c r="CU332" i="18"/>
  <c r="CU334" i="18" s="1"/>
  <c r="CY332" i="18"/>
  <c r="DC332" i="18"/>
  <c r="DC334" i="18" s="1"/>
  <c r="DG332" i="18"/>
  <c r="DG334" i="18" s="1"/>
  <c r="DK332" i="18"/>
  <c r="DK334" i="18" s="1"/>
  <c r="DR332" i="18"/>
  <c r="DR340" i="18" s="1"/>
  <c r="D240" i="9" s="1"/>
  <c r="E240" i="9" s="1"/>
  <c r="DV332" i="18"/>
  <c r="DV334" i="18" s="1"/>
  <c r="DZ332" i="18"/>
  <c r="DZ334" i="18" s="1"/>
  <c r="ED332" i="18"/>
  <c r="ED334" i="18" s="1"/>
  <c r="EI332" i="18"/>
  <c r="V338" i="18"/>
  <c r="Z338" i="18"/>
  <c r="AD338" i="18"/>
  <c r="AH338" i="18"/>
  <c r="BE338" i="18"/>
  <c r="BI338" i="18"/>
  <c r="BN338" i="18"/>
  <c r="BT338" i="18"/>
  <c r="CT338" i="18"/>
  <c r="D192" i="9" s="1"/>
  <c r="E192" i="9" s="1"/>
  <c r="CX338" i="18"/>
  <c r="E205" i="9" s="1"/>
  <c r="DB338" i="18"/>
  <c r="E209" i="9" s="1"/>
  <c r="DF338" i="18"/>
  <c r="EC338" i="18"/>
  <c r="EH338" i="18"/>
  <c r="D341" i="18"/>
  <c r="H28" i="9" s="1"/>
  <c r="H341" i="18"/>
  <c r="S341" i="18"/>
  <c r="D72" i="9" s="1"/>
  <c r="E72" i="9" s="1"/>
  <c r="W341" i="18"/>
  <c r="AJ341" i="18"/>
  <c r="AP341" i="18"/>
  <c r="AT341" i="18"/>
  <c r="AX341" i="18"/>
  <c r="BB341" i="18"/>
  <c r="BU341" i="18"/>
  <c r="CG341" i="18"/>
  <c r="CQ341" i="18"/>
  <c r="CU341" i="18"/>
  <c r="DC341" i="18"/>
  <c r="DG341" i="18"/>
  <c r="DK341" i="18"/>
  <c r="DU341" i="18"/>
  <c r="DY341" i="18"/>
  <c r="EC341" i="18"/>
  <c r="EH341" i="18"/>
  <c r="E332" i="18"/>
  <c r="T332" i="18"/>
  <c r="T334" i="18" s="1"/>
  <c r="X332" i="18"/>
  <c r="X334" i="18" s="1"/>
  <c r="AB332" i="18"/>
  <c r="AB334" i="18" s="1"/>
  <c r="AF332" i="18"/>
  <c r="AF334" i="18" s="1"/>
  <c r="AL332" i="18"/>
  <c r="AL334" i="18" s="1"/>
  <c r="AQ332" i="18"/>
  <c r="AQ334" i="18" s="1"/>
  <c r="AU332" i="18"/>
  <c r="AU334" i="18" s="1"/>
  <c r="AY332" i="18"/>
  <c r="AY334" i="18" s="1"/>
  <c r="BC332" i="18"/>
  <c r="BC334" i="18" s="1"/>
  <c r="BG332" i="18"/>
  <c r="BG334" i="18" s="1"/>
  <c r="BL332" i="18"/>
  <c r="BL334" i="18" s="1"/>
  <c r="BP332" i="18"/>
  <c r="BV332" i="18"/>
  <c r="BV334" i="18" s="1"/>
  <c r="CD332" i="18"/>
  <c r="CD334" i="18" s="1"/>
  <c r="CH332" i="18"/>
  <c r="CH334" i="18" s="1"/>
  <c r="CN332" i="18"/>
  <c r="CN334" i="18" s="1"/>
  <c r="CR332" i="18"/>
  <c r="CR334" i="18" s="1"/>
  <c r="CV332" i="18"/>
  <c r="CV334" i="18" s="1"/>
  <c r="CZ332" i="18"/>
  <c r="CZ334" i="18" s="1"/>
  <c r="DD332" i="18"/>
  <c r="DH332" i="18"/>
  <c r="DH334" i="18" s="1"/>
  <c r="DO332" i="18"/>
  <c r="DO339" i="18" s="1"/>
  <c r="F231" i="9" s="1"/>
  <c r="DS332" i="18"/>
  <c r="DS334" i="18" s="1"/>
  <c r="DW332" i="18"/>
  <c r="DW334" i="18" s="1"/>
  <c r="EA332" i="18"/>
  <c r="EA334" i="18" s="1"/>
  <c r="EE332" i="18"/>
  <c r="EE334" i="18" s="1"/>
  <c r="H338" i="18"/>
  <c r="D35" i="9" s="1"/>
  <c r="E35" i="9" s="1"/>
  <c r="S338" i="18"/>
  <c r="D69" i="9" s="1"/>
  <c r="E69" i="9" s="1"/>
  <c r="W338" i="18"/>
  <c r="AE338" i="18"/>
  <c r="AJ338" i="18"/>
  <c r="AT338" i="18"/>
  <c r="AX338" i="18"/>
  <c r="BB338" i="18"/>
  <c r="BF338" i="18"/>
  <c r="BO338" i="18"/>
  <c r="BU338" i="18"/>
  <c r="CC338" i="18"/>
  <c r="CM338" i="18"/>
  <c r="DC338" i="18"/>
  <c r="E210" i="9" s="1"/>
  <c r="DG338" i="18"/>
  <c r="DK338" i="18"/>
  <c r="ED338" i="18"/>
  <c r="G339" i="18"/>
  <c r="F31" i="9" s="1"/>
  <c r="K339" i="18"/>
  <c r="E56" i="9" s="1"/>
  <c r="F56" i="9" s="1"/>
  <c r="V339" i="18"/>
  <c r="Z339" i="18"/>
  <c r="AN339" i="18"/>
  <c r="D117" i="9" s="1"/>
  <c r="E117" i="9" s="1"/>
  <c r="AS339" i="18"/>
  <c r="AW339" i="18"/>
  <c r="BA339" i="18"/>
  <c r="BE339" i="18"/>
  <c r="BI339" i="18"/>
  <c r="CF339" i="18"/>
  <c r="CL339" i="18"/>
  <c r="CP339" i="18"/>
  <c r="CT339" i="18"/>
  <c r="D193" i="9" s="1"/>
  <c r="E193" i="9" s="1"/>
  <c r="CX339" i="18"/>
  <c r="F205" i="9" s="1"/>
  <c r="DQ339" i="18"/>
  <c r="F233" i="9" s="1"/>
  <c r="DU339" i="18"/>
  <c r="DY339" i="18"/>
  <c r="EC339" i="18"/>
  <c r="EH339" i="18"/>
  <c r="X341" i="18"/>
  <c r="AY341" i="18"/>
  <c r="BG341" i="18"/>
  <c r="CN341" i="18"/>
  <c r="CV341" i="18"/>
  <c r="DR341" i="18"/>
  <c r="D241" i="9" s="1"/>
  <c r="E241" i="9" s="1"/>
  <c r="DV341" i="18"/>
  <c r="DZ341" i="18"/>
  <c r="ED341" i="18"/>
  <c r="G342" i="18"/>
  <c r="I31" i="9" s="1"/>
  <c r="V342" i="18"/>
  <c r="Z342" i="18"/>
  <c r="AD342" i="18"/>
  <c r="AH342" i="18"/>
  <c r="AS342" i="18"/>
  <c r="AW342" i="18"/>
  <c r="BE342" i="18"/>
  <c r="BI342" i="18"/>
  <c r="BN342" i="18"/>
  <c r="BT342" i="18"/>
  <c r="CF342" i="18"/>
  <c r="CL342" i="18"/>
  <c r="I332" i="18"/>
  <c r="I334" i="18" s="1"/>
  <c r="F332" i="18"/>
  <c r="F334" i="18" s="1"/>
  <c r="J332" i="18"/>
  <c r="J334" i="18" s="1"/>
  <c r="Y332" i="18"/>
  <c r="Y334" i="18" s="1"/>
  <c r="AC332" i="18"/>
  <c r="AC342" i="18" s="1"/>
  <c r="AG332" i="18"/>
  <c r="AG334" i="18" s="1"/>
  <c r="AM332" i="18"/>
  <c r="AM340" i="18" s="1"/>
  <c r="D107" i="9" s="1"/>
  <c r="E107" i="9" s="1"/>
  <c r="AR332" i="18"/>
  <c r="AR334" i="18" s="1"/>
  <c r="AV332" i="18"/>
  <c r="AV334" i="18" s="1"/>
  <c r="AZ332" i="18"/>
  <c r="AZ334" i="18" s="1"/>
  <c r="BD332" i="18"/>
  <c r="BD334" i="18" s="1"/>
  <c r="BH332" i="18"/>
  <c r="BH334" i="18" s="1"/>
  <c r="BM332" i="18"/>
  <c r="BQ332" i="18"/>
  <c r="BQ334" i="18" s="1"/>
  <c r="CA332" i="18"/>
  <c r="CA334" i="18" s="1"/>
  <c r="CE332" i="18"/>
  <c r="CE334" i="18" s="1"/>
  <c r="CI332" i="18"/>
  <c r="CI334" i="18" s="1"/>
  <c r="CO332" i="18"/>
  <c r="CO334" i="18" s="1"/>
  <c r="CS332" i="18"/>
  <c r="CS334" i="18" s="1"/>
  <c r="CW332" i="18"/>
  <c r="CW334" i="18" s="1"/>
  <c r="DA332" i="18"/>
  <c r="DE332" i="18"/>
  <c r="DE334" i="18" s="1"/>
  <c r="DI332" i="18"/>
  <c r="DI334" i="18" s="1"/>
  <c r="DP332" i="18"/>
  <c r="DP340" i="18" s="1"/>
  <c r="G232" i="9" s="1"/>
  <c r="DT332" i="18"/>
  <c r="DT334" i="18" s="1"/>
  <c r="DX332" i="18"/>
  <c r="DX334" i="18" s="1"/>
  <c r="EB332" i="18"/>
  <c r="EB334" i="18" s="1"/>
  <c r="EF332" i="18"/>
  <c r="EF334" i="18" s="1"/>
  <c r="E338" i="18"/>
  <c r="E29" i="9" s="1"/>
  <c r="T338" i="18"/>
  <c r="X338" i="18"/>
  <c r="AB338" i="18"/>
  <c r="AU338" i="18"/>
  <c r="BC338" i="18"/>
  <c r="BG338" i="18"/>
  <c r="BL338" i="18"/>
  <c r="D138" i="9" s="1"/>
  <c r="E138" i="9" s="1"/>
  <c r="BV338" i="18"/>
  <c r="CN338" i="18"/>
  <c r="CR338" i="18"/>
  <c r="CV338" i="18"/>
  <c r="E203" i="9" s="1"/>
  <c r="CZ338" i="18"/>
  <c r="E207" i="9" s="1"/>
  <c r="DH338" i="18"/>
  <c r="EA338" i="18"/>
  <c r="D339" i="18"/>
  <c r="F28" i="9" s="1"/>
  <c r="H339" i="18"/>
  <c r="D36" i="9" s="1"/>
  <c r="E36" i="9" s="1"/>
  <c r="S339" i="18"/>
  <c r="D70" i="9" s="1"/>
  <c r="E70" i="9" s="1"/>
  <c r="W339" i="18"/>
  <c r="AP339" i="18"/>
  <c r="AT339" i="18"/>
  <c r="AX339" i="18"/>
  <c r="BB339" i="18"/>
  <c r="BF339" i="18"/>
  <c r="BU339" i="18"/>
  <c r="CC339" i="18"/>
  <c r="CG339" i="18"/>
  <c r="CM339" i="18"/>
  <c r="CQ339" i="18"/>
  <c r="CU339" i="18"/>
  <c r="F202" i="9" s="1"/>
  <c r="DG339" i="18"/>
  <c r="DK339" i="18"/>
  <c r="DR339" i="18"/>
  <c r="D239" i="9" s="1"/>
  <c r="E239" i="9" s="1"/>
  <c r="DV339" i="18"/>
  <c r="DZ339" i="18"/>
  <c r="ED339" i="18"/>
  <c r="V340" i="18"/>
  <c r="Z340" i="18"/>
  <c r="AD340" i="18"/>
  <c r="AH340" i="18"/>
  <c r="AS340" i="18"/>
  <c r="BE340" i="18"/>
  <c r="BI340" i="18"/>
  <c r="BN340" i="18"/>
  <c r="BT340" i="18"/>
  <c r="CF340" i="18"/>
  <c r="CT340" i="18"/>
  <c r="D194" i="9" s="1"/>
  <c r="E194" i="9" s="1"/>
  <c r="CX340" i="18"/>
  <c r="G205" i="9" s="1"/>
  <c r="DB340" i="18"/>
  <c r="G209" i="9" s="1"/>
  <c r="DF340" i="18"/>
  <c r="DQ340" i="18"/>
  <c r="G233" i="9" s="1"/>
  <c r="EC340" i="18"/>
  <c r="EH340" i="18"/>
  <c r="J341" i="18"/>
  <c r="AM341" i="18"/>
  <c r="D108" i="9" s="1"/>
  <c r="E108" i="9" s="1"/>
  <c r="AV341" i="18"/>
  <c r="CI341" i="18"/>
  <c r="CS341" i="18"/>
  <c r="CW341" i="18"/>
  <c r="DI341" i="18"/>
  <c r="EA341" i="18"/>
  <c r="EE341" i="18"/>
  <c r="D342" i="18"/>
  <c r="I28" i="9" s="1"/>
  <c r="H342" i="18"/>
  <c r="AT343" i="18"/>
  <c r="CN342" i="18"/>
  <c r="CR342" i="18"/>
  <c r="CV342" i="18"/>
  <c r="CZ342" i="18"/>
  <c r="DS342" i="18"/>
  <c r="EE342" i="18"/>
  <c r="D343" i="18"/>
  <c r="J28" i="9" s="1"/>
  <c r="S343" i="18"/>
  <c r="W343" i="18"/>
  <c r="AA343" i="18"/>
  <c r="AJ343" i="18"/>
  <c r="AQ343" i="18"/>
  <c r="BC343" i="18"/>
  <c r="BG343" i="18"/>
  <c r="BL343" i="18"/>
  <c r="BV343" i="18"/>
  <c r="CD343" i="18"/>
  <c r="CR343" i="18"/>
  <c r="CV343" i="18"/>
  <c r="CZ343" i="18"/>
  <c r="DH343" i="18"/>
  <c r="DS343" i="18"/>
  <c r="K344" i="18"/>
  <c r="E61" i="9" s="1"/>
  <c r="F61" i="9" s="1"/>
  <c r="AM342" i="18"/>
  <c r="D109" i="9" s="1"/>
  <c r="E109" i="9" s="1"/>
  <c r="AR342" i="18"/>
  <c r="AV342" i="18"/>
  <c r="CE342" i="18"/>
  <c r="CI342" i="18"/>
  <c r="CO342" i="18"/>
  <c r="CW342" i="18"/>
  <c r="EB342" i="18"/>
  <c r="E343" i="18"/>
  <c r="J29" i="9" s="1"/>
  <c r="I343" i="18"/>
  <c r="T343" i="18"/>
  <c r="X343" i="18"/>
  <c r="AB343" i="18"/>
  <c r="AL343" i="18"/>
  <c r="AR343" i="18"/>
  <c r="AZ343" i="18"/>
  <c r="BH343" i="18"/>
  <c r="BQ343" i="18"/>
  <c r="CA343" i="18"/>
  <c r="CE343" i="18"/>
  <c r="CW343" i="18"/>
  <c r="DE343" i="18"/>
  <c r="DI343" i="18"/>
  <c r="DT343" i="18"/>
  <c r="DX343" i="18"/>
  <c r="EF343" i="18"/>
  <c r="D269" i="9" s="1"/>
  <c r="E269" i="9" s="1"/>
  <c r="CT342" i="18"/>
  <c r="D196" i="9" s="1"/>
  <c r="E196" i="9" s="1"/>
  <c r="CX342" i="18"/>
  <c r="DB342" i="18"/>
  <c r="DF342" i="18"/>
  <c r="DU342" i="18"/>
  <c r="DY342" i="18"/>
  <c r="EC342" i="18"/>
  <c r="EH342" i="18"/>
  <c r="F343" i="18"/>
  <c r="J30" i="9" s="1"/>
  <c r="J343" i="18"/>
  <c r="AG343" i="18"/>
  <c r="AS343" i="18"/>
  <c r="BE343" i="18"/>
  <c r="BI343" i="18"/>
  <c r="BN343" i="18"/>
  <c r="BT343" i="18"/>
  <c r="CB343" i="18"/>
  <c r="CF343" i="18"/>
  <c r="CT343" i="18"/>
  <c r="D197" i="9" s="1"/>
  <c r="E197" i="9" s="1"/>
  <c r="CX343" i="18"/>
  <c r="DB343" i="18"/>
  <c r="DF343" i="18"/>
  <c r="DU343" i="18"/>
  <c r="EC343" i="18"/>
  <c r="EH343" i="18"/>
  <c r="S342" i="18"/>
  <c r="W342" i="18"/>
  <c r="AE342" i="18"/>
  <c r="AJ342" i="18"/>
  <c r="AP342" i="18"/>
  <c r="AT342" i="18"/>
  <c r="BB342" i="18"/>
  <c r="BF342" i="18"/>
  <c r="BO342" i="18"/>
  <c r="BU342" i="18"/>
  <c r="CC342" i="18"/>
  <c r="CG342" i="18"/>
  <c r="CU342" i="18"/>
  <c r="DC342" i="18"/>
  <c r="DG342" i="18"/>
  <c r="DK342" i="18"/>
  <c r="DV342" i="18"/>
  <c r="G343" i="18"/>
  <c r="J31" i="9" s="1"/>
  <c r="K343" i="18"/>
  <c r="E60" i="9" s="1"/>
  <c r="F60" i="9" s="1"/>
  <c r="V343" i="18"/>
  <c r="Z343" i="18"/>
  <c r="AD343" i="18"/>
  <c r="AX343" i="18"/>
  <c r="BB343" i="18"/>
  <c r="BF343" i="18"/>
  <c r="BO343" i="18"/>
  <c r="BU343" i="18"/>
  <c r="CC343" i="18"/>
  <c r="CQ343" i="18"/>
  <c r="CU343" i="18"/>
  <c r="DC343" i="18"/>
  <c r="DG343" i="18"/>
  <c r="DK343" i="18"/>
  <c r="ED343" i="18"/>
  <c r="O378" i="18"/>
  <c r="O385" i="18" s="1"/>
  <c r="L378" i="18"/>
  <c r="L380" i="18" s="1"/>
  <c r="P378" i="18"/>
  <c r="P381" i="18" s="1"/>
  <c r="E282" i="9" s="1"/>
  <c r="F282" i="9" s="1"/>
  <c r="N378" i="18"/>
  <c r="N380" i="18" s="1"/>
  <c r="R378" i="18"/>
  <c r="R382" i="18" s="1"/>
  <c r="M378" i="18"/>
  <c r="M382" i="18" s="1"/>
  <c r="Q378" i="18"/>
  <c r="Q382" i="18" s="1"/>
  <c r="BS363" i="18"/>
  <c r="BS368" i="18" s="1"/>
  <c r="K152" i="9" s="1"/>
  <c r="L152" i="9" s="1"/>
  <c r="C315" i="17"/>
  <c r="J17" i="8" s="1"/>
  <c r="K17" i="8" s="1"/>
  <c r="B318" i="17"/>
  <c r="J11" i="8" s="1"/>
  <c r="K11" i="8" s="1"/>
  <c r="B315" i="17"/>
  <c r="J8" i="8" s="1"/>
  <c r="K8" i="8" s="1"/>
  <c r="B317" i="17"/>
  <c r="J10" i="8" s="1"/>
  <c r="K10" i="8" s="1"/>
  <c r="B319" i="17"/>
  <c r="J12" i="8" s="1"/>
  <c r="K12" i="8" s="1"/>
  <c r="G332" i="17"/>
  <c r="G341" i="17" s="1"/>
  <c r="H31" i="8" s="1"/>
  <c r="K332" i="17"/>
  <c r="V332" i="17"/>
  <c r="V334" i="17" s="1"/>
  <c r="Z332" i="17"/>
  <c r="Z334" i="17" s="1"/>
  <c r="AD332" i="17"/>
  <c r="AD334" i="17" s="1"/>
  <c r="AH332" i="17"/>
  <c r="AN332" i="17"/>
  <c r="AN340" i="17" s="1"/>
  <c r="AS332" i="17"/>
  <c r="AW332" i="17"/>
  <c r="BA332" i="17"/>
  <c r="BA334" i="17" s="1"/>
  <c r="BE332" i="17"/>
  <c r="BE334" i="17" s="1"/>
  <c r="BI332" i="17"/>
  <c r="BN332" i="17"/>
  <c r="BT332" i="17"/>
  <c r="CB332" i="17"/>
  <c r="CB342" i="17" s="1"/>
  <c r="CF332" i="17"/>
  <c r="CL332" i="17"/>
  <c r="CP332" i="17"/>
  <c r="CP334" i="17" s="1"/>
  <c r="B316" i="17"/>
  <c r="J9" i="8" s="1"/>
  <c r="K9" i="8" s="1"/>
  <c r="E332" i="17"/>
  <c r="I332" i="17"/>
  <c r="T332" i="17"/>
  <c r="X332" i="17"/>
  <c r="X339" i="17" s="1"/>
  <c r="AB332" i="17"/>
  <c r="AF332" i="17"/>
  <c r="AL332" i="17"/>
  <c r="AL334" i="17" s="1"/>
  <c r="F332" i="17"/>
  <c r="AQ332" i="17"/>
  <c r="AU332" i="17"/>
  <c r="AY332" i="17"/>
  <c r="BC332" i="17"/>
  <c r="BC342" i="17" s="1"/>
  <c r="BG332" i="17"/>
  <c r="BL332" i="17"/>
  <c r="BP332" i="17"/>
  <c r="BP334" i="17" s="1"/>
  <c r="BV332" i="17"/>
  <c r="CD332" i="17"/>
  <c r="CH332" i="17"/>
  <c r="CN332" i="17"/>
  <c r="CR332" i="17"/>
  <c r="CR342" i="17" s="1"/>
  <c r="CV332" i="17"/>
  <c r="CZ332" i="17"/>
  <c r="DD332" i="17"/>
  <c r="DH332" i="17"/>
  <c r="DO332" i="17"/>
  <c r="DS332" i="17"/>
  <c r="DW332" i="17"/>
  <c r="EA332" i="17"/>
  <c r="EA342" i="17" s="1"/>
  <c r="EE332" i="17"/>
  <c r="EE334" i="17" s="1"/>
  <c r="G339" i="17"/>
  <c r="F31" i="8" s="1"/>
  <c r="K339" i="17"/>
  <c r="E56" i="8" s="1"/>
  <c r="F56" i="8" s="1"/>
  <c r="V339" i="17"/>
  <c r="Z339" i="17"/>
  <c r="AD339" i="17"/>
  <c r="AH339" i="17"/>
  <c r="BA339" i="17"/>
  <c r="BE339" i="17"/>
  <c r="BN339" i="17"/>
  <c r="BT339" i="17"/>
  <c r="AC340" i="17"/>
  <c r="AV340" i="17"/>
  <c r="BM340" i="17"/>
  <c r="CI340" i="17"/>
  <c r="DA340" i="17"/>
  <c r="G208" i="8" s="1"/>
  <c r="DT340" i="17"/>
  <c r="AQ341" i="17"/>
  <c r="BC341" i="17"/>
  <c r="BP341" i="17"/>
  <c r="BV341" i="17"/>
  <c r="CD341" i="17"/>
  <c r="CH341" i="17"/>
  <c r="DD341" i="17"/>
  <c r="DH341" i="17"/>
  <c r="G342" i="17"/>
  <c r="I31" i="8" s="1"/>
  <c r="K342" i="17"/>
  <c r="E59" i="8" s="1"/>
  <c r="F59" i="8" s="1"/>
  <c r="V342" i="17"/>
  <c r="Z342" i="17"/>
  <c r="AS342" i="17"/>
  <c r="BA342" i="17"/>
  <c r="BE342" i="17"/>
  <c r="BI342" i="17"/>
  <c r="CF342" i="17"/>
  <c r="CP342" i="17"/>
  <c r="F343" i="17"/>
  <c r="J30" i="8" s="1"/>
  <c r="AC343" i="17"/>
  <c r="BA343" i="17"/>
  <c r="BE343" i="17"/>
  <c r="BT343" i="17"/>
  <c r="AC337" i="17"/>
  <c r="AV337" i="17"/>
  <c r="BM337" i="17"/>
  <c r="CI337" i="17"/>
  <c r="DA337" i="17"/>
  <c r="D208" i="8" s="1"/>
  <c r="DT337" i="17"/>
  <c r="I338" i="17"/>
  <c r="D42" i="8" s="1"/>
  <c r="E42" i="8" s="1"/>
  <c r="AB338" i="17"/>
  <c r="AL338" i="17"/>
  <c r="D97" i="8" s="1"/>
  <c r="E97" i="8" s="1"/>
  <c r="AQ338" i="17"/>
  <c r="AU338" i="17"/>
  <c r="BP338" i="17"/>
  <c r="BV338" i="17"/>
  <c r="CD338" i="17"/>
  <c r="CH338" i="17"/>
  <c r="CN338" i="17"/>
  <c r="DO338" i="17"/>
  <c r="E231" i="8" s="1"/>
  <c r="DW338" i="17"/>
  <c r="EA338" i="17"/>
  <c r="EE338" i="17"/>
  <c r="K340" i="17"/>
  <c r="E57" i="8" s="1"/>
  <c r="F57" i="8" s="1"/>
  <c r="V340" i="17"/>
  <c r="Z340" i="17"/>
  <c r="AD340" i="17"/>
  <c r="AH340" i="17"/>
  <c r="AW340" i="17"/>
  <c r="BA340" i="17"/>
  <c r="BE340" i="17"/>
  <c r="BI340" i="17"/>
  <c r="CP340" i="17"/>
  <c r="F341" i="17"/>
  <c r="H30" i="8" s="1"/>
  <c r="AC341" i="17"/>
  <c r="AV341" i="17"/>
  <c r="BM341" i="17"/>
  <c r="CI341" i="17"/>
  <c r="DA341" i="17"/>
  <c r="DW341" i="17"/>
  <c r="EA341" i="17"/>
  <c r="EE341" i="17"/>
  <c r="G343" i="17"/>
  <c r="J31" i="8" s="1"/>
  <c r="J332" i="17"/>
  <c r="AG332" i="17"/>
  <c r="AG334" i="17" s="1"/>
  <c r="AZ332" i="17"/>
  <c r="AZ334" i="17" s="1"/>
  <c r="BQ332" i="17"/>
  <c r="BQ334" i="17" s="1"/>
  <c r="CO332" i="17"/>
  <c r="DE332" i="17"/>
  <c r="DE334" i="17" s="1"/>
  <c r="DX332" i="17"/>
  <c r="CT332" i="17"/>
  <c r="CX332" i="17"/>
  <c r="CX334" i="17" s="1"/>
  <c r="DB332" i="17"/>
  <c r="DF332" i="17"/>
  <c r="DF334" i="17" s="1"/>
  <c r="DJ332" i="17"/>
  <c r="DJ334" i="17" s="1"/>
  <c r="DQ332" i="17"/>
  <c r="DQ337" i="17" s="1"/>
  <c r="D233" i="8" s="1"/>
  <c r="DU332" i="17"/>
  <c r="DU334" i="17" s="1"/>
  <c r="DY332" i="17"/>
  <c r="EC332" i="17"/>
  <c r="EC341" i="17" s="1"/>
  <c r="EH332" i="17"/>
  <c r="EH334" i="17" s="1"/>
  <c r="AC338" i="17"/>
  <c r="AV338" i="17"/>
  <c r="BM338" i="17"/>
  <c r="CI338" i="17"/>
  <c r="CO338" i="17"/>
  <c r="DA338" i="17"/>
  <c r="E208" i="8" s="1"/>
  <c r="DT338" i="17"/>
  <c r="AB339" i="17"/>
  <c r="AL339" i="17"/>
  <c r="D98" i="8" s="1"/>
  <c r="E98" i="8" s="1"/>
  <c r="AY339" i="17"/>
  <c r="BC339" i="17"/>
  <c r="BG339" i="17"/>
  <c r="BL339" i="17"/>
  <c r="D139" i="8" s="1"/>
  <c r="E139" i="8" s="1"/>
  <c r="BP339" i="17"/>
  <c r="BV339" i="17"/>
  <c r="CN339" i="17"/>
  <c r="CV339" i="17"/>
  <c r="F203" i="8" s="1"/>
  <c r="DW339" i="17"/>
  <c r="EA339" i="17"/>
  <c r="EE339" i="17"/>
  <c r="K341" i="17"/>
  <c r="E58" i="8" s="1"/>
  <c r="F58" i="8" s="1"/>
  <c r="V341" i="17"/>
  <c r="AS341" i="17"/>
  <c r="BA341" i="17"/>
  <c r="BE341" i="17"/>
  <c r="BT341" i="17"/>
  <c r="CF341" i="17"/>
  <c r="CP341" i="17"/>
  <c r="CX341" i="17"/>
  <c r="DF341" i="17"/>
  <c r="DT341" i="17"/>
  <c r="DX341" i="17"/>
  <c r="E342" i="17"/>
  <c r="I29" i="8" s="1"/>
  <c r="AL342" i="17"/>
  <c r="AQ342" i="17"/>
  <c r="AU342" i="17"/>
  <c r="AY342" i="17"/>
  <c r="BG342" i="17"/>
  <c r="BP342" i="17"/>
  <c r="BV342" i="17"/>
  <c r="CD342" i="17"/>
  <c r="CH342" i="17"/>
  <c r="CN342" i="17"/>
  <c r="CV342" i="17"/>
  <c r="DH342" i="17"/>
  <c r="DS342" i="17"/>
  <c r="DW342" i="17"/>
  <c r="EE342" i="17"/>
  <c r="BG343" i="17"/>
  <c r="BP343" i="17"/>
  <c r="BV343" i="17"/>
  <c r="CD343" i="17"/>
  <c r="CV343" i="17"/>
  <c r="DD343" i="17"/>
  <c r="DH343" i="17"/>
  <c r="DS343" i="17"/>
  <c r="EE343" i="17"/>
  <c r="K344" i="17"/>
  <c r="E61" i="8" s="1"/>
  <c r="F61" i="8" s="1"/>
  <c r="AM332" i="17"/>
  <c r="AM337" i="17" s="1"/>
  <c r="D104" i="8" s="1"/>
  <c r="E104" i="8" s="1"/>
  <c r="BD332" i="17"/>
  <c r="CA332" i="17"/>
  <c r="CS332" i="17"/>
  <c r="CS334" i="17" s="1"/>
  <c r="DI332" i="17"/>
  <c r="DI334" i="17" s="1"/>
  <c r="EB332" i="17"/>
  <c r="EB334" i="17" s="1"/>
  <c r="D332" i="17"/>
  <c r="H332" i="17"/>
  <c r="H334" i="17" s="1"/>
  <c r="S332" i="17"/>
  <c r="S334" i="17" s="1"/>
  <c r="W332" i="17"/>
  <c r="AA332" i="17"/>
  <c r="AA334" i="17" s="1"/>
  <c r="AE332" i="17"/>
  <c r="AJ332" i="17"/>
  <c r="AJ334" i="17" s="1"/>
  <c r="AP332" i="17"/>
  <c r="AP334" i="17" s="1"/>
  <c r="AT332" i="17"/>
  <c r="AT334" i="17" s="1"/>
  <c r="AX332" i="17"/>
  <c r="AX334" i="17" s="1"/>
  <c r="BB332" i="17"/>
  <c r="BB334" i="17" s="1"/>
  <c r="BF332" i="17"/>
  <c r="BJ332" i="17"/>
  <c r="BO332" i="17"/>
  <c r="BU332" i="17"/>
  <c r="BU334" i="17" s="1"/>
  <c r="CC332" i="17"/>
  <c r="CG332" i="17"/>
  <c r="CG334" i="17" s="1"/>
  <c r="CM332" i="17"/>
  <c r="CM334" i="17" s="1"/>
  <c r="CQ332" i="17"/>
  <c r="CQ334" i="17" s="1"/>
  <c r="CU332" i="17"/>
  <c r="CU343" i="17" s="1"/>
  <c r="CY332" i="17"/>
  <c r="CY334" i="17" s="1"/>
  <c r="DC332" i="17"/>
  <c r="DC334" i="17" s="1"/>
  <c r="DG332" i="17"/>
  <c r="DG334" i="17" s="1"/>
  <c r="DK332" i="17"/>
  <c r="DR332" i="17"/>
  <c r="DR338" i="17" s="1"/>
  <c r="D238" i="8" s="1"/>
  <c r="E238" i="8" s="1"/>
  <c r="DV332" i="17"/>
  <c r="DV334" i="17" s="1"/>
  <c r="DZ332" i="17"/>
  <c r="DZ334" i="17" s="1"/>
  <c r="ED332" i="17"/>
  <c r="ED334" i="17" s="1"/>
  <c r="EI332" i="17"/>
  <c r="EI334" i="17" s="1"/>
  <c r="V338" i="17"/>
  <c r="Z338" i="17"/>
  <c r="AD338" i="17"/>
  <c r="AH338" i="17"/>
  <c r="AN338" i="17"/>
  <c r="D116" i="8" s="1"/>
  <c r="E116" i="8" s="1"/>
  <c r="AS338" i="17"/>
  <c r="AW338" i="17"/>
  <c r="BA338" i="17"/>
  <c r="BE338" i="17"/>
  <c r="BI338" i="17"/>
  <c r="BN338" i="17"/>
  <c r="BT338" i="17"/>
  <c r="CB338" i="17"/>
  <c r="CF338" i="17"/>
  <c r="CL338" i="17"/>
  <c r="CP338" i="17"/>
  <c r="CX338" i="17"/>
  <c r="E205" i="8" s="1"/>
  <c r="DB338" i="17"/>
  <c r="E209" i="8" s="1"/>
  <c r="DJ338" i="17"/>
  <c r="DQ338" i="17"/>
  <c r="E233" i="8" s="1"/>
  <c r="EH338" i="17"/>
  <c r="J339" i="17"/>
  <c r="AC339" i="17"/>
  <c r="AG339" i="17"/>
  <c r="AV339" i="17"/>
  <c r="AZ339" i="17"/>
  <c r="BM339" i="17"/>
  <c r="BQ339" i="17"/>
  <c r="CA339" i="17"/>
  <c r="CI339" i="17"/>
  <c r="CO339" i="17"/>
  <c r="DA339" i="17"/>
  <c r="F208" i="8" s="1"/>
  <c r="DT339" i="17"/>
  <c r="E340" i="17"/>
  <c r="G29" i="8" s="1"/>
  <c r="AB340" i="17"/>
  <c r="AL340" i="17"/>
  <c r="D99" i="8" s="1"/>
  <c r="E99" i="8" s="1"/>
  <c r="AU340" i="17"/>
  <c r="AY340" i="17"/>
  <c r="BG340" i="17"/>
  <c r="BP340" i="17"/>
  <c r="CH340" i="17"/>
  <c r="CN340" i="17"/>
  <c r="CV340" i="17"/>
  <c r="G203" i="8" s="1"/>
  <c r="DS340" i="17"/>
  <c r="DW340" i="17"/>
  <c r="EA340" i="17"/>
  <c r="EE340" i="17"/>
  <c r="D341" i="17"/>
  <c r="H28" i="8" s="1"/>
  <c r="AP341" i="17"/>
  <c r="BO341" i="17"/>
  <c r="CC341" i="17"/>
  <c r="CM341" i="17"/>
  <c r="DC341" i="17"/>
  <c r="DK341" i="17"/>
  <c r="EH341" i="17"/>
  <c r="F342" i="17"/>
  <c r="I30" i="8" s="1"/>
  <c r="AC342" i="17"/>
  <c r="AG342" i="17"/>
  <c r="AM342" i="17"/>
  <c r="D109" i="8" s="1"/>
  <c r="E109" i="8" s="1"/>
  <c r="AV342" i="17"/>
  <c r="AZ342" i="17"/>
  <c r="BM342" i="17"/>
  <c r="BQ342" i="17"/>
  <c r="CI342" i="17"/>
  <c r="CO342" i="17"/>
  <c r="CS342" i="17"/>
  <c r="DA342" i="17"/>
  <c r="DI342" i="17"/>
  <c r="DT342" i="17"/>
  <c r="EB342" i="17"/>
  <c r="E343" i="17"/>
  <c r="J29" i="8" s="1"/>
  <c r="I343" i="17"/>
  <c r="CI343" i="17"/>
  <c r="Y332" i="17"/>
  <c r="Y334" i="17" s="1"/>
  <c r="AR332" i="17"/>
  <c r="AR334" i="17" s="1"/>
  <c r="BH332" i="17"/>
  <c r="BH334" i="17" s="1"/>
  <c r="CE332" i="17"/>
  <c r="CE334" i="17" s="1"/>
  <c r="CW332" i="17"/>
  <c r="CW334" i="17" s="1"/>
  <c r="DP332" i="17"/>
  <c r="DP338" i="17" s="1"/>
  <c r="E232" i="8" s="1"/>
  <c r="EF332" i="17"/>
  <c r="EF334" i="17" s="1"/>
  <c r="X343" i="17"/>
  <c r="AL343" i="17"/>
  <c r="AV343" i="17"/>
  <c r="AZ343" i="17"/>
  <c r="BH343" i="17"/>
  <c r="BM343" i="17"/>
  <c r="BQ343" i="17"/>
  <c r="DA343" i="17"/>
  <c r="DI343" i="17"/>
  <c r="DT343" i="17"/>
  <c r="DX343" i="17"/>
  <c r="CF343" i="17"/>
  <c r="CP343" i="17"/>
  <c r="CX343" i="17"/>
  <c r="DB343" i="17"/>
  <c r="DF343" i="17"/>
  <c r="DJ343" i="17"/>
  <c r="EH343" i="17"/>
  <c r="O378" i="17"/>
  <c r="K343" i="17"/>
  <c r="E60" i="8" s="1"/>
  <c r="F60" i="8" s="1"/>
  <c r="V343" i="17"/>
  <c r="AD343" i="17"/>
  <c r="AH343" i="17"/>
  <c r="AP343" i="17"/>
  <c r="CC343" i="17"/>
  <c r="CG343" i="17"/>
  <c r="CY343" i="17"/>
  <c r="DC343" i="17"/>
  <c r="DG343" i="17"/>
  <c r="DV343" i="17"/>
  <c r="DZ343" i="17"/>
  <c r="EI343" i="17"/>
  <c r="L378" i="17"/>
  <c r="P378" i="17"/>
  <c r="P383" i="17" s="1"/>
  <c r="N409" i="17"/>
  <c r="N384" i="17"/>
  <c r="N382" i="17"/>
  <c r="R378" i="17"/>
  <c r="R389" i="17" s="1"/>
  <c r="Q389" i="17"/>
  <c r="M378" i="17"/>
  <c r="M383" i="17" s="1"/>
  <c r="Q378" i="17"/>
  <c r="Q394" i="17" s="1"/>
  <c r="N381" i="17"/>
  <c r="P404" i="17"/>
  <c r="P401" i="17"/>
  <c r="BS363" i="17"/>
  <c r="BS369" i="17" s="1"/>
  <c r="K153" i="8" s="1"/>
  <c r="L153" i="8" s="1"/>
  <c r="N380" i="17"/>
  <c r="E332" i="16"/>
  <c r="AB332" i="16"/>
  <c r="AB334" i="16" s="1"/>
  <c r="AQ332" i="16"/>
  <c r="AQ334" i="16" s="1"/>
  <c r="BV332" i="16"/>
  <c r="BV334" i="16" s="1"/>
  <c r="CV332" i="16"/>
  <c r="C312" i="16"/>
  <c r="C315" i="16" s="1"/>
  <c r="J17" i="7" s="1"/>
  <c r="K17" i="7" s="1"/>
  <c r="G332" i="16"/>
  <c r="G334" i="16" s="1"/>
  <c r="K332" i="16"/>
  <c r="V332" i="16"/>
  <c r="V334" i="16" s="1"/>
  <c r="Z332" i="16"/>
  <c r="AD332" i="16"/>
  <c r="AH332" i="16"/>
  <c r="AN332" i="16"/>
  <c r="AN334" i="16" s="1"/>
  <c r="AS332" i="16"/>
  <c r="AS334" i="16" s="1"/>
  <c r="AW332" i="16"/>
  <c r="AW334" i="16" s="1"/>
  <c r="BA332" i="16"/>
  <c r="BE332" i="16"/>
  <c r="BE334" i="16" s="1"/>
  <c r="BI332" i="16"/>
  <c r="BN332" i="16"/>
  <c r="BT332" i="16"/>
  <c r="CB332" i="16"/>
  <c r="CB334" i="16" s="1"/>
  <c r="CF332" i="16"/>
  <c r="CF334" i="16" s="1"/>
  <c r="CL332" i="16"/>
  <c r="CP332" i="16"/>
  <c r="CP334" i="16" s="1"/>
  <c r="CT332" i="16"/>
  <c r="CT334" i="16" s="1"/>
  <c r="CX332" i="16"/>
  <c r="DB332" i="16"/>
  <c r="DF332" i="16"/>
  <c r="DJ332" i="16"/>
  <c r="DJ334" i="16" s="1"/>
  <c r="DQ332" i="16"/>
  <c r="DQ339" i="16" s="1"/>
  <c r="F233" i="7" s="1"/>
  <c r="DU332" i="16"/>
  <c r="DY332" i="16"/>
  <c r="DY334" i="16" s="1"/>
  <c r="EC332" i="16"/>
  <c r="EC334" i="16" s="1"/>
  <c r="EH332" i="16"/>
  <c r="E339" i="16"/>
  <c r="F29" i="7" s="1"/>
  <c r="AB339" i="16"/>
  <c r="AQ339" i="16"/>
  <c r="BV339" i="16"/>
  <c r="I332" i="16"/>
  <c r="I342" i="16" s="1"/>
  <c r="D46" i="7" s="1"/>
  <c r="E46" i="7" s="1"/>
  <c r="X332" i="16"/>
  <c r="X334" i="16" s="1"/>
  <c r="AU332" i="16"/>
  <c r="BG332" i="16"/>
  <c r="BG334" i="16" s="1"/>
  <c r="CD332" i="16"/>
  <c r="CD334" i="16" s="1"/>
  <c r="DO332" i="16"/>
  <c r="DW337" i="16"/>
  <c r="DW332" i="16"/>
  <c r="DW334" i="16" s="1"/>
  <c r="EA332" i="16"/>
  <c r="EE332" i="16"/>
  <c r="EE334" i="16" s="1"/>
  <c r="D332" i="16"/>
  <c r="H332" i="16"/>
  <c r="H334" i="16" s="1"/>
  <c r="S332" i="16"/>
  <c r="W332" i="16"/>
  <c r="W334" i="16" s="1"/>
  <c r="AA332" i="16"/>
  <c r="AA334" i="16" s="1"/>
  <c r="AE332" i="16"/>
  <c r="AE334" i="16" s="1"/>
  <c r="AJ332" i="16"/>
  <c r="AP332" i="16"/>
  <c r="AP334" i="16" s="1"/>
  <c r="AT332" i="16"/>
  <c r="AT334" i="16" s="1"/>
  <c r="AX332" i="16"/>
  <c r="AX334" i="16" s="1"/>
  <c r="BB332" i="16"/>
  <c r="BB334" i="16" s="1"/>
  <c r="BF332" i="16"/>
  <c r="BF334" i="16" s="1"/>
  <c r="BJ332" i="16"/>
  <c r="BJ334" i="16" s="1"/>
  <c r="BO332" i="16"/>
  <c r="BO334" i="16" s="1"/>
  <c r="BU332" i="16"/>
  <c r="CC332" i="16"/>
  <c r="CC334" i="16" s="1"/>
  <c r="CG332" i="16"/>
  <c r="CM332" i="16"/>
  <c r="CM334" i="16" s="1"/>
  <c r="CQ332" i="16"/>
  <c r="CQ334" i="16" s="1"/>
  <c r="CU332" i="16"/>
  <c r="CU334" i="16" s="1"/>
  <c r="CY332" i="16"/>
  <c r="CY334" i="16" s="1"/>
  <c r="DC332" i="16"/>
  <c r="DC334" i="16" s="1"/>
  <c r="DG332" i="16"/>
  <c r="DK332" i="16"/>
  <c r="DR332" i="16"/>
  <c r="DV332" i="16"/>
  <c r="DV334" i="16" s="1"/>
  <c r="DZ332" i="16"/>
  <c r="DZ334" i="16" s="1"/>
  <c r="ED332" i="16"/>
  <c r="ED334" i="16" s="1"/>
  <c r="EI332" i="16"/>
  <c r="EI334" i="16" s="1"/>
  <c r="V338" i="16"/>
  <c r="Z338" i="16"/>
  <c r="AN338" i="16"/>
  <c r="D116" i="7" s="1"/>
  <c r="E116" i="7" s="1"/>
  <c r="AW338" i="16"/>
  <c r="BE338" i="16"/>
  <c r="BI338" i="16"/>
  <c r="CB338" i="16"/>
  <c r="CP338" i="16"/>
  <c r="CT338" i="16"/>
  <c r="D192" i="7" s="1"/>
  <c r="E192" i="7" s="1"/>
  <c r="DY338" i="16"/>
  <c r="EC338" i="16"/>
  <c r="EH338" i="16"/>
  <c r="T332" i="16"/>
  <c r="T334" i="16" s="1"/>
  <c r="AF332" i="16"/>
  <c r="AF334" i="16" s="1"/>
  <c r="AY332" i="16"/>
  <c r="BC332" i="16"/>
  <c r="BC334" i="16" s="1"/>
  <c r="BP332" i="16"/>
  <c r="BP334" i="16" s="1"/>
  <c r="CH332" i="16"/>
  <c r="CH334" i="16" s="1"/>
  <c r="CN332" i="16"/>
  <c r="CR332" i="16"/>
  <c r="CR334" i="16" s="1"/>
  <c r="DD332" i="16"/>
  <c r="DD334" i="16" s="1"/>
  <c r="D338" i="16"/>
  <c r="E28" i="7" s="1"/>
  <c r="AP338" i="16"/>
  <c r="BF338" i="16"/>
  <c r="BJ338" i="16"/>
  <c r="BO338" i="16"/>
  <c r="CQ338" i="16"/>
  <c r="CU338" i="16"/>
  <c r="E202" i="7" s="1"/>
  <c r="DV338" i="16"/>
  <c r="DZ338" i="16"/>
  <c r="V339" i="16"/>
  <c r="AH339" i="16"/>
  <c r="AN339" i="16"/>
  <c r="D117" i="7" s="1"/>
  <c r="E117" i="7" s="1"/>
  <c r="AW339" i="16"/>
  <c r="BE339" i="16"/>
  <c r="CB339" i="16"/>
  <c r="CP339" i="16"/>
  <c r="CT339" i="16"/>
  <c r="D193" i="7" s="1"/>
  <c r="E193" i="7" s="1"/>
  <c r="DF339" i="16"/>
  <c r="DY339" i="16"/>
  <c r="EC339" i="16"/>
  <c r="E341" i="16"/>
  <c r="H29" i="7" s="1"/>
  <c r="T341" i="16"/>
  <c r="X341" i="16"/>
  <c r="AB341" i="16"/>
  <c r="AF341" i="16"/>
  <c r="AQ341" i="16"/>
  <c r="BC341" i="16"/>
  <c r="BG341" i="16"/>
  <c r="BP341" i="16"/>
  <c r="BV341" i="16"/>
  <c r="CR341" i="16"/>
  <c r="DD341" i="16"/>
  <c r="DR341" i="16"/>
  <c r="D241" i="7" s="1"/>
  <c r="E241" i="7" s="1"/>
  <c r="AL332" i="16"/>
  <c r="AL334" i="16" s="1"/>
  <c r="BL332" i="16"/>
  <c r="CZ332" i="16"/>
  <c r="CZ334" i="16" s="1"/>
  <c r="DH332" i="16"/>
  <c r="DH334" i="16" s="1"/>
  <c r="DS332" i="16"/>
  <c r="DS334" i="16" s="1"/>
  <c r="AT338" i="16"/>
  <c r="B312" i="16"/>
  <c r="B318" i="16" s="1"/>
  <c r="J11" i="7" s="1"/>
  <c r="K11" i="7" s="1"/>
  <c r="F332" i="16"/>
  <c r="F334" i="16" s="1"/>
  <c r="J332" i="16"/>
  <c r="Y332" i="16"/>
  <c r="Y334" i="16" s="1"/>
  <c r="AC332" i="16"/>
  <c r="AC334" i="16" s="1"/>
  <c r="AG332" i="16"/>
  <c r="AM332" i="16"/>
  <c r="AM337" i="16" s="1"/>
  <c r="D104" i="7" s="1"/>
  <c r="E104" i="7" s="1"/>
  <c r="AR332" i="16"/>
  <c r="AR334" i="16" s="1"/>
  <c r="AV332" i="16"/>
  <c r="AV334" i="16" s="1"/>
  <c r="AZ332" i="16"/>
  <c r="AZ334" i="16" s="1"/>
  <c r="BD332" i="16"/>
  <c r="BH332" i="16"/>
  <c r="BH334" i="16" s="1"/>
  <c r="BM332" i="16"/>
  <c r="BM334" i="16" s="1"/>
  <c r="BQ332" i="16"/>
  <c r="BQ334" i="16" s="1"/>
  <c r="CA332" i="16"/>
  <c r="CA334" i="16" s="1"/>
  <c r="CE332" i="16"/>
  <c r="CE334" i="16" s="1"/>
  <c r="CI332" i="16"/>
  <c r="CI334" i="16" s="1"/>
  <c r="CO332" i="16"/>
  <c r="CO334" i="16" s="1"/>
  <c r="CS332" i="16"/>
  <c r="CW332" i="16"/>
  <c r="CW334" i="16" s="1"/>
  <c r="DA332" i="16"/>
  <c r="DA334" i="16" s="1"/>
  <c r="DE332" i="16"/>
  <c r="DE334" i="16" s="1"/>
  <c r="DI332" i="16"/>
  <c r="DI334" i="16" s="1"/>
  <c r="DP332" i="16"/>
  <c r="DP337" i="16" s="1"/>
  <c r="D232" i="7" s="1"/>
  <c r="DT332" i="16"/>
  <c r="DT334" i="16" s="1"/>
  <c r="DX332" i="16"/>
  <c r="DX334" i="16" s="1"/>
  <c r="EB332" i="16"/>
  <c r="EF332" i="16"/>
  <c r="EF334" i="16" s="1"/>
  <c r="E338" i="16"/>
  <c r="E29" i="7" s="1"/>
  <c r="X338" i="16"/>
  <c r="AB338" i="16"/>
  <c r="AF338" i="16"/>
  <c r="AQ338" i="16"/>
  <c r="AU338" i="16"/>
  <c r="AY338" i="16"/>
  <c r="BC338" i="16"/>
  <c r="BG338" i="16"/>
  <c r="BP338" i="16"/>
  <c r="BV338" i="16"/>
  <c r="CD338" i="16"/>
  <c r="CR338" i="16"/>
  <c r="CV338" i="16"/>
  <c r="E203" i="7" s="1"/>
  <c r="CZ338" i="16"/>
  <c r="E207" i="7" s="1"/>
  <c r="DD338" i="16"/>
  <c r="DO338" i="16"/>
  <c r="E231" i="7" s="1"/>
  <c r="DS338" i="16"/>
  <c r="DW338" i="16"/>
  <c r="EE338" i="16"/>
  <c r="D339" i="16"/>
  <c r="F28" i="7" s="1"/>
  <c r="H339" i="16"/>
  <c r="D36" i="7" s="1"/>
  <c r="E36" i="7" s="1"/>
  <c r="S339" i="16"/>
  <c r="D70" i="7" s="1"/>
  <c r="E70" i="7" s="1"/>
  <c r="W339" i="16"/>
  <c r="AE339" i="16"/>
  <c r="AP339" i="16"/>
  <c r="AT339" i="16"/>
  <c r="AX339" i="16"/>
  <c r="BB339" i="16"/>
  <c r="BF339" i="16"/>
  <c r="BO339" i="16"/>
  <c r="CC339" i="16"/>
  <c r="CG339" i="16"/>
  <c r="CM339" i="16"/>
  <c r="CQ339" i="16"/>
  <c r="CU339" i="16"/>
  <c r="F202" i="7" s="1"/>
  <c r="DC339" i="16"/>
  <c r="F210" i="7" s="1"/>
  <c r="DK339" i="16"/>
  <c r="DR339" i="16"/>
  <c r="D239" i="7" s="1"/>
  <c r="E239" i="7" s="1"/>
  <c r="DV339" i="16"/>
  <c r="DZ339" i="16"/>
  <c r="ED339" i="16"/>
  <c r="V340" i="16"/>
  <c r="Z340" i="16"/>
  <c r="AD340" i="16"/>
  <c r="AH340" i="16"/>
  <c r="AN340" i="16"/>
  <c r="DZ341" i="16"/>
  <c r="ED341" i="16"/>
  <c r="G342" i="16"/>
  <c r="I31" i="7" s="1"/>
  <c r="V342" i="16"/>
  <c r="Z342" i="16"/>
  <c r="AN342" i="16"/>
  <c r="AW342" i="16"/>
  <c r="BE342" i="16"/>
  <c r="BI342" i="16"/>
  <c r="CB342" i="16"/>
  <c r="CP342" i="16"/>
  <c r="CT342" i="16"/>
  <c r="D196" i="7" s="1"/>
  <c r="E196" i="7" s="1"/>
  <c r="CX342" i="16"/>
  <c r="DJ342" i="16"/>
  <c r="DY342" i="16"/>
  <c r="EC342" i="16"/>
  <c r="EH342" i="16"/>
  <c r="F343" i="16"/>
  <c r="J30" i="7" s="1"/>
  <c r="AC343" i="16"/>
  <c r="AG343" i="16"/>
  <c r="AN343" i="16"/>
  <c r="AW343" i="16"/>
  <c r="BE343" i="16"/>
  <c r="BI343" i="16"/>
  <c r="BT343" i="16"/>
  <c r="CB343" i="16"/>
  <c r="CF343" i="16"/>
  <c r="CP343" i="16"/>
  <c r="CT343" i="16"/>
  <c r="D197" i="7" s="1"/>
  <c r="E197" i="7" s="1"/>
  <c r="DF343" i="16"/>
  <c r="DY343" i="16"/>
  <c r="EC343" i="16"/>
  <c r="EH343" i="16"/>
  <c r="BA340" i="16"/>
  <c r="BE340" i="16"/>
  <c r="BI340" i="16"/>
  <c r="BN340" i="16"/>
  <c r="BT340" i="16"/>
  <c r="CB340" i="16"/>
  <c r="CF340" i="16"/>
  <c r="CP340" i="16"/>
  <c r="CT340" i="16"/>
  <c r="D194" i="7" s="1"/>
  <c r="E194" i="7" s="1"/>
  <c r="CX340" i="16"/>
  <c r="G205" i="7" s="1"/>
  <c r="DB340" i="16"/>
  <c r="G209" i="7" s="1"/>
  <c r="DF340" i="16"/>
  <c r="DQ340" i="16"/>
  <c r="G233" i="7" s="1"/>
  <c r="DY340" i="16"/>
  <c r="EC340" i="16"/>
  <c r="EH340" i="16"/>
  <c r="F341" i="16"/>
  <c r="H30" i="7" s="1"/>
  <c r="Y341" i="16"/>
  <c r="AC341" i="16"/>
  <c r="AG341" i="16"/>
  <c r="AR341" i="16"/>
  <c r="AZ341" i="16"/>
  <c r="BH341" i="16"/>
  <c r="BM341" i="16"/>
  <c r="CE341" i="16"/>
  <c r="CO341" i="16"/>
  <c r="CW341" i="16"/>
  <c r="DA341" i="16"/>
  <c r="DS341" i="16"/>
  <c r="DW341" i="16"/>
  <c r="EE341" i="16"/>
  <c r="D342" i="16"/>
  <c r="I28" i="7" s="1"/>
  <c r="H342" i="16"/>
  <c r="AE342" i="16"/>
  <c r="AP342" i="16"/>
  <c r="AT342" i="16"/>
  <c r="AX342" i="16"/>
  <c r="BB342" i="16"/>
  <c r="BF342" i="16"/>
  <c r="BO342" i="16"/>
  <c r="CC342" i="16"/>
  <c r="CG342" i="16"/>
  <c r="CM342" i="16"/>
  <c r="CQ342" i="16"/>
  <c r="CU342" i="16"/>
  <c r="DC342" i="16"/>
  <c r="DK342" i="16"/>
  <c r="DV342" i="16"/>
  <c r="DZ342" i="16"/>
  <c r="EI342" i="16"/>
  <c r="G343" i="16"/>
  <c r="J31" i="7" s="1"/>
  <c r="V343" i="16"/>
  <c r="Z343" i="16"/>
  <c r="AD343" i="16"/>
  <c r="AH343" i="16"/>
  <c r="AX343" i="16"/>
  <c r="BB343" i="16"/>
  <c r="BF343" i="16"/>
  <c r="BO343" i="16"/>
  <c r="CM343" i="16"/>
  <c r="CQ343" i="16"/>
  <c r="CU343" i="16"/>
  <c r="CY343" i="16"/>
  <c r="DC343" i="16"/>
  <c r="DZ343" i="16"/>
  <c r="ED343" i="16"/>
  <c r="DD339" i="16"/>
  <c r="DH339" i="16"/>
  <c r="DO339" i="16"/>
  <c r="F231" i="7" s="1"/>
  <c r="DS339" i="16"/>
  <c r="DW339" i="16"/>
  <c r="EE339" i="16"/>
  <c r="D340" i="16"/>
  <c r="G28" i="7" s="1"/>
  <c r="H340" i="16"/>
  <c r="D37" i="7" s="1"/>
  <c r="E37" i="7" s="1"/>
  <c r="S340" i="16"/>
  <c r="D71" i="7" s="1"/>
  <c r="E71" i="7" s="1"/>
  <c r="W340" i="16"/>
  <c r="AE340" i="16"/>
  <c r="AP340" i="16"/>
  <c r="AT340" i="16"/>
  <c r="AX340" i="16"/>
  <c r="BB340" i="16"/>
  <c r="BF340" i="16"/>
  <c r="BO340" i="16"/>
  <c r="CC340" i="16"/>
  <c r="CG340" i="16"/>
  <c r="CM340" i="16"/>
  <c r="CQ340" i="16"/>
  <c r="CU340" i="16"/>
  <c r="G202" i="7" s="1"/>
  <c r="DC340" i="16"/>
  <c r="G210" i="7" s="1"/>
  <c r="DK340" i="16"/>
  <c r="DR340" i="16"/>
  <c r="D240" i="7" s="1"/>
  <c r="E240" i="7" s="1"/>
  <c r="DV340" i="16"/>
  <c r="DZ340" i="16"/>
  <c r="ED340" i="16"/>
  <c r="V341" i="16"/>
  <c r="Z341" i="16"/>
  <c r="AD341" i="16"/>
  <c r="AH341" i="16"/>
  <c r="AN341" i="16"/>
  <c r="BA341" i="16"/>
  <c r="BE341" i="16"/>
  <c r="BI341" i="16"/>
  <c r="BN341" i="16"/>
  <c r="BT341" i="16"/>
  <c r="CB341" i="16"/>
  <c r="CP341" i="16"/>
  <c r="CT341" i="16"/>
  <c r="D195" i="7" s="1"/>
  <c r="E195" i="7" s="1"/>
  <c r="CX341" i="16"/>
  <c r="DB341" i="16"/>
  <c r="DF341" i="16"/>
  <c r="DJ341" i="16"/>
  <c r="EF341" i="16"/>
  <c r="D267" i="7" s="1"/>
  <c r="E267" i="7" s="1"/>
  <c r="E342" i="16"/>
  <c r="I29" i="7" s="1"/>
  <c r="T342" i="16"/>
  <c r="X342" i="16"/>
  <c r="AB342" i="16"/>
  <c r="AF342" i="16"/>
  <c r="AL342" i="16"/>
  <c r="AQ342" i="16"/>
  <c r="AU342" i="16"/>
  <c r="AY342" i="16"/>
  <c r="BC342" i="16"/>
  <c r="BG342" i="16"/>
  <c r="BV342" i="16"/>
  <c r="CD342" i="16"/>
  <c r="CR342" i="16"/>
  <c r="CV342" i="16"/>
  <c r="DD342" i="16"/>
  <c r="DH342" i="16"/>
  <c r="DS342" i="16"/>
  <c r="DW342" i="16"/>
  <c r="EE342" i="16"/>
  <c r="D343" i="16"/>
  <c r="J28" i="7" s="1"/>
  <c r="W343" i="16"/>
  <c r="AE343" i="16"/>
  <c r="AQ343" i="16"/>
  <c r="AU343" i="16"/>
  <c r="AY343" i="16"/>
  <c r="BG343" i="16"/>
  <c r="BP343" i="16"/>
  <c r="BV343" i="16"/>
  <c r="CD343" i="16"/>
  <c r="CR343" i="16"/>
  <c r="CV343" i="16"/>
  <c r="CZ343" i="16"/>
  <c r="DD343" i="16"/>
  <c r="DH343" i="16"/>
  <c r="DS343" i="16"/>
  <c r="DW343" i="16"/>
  <c r="EE343" i="16"/>
  <c r="CW339" i="16"/>
  <c r="F204" i="7" s="1"/>
  <c r="DA339" i="16"/>
  <c r="F208" i="7" s="1"/>
  <c r="DE339" i="16"/>
  <c r="DI339" i="16"/>
  <c r="DX339" i="16"/>
  <c r="EF339" i="16"/>
  <c r="D265" i="7" s="1"/>
  <c r="E265" i="7" s="1"/>
  <c r="E340" i="16"/>
  <c r="G29" i="7" s="1"/>
  <c r="T340" i="16"/>
  <c r="X340" i="16"/>
  <c r="AB340" i="16"/>
  <c r="AF340" i="16"/>
  <c r="AL340" i="16"/>
  <c r="D99" i="7" s="1"/>
  <c r="E99" i="7" s="1"/>
  <c r="AQ340" i="16"/>
  <c r="AU340" i="16"/>
  <c r="AY340" i="16"/>
  <c r="BC340" i="16"/>
  <c r="BP340" i="16"/>
  <c r="BV340" i="16"/>
  <c r="CD340" i="16"/>
  <c r="CH340" i="16"/>
  <c r="CR340" i="16"/>
  <c r="DD340" i="16"/>
  <c r="DH340" i="16"/>
  <c r="DO340" i="16"/>
  <c r="G231" i="7" s="1"/>
  <c r="DS340" i="16"/>
  <c r="DW340" i="16"/>
  <c r="EE340" i="16"/>
  <c r="D341" i="16"/>
  <c r="H28" i="7" s="1"/>
  <c r="H341" i="16"/>
  <c r="S341" i="16"/>
  <c r="D72" i="7" s="1"/>
  <c r="E72" i="7" s="1"/>
  <c r="W341" i="16"/>
  <c r="AA341" i="16"/>
  <c r="AE341" i="16"/>
  <c r="AX341" i="16"/>
  <c r="BB341" i="16"/>
  <c r="BF341" i="16"/>
  <c r="BJ341" i="16"/>
  <c r="BO341" i="16"/>
  <c r="CM341" i="16"/>
  <c r="CQ341" i="16"/>
  <c r="CU341" i="16"/>
  <c r="CY341" i="16"/>
  <c r="DC341" i="16"/>
  <c r="DY341" i="16"/>
  <c r="EC341" i="16"/>
  <c r="EH341" i="16"/>
  <c r="F342" i="16"/>
  <c r="I30" i="7" s="1"/>
  <c r="Y342" i="16"/>
  <c r="AC342" i="16"/>
  <c r="AG342" i="16"/>
  <c r="AM342" i="16"/>
  <c r="D109" i="7" s="1"/>
  <c r="E109" i="7" s="1"/>
  <c r="AR342" i="16"/>
  <c r="AZ342" i="16"/>
  <c r="BH342" i="16"/>
  <c r="BM342" i="16"/>
  <c r="CA342" i="16"/>
  <c r="CE342" i="16"/>
  <c r="CO342" i="16"/>
  <c r="CW342" i="16"/>
  <c r="DI342" i="16"/>
  <c r="DX342" i="16"/>
  <c r="EF342" i="16"/>
  <c r="D268" i="7" s="1"/>
  <c r="E268" i="7" s="1"/>
  <c r="E343" i="16"/>
  <c r="J29" i="7" s="1"/>
  <c r="T343" i="16"/>
  <c r="X343" i="16"/>
  <c r="AB343" i="16"/>
  <c r="AF343" i="16"/>
  <c r="AL343" i="16"/>
  <c r="AR343" i="16"/>
  <c r="BH343" i="16"/>
  <c r="BM343" i="16"/>
  <c r="BQ343" i="16"/>
  <c r="CA343" i="16"/>
  <c r="CE343" i="16"/>
  <c r="CW343" i="16"/>
  <c r="DA343" i="16"/>
  <c r="DE343" i="16"/>
  <c r="DI343" i="16"/>
  <c r="DT343" i="16"/>
  <c r="DX343" i="16"/>
  <c r="EF343" i="16"/>
  <c r="D269" i="7" s="1"/>
  <c r="E269" i="7" s="1"/>
  <c r="O378" i="16"/>
  <c r="O409" i="16" s="1"/>
  <c r="L378" i="16"/>
  <c r="L409" i="16" s="1"/>
  <c r="N381" i="16"/>
  <c r="E282" i="7" s="1"/>
  <c r="F282" i="7" s="1"/>
  <c r="R381" i="16"/>
  <c r="Q385" i="16"/>
  <c r="M386" i="16"/>
  <c r="R386" i="16"/>
  <c r="M388" i="16"/>
  <c r="R388" i="16"/>
  <c r="R390" i="16"/>
  <c r="M392" i="16"/>
  <c r="N409" i="16"/>
  <c r="N384" i="16"/>
  <c r="Q384" i="16"/>
  <c r="M385" i="16"/>
  <c r="R385" i="16"/>
  <c r="Q387" i="16"/>
  <c r="Q389" i="16"/>
  <c r="M390" i="16"/>
  <c r="Q391" i="16"/>
  <c r="M393" i="16"/>
  <c r="P378" i="16"/>
  <c r="P409" i="16" s="1"/>
  <c r="O389" i="16"/>
  <c r="BS363" i="16"/>
  <c r="BS368" i="16" s="1"/>
  <c r="K152" i="7" s="1"/>
  <c r="L152" i="7" s="1"/>
  <c r="M380" i="16"/>
  <c r="Q380" i="16"/>
  <c r="N380" i="16"/>
  <c r="E281" i="7" s="1"/>
  <c r="R380" i="16"/>
  <c r="C312" i="15"/>
  <c r="C316" i="15" s="1"/>
  <c r="J18" i="6" s="1"/>
  <c r="K18" i="6" s="1"/>
  <c r="U332" i="15"/>
  <c r="U334" i="15" s="1"/>
  <c r="F332" i="15"/>
  <c r="F334" i="15" s="1"/>
  <c r="Y332" i="15"/>
  <c r="Y334" i="15" s="1"/>
  <c r="AM332" i="15"/>
  <c r="AM337" i="15" s="1"/>
  <c r="D104" i="6" s="1"/>
  <c r="E104" i="6" s="1"/>
  <c r="AZ332" i="15"/>
  <c r="AZ334" i="15" s="1"/>
  <c r="G332" i="15"/>
  <c r="G334" i="15" s="1"/>
  <c r="K332" i="15"/>
  <c r="V332" i="15"/>
  <c r="V334" i="15" s="1"/>
  <c r="Z332" i="15"/>
  <c r="Z334" i="15" s="1"/>
  <c r="AD332" i="15"/>
  <c r="AD334" i="15" s="1"/>
  <c r="AH332" i="15"/>
  <c r="AH334" i="15" s="1"/>
  <c r="D93" i="6" s="1"/>
  <c r="AN332" i="15"/>
  <c r="AN334" i="15" s="1"/>
  <c r="AS332" i="15"/>
  <c r="AS334" i="15" s="1"/>
  <c r="AW332" i="15"/>
  <c r="AW334" i="15" s="1"/>
  <c r="BA332" i="15"/>
  <c r="BE332" i="15"/>
  <c r="BE334" i="15" s="1"/>
  <c r="BI332" i="15"/>
  <c r="BI334" i="15" s="1"/>
  <c r="BN332" i="15"/>
  <c r="BN334" i="15" s="1"/>
  <c r="BT332" i="15"/>
  <c r="BT334" i="15" s="1"/>
  <c r="CB332" i="15"/>
  <c r="CB334" i="15" s="1"/>
  <c r="CF332" i="15"/>
  <c r="CF334" i="15" s="1"/>
  <c r="CL332" i="15"/>
  <c r="CP332" i="15"/>
  <c r="CP334" i="15" s="1"/>
  <c r="CT332" i="15"/>
  <c r="CT334" i="15" s="1"/>
  <c r="CX332" i="15"/>
  <c r="CX334" i="15" s="1"/>
  <c r="DB332" i="15"/>
  <c r="DB334" i="15" s="1"/>
  <c r="DF332" i="15"/>
  <c r="DF334" i="15" s="1"/>
  <c r="DJ332" i="15"/>
  <c r="DJ334" i="15" s="1"/>
  <c r="DQ332" i="15"/>
  <c r="DQ338" i="15" s="1"/>
  <c r="E233" i="6" s="1"/>
  <c r="DU332" i="15"/>
  <c r="DU334" i="15" s="1"/>
  <c r="DY332" i="15"/>
  <c r="DY334" i="15" s="1"/>
  <c r="EC332" i="15"/>
  <c r="EC334" i="15" s="1"/>
  <c r="EH332" i="15"/>
  <c r="EH334" i="15" s="1"/>
  <c r="F338" i="15"/>
  <c r="E30" i="6" s="1"/>
  <c r="AZ338" i="15"/>
  <c r="G341" i="15"/>
  <c r="H31" i="6" s="1"/>
  <c r="K341" i="15"/>
  <c r="E58" i="6" s="1"/>
  <c r="F58" i="6" s="1"/>
  <c r="V341" i="15"/>
  <c r="AD341" i="15"/>
  <c r="AW341" i="15"/>
  <c r="BE341" i="15"/>
  <c r="BN341" i="15"/>
  <c r="DF341" i="15"/>
  <c r="J332" i="15"/>
  <c r="J334" i="15" s="1"/>
  <c r="AC332" i="15"/>
  <c r="AC334" i="15" s="1"/>
  <c r="BD332" i="15"/>
  <c r="BD334" i="15" s="1"/>
  <c r="D332" i="15"/>
  <c r="H332" i="15"/>
  <c r="H334" i="15" s="1"/>
  <c r="S332" i="15"/>
  <c r="S334" i="15" s="1"/>
  <c r="W332" i="15"/>
  <c r="W334" i="15" s="1"/>
  <c r="AA332" i="15"/>
  <c r="AE332" i="15"/>
  <c r="AE334" i="15" s="1"/>
  <c r="AJ332" i="15"/>
  <c r="AJ334" i="15" s="1"/>
  <c r="AP332" i="15"/>
  <c r="AP334" i="15" s="1"/>
  <c r="AT332" i="15"/>
  <c r="AT334" i="15" s="1"/>
  <c r="AX332" i="15"/>
  <c r="AX334" i="15" s="1"/>
  <c r="BB332" i="15"/>
  <c r="BB334" i="15" s="1"/>
  <c r="BF332" i="15"/>
  <c r="BF334" i="15" s="1"/>
  <c r="BJ332" i="15"/>
  <c r="BO332" i="15"/>
  <c r="BO334" i="15" s="1"/>
  <c r="BU332" i="15"/>
  <c r="BU334" i="15" s="1"/>
  <c r="CC332" i="15"/>
  <c r="CC334" i="15" s="1"/>
  <c r="CG332" i="15"/>
  <c r="CG334" i="15" s="1"/>
  <c r="CM332" i="15"/>
  <c r="CM334" i="15" s="1"/>
  <c r="CQ332" i="15"/>
  <c r="CQ334" i="15" s="1"/>
  <c r="CU332" i="15"/>
  <c r="CU334" i="15" s="1"/>
  <c r="CY332" i="15"/>
  <c r="DC332" i="15"/>
  <c r="DC334" i="15" s="1"/>
  <c r="DG332" i="15"/>
  <c r="DG334" i="15" s="1"/>
  <c r="DK332" i="15"/>
  <c r="DK334" i="15" s="1"/>
  <c r="DR332" i="15"/>
  <c r="DR338" i="15" s="1"/>
  <c r="D238" i="6" s="1"/>
  <c r="E238" i="6" s="1"/>
  <c r="DV332" i="15"/>
  <c r="DV334" i="15" s="1"/>
  <c r="DZ332" i="15"/>
  <c r="DZ334" i="15" s="1"/>
  <c r="ED332" i="15"/>
  <c r="ED334" i="15" s="1"/>
  <c r="EI332" i="15"/>
  <c r="G338" i="15"/>
  <c r="E31" i="6" s="1"/>
  <c r="V338" i="15"/>
  <c r="AH338" i="15"/>
  <c r="AN338" i="15"/>
  <c r="D116" i="6" s="1"/>
  <c r="E116" i="6" s="1"/>
  <c r="AS338" i="15"/>
  <c r="AW338" i="15"/>
  <c r="BA338" i="15"/>
  <c r="BE338" i="15"/>
  <c r="CF338" i="15"/>
  <c r="CP338" i="15"/>
  <c r="CT338" i="15"/>
  <c r="D192" i="6" s="1"/>
  <c r="E192" i="6" s="1"/>
  <c r="DB338" i="15"/>
  <c r="E209" i="6" s="1"/>
  <c r="DU338" i="15"/>
  <c r="DY338" i="15"/>
  <c r="EC338" i="15"/>
  <c r="EH338" i="15"/>
  <c r="F339" i="15"/>
  <c r="F30" i="6" s="1"/>
  <c r="AZ339" i="15"/>
  <c r="BD339" i="15"/>
  <c r="D341" i="15"/>
  <c r="H28" i="6" s="1"/>
  <c r="H341" i="15"/>
  <c r="AE341" i="15"/>
  <c r="AT341" i="15"/>
  <c r="AX341" i="15"/>
  <c r="BB341" i="15"/>
  <c r="BO341" i="15"/>
  <c r="BU341" i="15"/>
  <c r="CM341" i="15"/>
  <c r="DK341" i="15"/>
  <c r="DU341" i="15"/>
  <c r="DY341" i="15"/>
  <c r="EC341" i="15"/>
  <c r="EH341" i="15"/>
  <c r="F342" i="15"/>
  <c r="I30" i="6" s="1"/>
  <c r="E332" i="15"/>
  <c r="I332" i="15"/>
  <c r="I334" i="15" s="1"/>
  <c r="T332" i="15"/>
  <c r="T334" i="15" s="1"/>
  <c r="X332" i="15"/>
  <c r="X334" i="15" s="1"/>
  <c r="AB332" i="15"/>
  <c r="AB334" i="15" s="1"/>
  <c r="AF332" i="15"/>
  <c r="AF334" i="15" s="1"/>
  <c r="AL332" i="15"/>
  <c r="AL334" i="15" s="1"/>
  <c r="AQ332" i="15"/>
  <c r="AQ334" i="15" s="1"/>
  <c r="AU332" i="15"/>
  <c r="AU334" i="15" s="1"/>
  <c r="AY332" i="15"/>
  <c r="AY334" i="15" s="1"/>
  <c r="BC332" i="15"/>
  <c r="BC334" i="15" s="1"/>
  <c r="BG332" i="15"/>
  <c r="BG334" i="15" s="1"/>
  <c r="BL332" i="15"/>
  <c r="BL334" i="15" s="1"/>
  <c r="BP332" i="15"/>
  <c r="BP334" i="15" s="1"/>
  <c r="BV332" i="15"/>
  <c r="BV334" i="15" s="1"/>
  <c r="CD332" i="15"/>
  <c r="CH332" i="15"/>
  <c r="CH334" i="15" s="1"/>
  <c r="CN332" i="15"/>
  <c r="CN334" i="15" s="1"/>
  <c r="CR332" i="15"/>
  <c r="CR337" i="15" s="1"/>
  <c r="CV332" i="15"/>
  <c r="CV334" i="15" s="1"/>
  <c r="CZ332" i="15"/>
  <c r="CZ334" i="15" s="1"/>
  <c r="DD332" i="15"/>
  <c r="DD334" i="15" s="1"/>
  <c r="DH332" i="15"/>
  <c r="DO332" i="15"/>
  <c r="DO339" i="15" s="1"/>
  <c r="F231" i="6" s="1"/>
  <c r="DS332" i="15"/>
  <c r="DS334" i="15" s="1"/>
  <c r="DW332" i="15"/>
  <c r="DW334" i="15" s="1"/>
  <c r="EA332" i="15"/>
  <c r="EA334" i="15" s="1"/>
  <c r="EE332" i="15"/>
  <c r="EE334" i="15" s="1"/>
  <c r="D338" i="15"/>
  <c r="E28" i="6" s="1"/>
  <c r="H338" i="15"/>
  <c r="D35" i="6" s="1"/>
  <c r="E35" i="6" s="1"/>
  <c r="S338" i="15"/>
  <c r="D69" i="6" s="1"/>
  <c r="E69" i="6" s="1"/>
  <c r="AJ338" i="15"/>
  <c r="AT338" i="15"/>
  <c r="AX338" i="15"/>
  <c r="BF338" i="15"/>
  <c r="BU338" i="15"/>
  <c r="CC338" i="15"/>
  <c r="CG338" i="15"/>
  <c r="CM338" i="15"/>
  <c r="CU338" i="15"/>
  <c r="E202" i="6" s="1"/>
  <c r="DG338" i="15"/>
  <c r="DK338" i="15"/>
  <c r="ED338" i="15"/>
  <c r="EI338" i="15"/>
  <c r="D277" i="6" s="1"/>
  <c r="E277" i="6" s="1"/>
  <c r="G339" i="15"/>
  <c r="F31" i="6" s="1"/>
  <c r="V339" i="15"/>
  <c r="Z339" i="15"/>
  <c r="AN339" i="15"/>
  <c r="D117" i="6" s="1"/>
  <c r="E117" i="6" s="1"/>
  <c r="AS339" i="15"/>
  <c r="AW339" i="15"/>
  <c r="BA339" i="15"/>
  <c r="BE339" i="15"/>
  <c r="BI339" i="15"/>
  <c r="CF339" i="15"/>
  <c r="CP339" i="15"/>
  <c r="CT339" i="15"/>
  <c r="D193" i="6" s="1"/>
  <c r="E193" i="6" s="1"/>
  <c r="CX339" i="15"/>
  <c r="F205" i="6" s="1"/>
  <c r="DJ339" i="15"/>
  <c r="DU339" i="15"/>
  <c r="DY339" i="15"/>
  <c r="EC339" i="15"/>
  <c r="EH339" i="15"/>
  <c r="Y340" i="15"/>
  <c r="AC340" i="15"/>
  <c r="AM340" i="15"/>
  <c r="D107" i="6" s="1"/>
  <c r="E107" i="6" s="1"/>
  <c r="BD340" i="15"/>
  <c r="T341" i="15"/>
  <c r="AL341" i="15"/>
  <c r="D100" i="6" s="1"/>
  <c r="E100" i="6" s="1"/>
  <c r="AY341" i="15"/>
  <c r="BC341" i="15"/>
  <c r="BV341" i="15"/>
  <c r="CH341" i="15"/>
  <c r="CR341" i="15"/>
  <c r="DR341" i="15"/>
  <c r="D241" i="6" s="1"/>
  <c r="E241" i="6" s="1"/>
  <c r="DV341" i="15"/>
  <c r="ED341" i="15"/>
  <c r="V342" i="15"/>
  <c r="Z342" i="15"/>
  <c r="AD342" i="15"/>
  <c r="AH342" i="15"/>
  <c r="AN342" i="15"/>
  <c r="AS342" i="15"/>
  <c r="BE342" i="15"/>
  <c r="BI342" i="15"/>
  <c r="BN342" i="15"/>
  <c r="BT342" i="15"/>
  <c r="CB342" i="15"/>
  <c r="CF342" i="15"/>
  <c r="CL342" i="15"/>
  <c r="CP342" i="15"/>
  <c r="CT342" i="15"/>
  <c r="D196" i="6" s="1"/>
  <c r="E196" i="6" s="1"/>
  <c r="CX342" i="15"/>
  <c r="F343" i="15"/>
  <c r="J30" i="6" s="1"/>
  <c r="B312" i="15"/>
  <c r="B315" i="15" s="1"/>
  <c r="J8" i="6" s="1"/>
  <c r="K8" i="6" s="1"/>
  <c r="AG332" i="15"/>
  <c r="AG334" i="15" s="1"/>
  <c r="AR332" i="15"/>
  <c r="AR334" i="15" s="1"/>
  <c r="AV332" i="15"/>
  <c r="BH332" i="15"/>
  <c r="BH334" i="15" s="1"/>
  <c r="BM332" i="15"/>
  <c r="BM334" i="15" s="1"/>
  <c r="BQ332" i="15"/>
  <c r="BQ334" i="15" s="1"/>
  <c r="CA332" i="15"/>
  <c r="CA334" i="15" s="1"/>
  <c r="CE332" i="15"/>
  <c r="CE334" i="15" s="1"/>
  <c r="CI332" i="15"/>
  <c r="CI334" i="15" s="1"/>
  <c r="CO332" i="15"/>
  <c r="CO334" i="15" s="1"/>
  <c r="CS332" i="15"/>
  <c r="CW332" i="15"/>
  <c r="CW334" i="15" s="1"/>
  <c r="DA332" i="15"/>
  <c r="DA334" i="15" s="1"/>
  <c r="DE332" i="15"/>
  <c r="DE334" i="15" s="1"/>
  <c r="DI332" i="15"/>
  <c r="DI334" i="15" s="1"/>
  <c r="DP332" i="15"/>
  <c r="DP338" i="15" s="1"/>
  <c r="E232" i="6" s="1"/>
  <c r="DT332" i="15"/>
  <c r="DT334" i="15" s="1"/>
  <c r="DX332" i="15"/>
  <c r="DX334" i="15" s="1"/>
  <c r="EB332" i="15"/>
  <c r="EF332" i="15"/>
  <c r="EF334" i="15" s="1"/>
  <c r="I338" i="15"/>
  <c r="D42" i="6" s="1"/>
  <c r="E42" i="6" s="1"/>
  <c r="T338" i="15"/>
  <c r="X338" i="15"/>
  <c r="AB338" i="15"/>
  <c r="AF338" i="15"/>
  <c r="AL338" i="15"/>
  <c r="D97" i="6" s="1"/>
  <c r="E97" i="6" s="1"/>
  <c r="AY338" i="15"/>
  <c r="BC338" i="15"/>
  <c r="BG338" i="15"/>
  <c r="BV338" i="15"/>
  <c r="CH338" i="15"/>
  <c r="CN338" i="15"/>
  <c r="CR338" i="15"/>
  <c r="CV338" i="15"/>
  <c r="E203" i="6" s="1"/>
  <c r="DW338" i="15"/>
  <c r="EA338" i="15"/>
  <c r="D339" i="15"/>
  <c r="F28" i="6" s="1"/>
  <c r="H339" i="15"/>
  <c r="D36" i="6" s="1"/>
  <c r="E36" i="6" s="1"/>
  <c r="W339" i="15"/>
  <c r="AA339" i="15"/>
  <c r="AE339" i="15"/>
  <c r="AJ339" i="15"/>
  <c r="AP339" i="15"/>
  <c r="AT339" i="15"/>
  <c r="BF339" i="15"/>
  <c r="BO339" i="15"/>
  <c r="BU339" i="15"/>
  <c r="CC339" i="15"/>
  <c r="CG339" i="15"/>
  <c r="CU339" i="15"/>
  <c r="F202" i="6" s="1"/>
  <c r="DC339" i="15"/>
  <c r="F210" i="6" s="1"/>
  <c r="DG339" i="15"/>
  <c r="DK339" i="15"/>
  <c r="DR339" i="15"/>
  <c r="D239" i="6" s="1"/>
  <c r="E239" i="6" s="1"/>
  <c r="ED339" i="15"/>
  <c r="G340" i="15"/>
  <c r="G31" i="6" s="1"/>
  <c r="V340" i="15"/>
  <c r="Z340" i="15"/>
  <c r="AN340" i="15"/>
  <c r="AS340" i="15"/>
  <c r="AW340" i="15"/>
  <c r="BE340" i="15"/>
  <c r="BI340" i="15"/>
  <c r="CB340" i="15"/>
  <c r="CF340" i="15"/>
  <c r="CP340" i="15"/>
  <c r="CT340" i="15"/>
  <c r="D194" i="6" s="1"/>
  <c r="E194" i="6" s="1"/>
  <c r="CX340" i="15"/>
  <c r="G205" i="6" s="1"/>
  <c r="DJ340" i="15"/>
  <c r="DU340" i="15"/>
  <c r="DY340" i="15"/>
  <c r="EC340" i="15"/>
  <c r="EH340" i="15"/>
  <c r="Y341" i="15"/>
  <c r="AC341" i="15"/>
  <c r="AM341" i="15"/>
  <c r="D108" i="6" s="1"/>
  <c r="E108" i="6" s="1"/>
  <c r="AR341" i="15"/>
  <c r="AZ341" i="15"/>
  <c r="BH341" i="15"/>
  <c r="BQ341" i="15"/>
  <c r="CO341" i="15"/>
  <c r="DI341" i="15"/>
  <c r="DS341" i="15"/>
  <c r="DW341" i="15"/>
  <c r="D342" i="15"/>
  <c r="I28" i="6" s="1"/>
  <c r="H342" i="15"/>
  <c r="S342" i="15"/>
  <c r="W342" i="15"/>
  <c r="AE342" i="15"/>
  <c r="AP342" i="15"/>
  <c r="AT342" i="15"/>
  <c r="AX342" i="15"/>
  <c r="BB342" i="15"/>
  <c r="BF342" i="15"/>
  <c r="BO342" i="15"/>
  <c r="CC342" i="15"/>
  <c r="CG342" i="15"/>
  <c r="CM342" i="15"/>
  <c r="CQ342" i="15"/>
  <c r="CU342" i="15"/>
  <c r="DC342" i="15"/>
  <c r="DK342" i="15"/>
  <c r="DV342" i="15"/>
  <c r="DZ342" i="15"/>
  <c r="ED342" i="15"/>
  <c r="G343" i="15"/>
  <c r="J31" i="6" s="1"/>
  <c r="K343" i="15"/>
  <c r="E60" i="6" s="1"/>
  <c r="F60" i="6" s="1"/>
  <c r="V343" i="15"/>
  <c r="AD343" i="15"/>
  <c r="AH343" i="15"/>
  <c r="AP343" i="15"/>
  <c r="AT343" i="15"/>
  <c r="AX343" i="15"/>
  <c r="BB343" i="15"/>
  <c r="BO343" i="15"/>
  <c r="BU343" i="15"/>
  <c r="CC343" i="15"/>
  <c r="CG343" i="15"/>
  <c r="CM343" i="15"/>
  <c r="CQ343" i="15"/>
  <c r="DC343" i="15"/>
  <c r="DG343" i="15"/>
  <c r="DK343" i="15"/>
  <c r="M378" i="15"/>
  <c r="M392" i="15" s="1"/>
  <c r="E293" i="6" s="1"/>
  <c r="F293" i="6" s="1"/>
  <c r="Q378" i="15"/>
  <c r="Q382" i="15" s="1"/>
  <c r="AF342" i="15"/>
  <c r="AU342" i="15"/>
  <c r="AY342" i="15"/>
  <c r="BC342" i="15"/>
  <c r="BG342" i="15"/>
  <c r="BL342" i="15"/>
  <c r="BP342" i="15"/>
  <c r="CH342" i="15"/>
  <c r="CN342" i="15"/>
  <c r="CR342" i="15"/>
  <c r="CV342" i="15"/>
  <c r="CZ342" i="15"/>
  <c r="DD342" i="15"/>
  <c r="DS342" i="15"/>
  <c r="DW342" i="15"/>
  <c r="EA342" i="15"/>
  <c r="EE342" i="15"/>
  <c r="D343" i="15"/>
  <c r="J28" i="6" s="1"/>
  <c r="H343" i="15"/>
  <c r="S343" i="15"/>
  <c r="AE343" i="15"/>
  <c r="AQ343" i="15"/>
  <c r="AU343" i="15"/>
  <c r="AY343" i="15"/>
  <c r="BC343" i="15"/>
  <c r="BL343" i="15"/>
  <c r="CH343" i="15"/>
  <c r="CN343" i="15"/>
  <c r="CV343" i="15"/>
  <c r="CZ343" i="15"/>
  <c r="DD343" i="15"/>
  <c r="DS343" i="15"/>
  <c r="EA343" i="15"/>
  <c r="J342" i="15"/>
  <c r="Y342" i="15"/>
  <c r="AC342" i="15"/>
  <c r="AM342" i="15"/>
  <c r="D109" i="6" s="1"/>
  <c r="E109" i="6" s="1"/>
  <c r="AR342" i="15"/>
  <c r="BH342" i="15"/>
  <c r="BQ342" i="15"/>
  <c r="CA342" i="15"/>
  <c r="CE342" i="15"/>
  <c r="CI342" i="15"/>
  <c r="CO342" i="15"/>
  <c r="CS342" i="15"/>
  <c r="CW342" i="15"/>
  <c r="DA342" i="15"/>
  <c r="DI342" i="15"/>
  <c r="DX342" i="15"/>
  <c r="EF342" i="15"/>
  <c r="D268" i="6" s="1"/>
  <c r="E268" i="6" s="1"/>
  <c r="I343" i="15"/>
  <c r="T343" i="15"/>
  <c r="X343" i="15"/>
  <c r="AB343" i="15"/>
  <c r="AF343" i="15"/>
  <c r="AL343" i="15"/>
  <c r="AR343" i="15"/>
  <c r="BD343" i="15"/>
  <c r="BH343" i="15"/>
  <c r="BM343" i="15"/>
  <c r="BQ343" i="15"/>
  <c r="CA343" i="15"/>
  <c r="CE343" i="15"/>
  <c r="CW343" i="15"/>
  <c r="DA343" i="15"/>
  <c r="DI343" i="15"/>
  <c r="DX343" i="15"/>
  <c r="EF343" i="15"/>
  <c r="D269" i="6" s="1"/>
  <c r="E269" i="6" s="1"/>
  <c r="DF342" i="15"/>
  <c r="DJ342" i="15"/>
  <c r="DU342" i="15"/>
  <c r="DY342" i="15"/>
  <c r="EC342" i="15"/>
  <c r="EH342" i="15"/>
  <c r="AC343" i="15"/>
  <c r="AG343" i="15"/>
  <c r="AN343" i="15"/>
  <c r="AS343" i="15"/>
  <c r="AW343" i="15"/>
  <c r="BA343" i="15"/>
  <c r="BE343" i="15"/>
  <c r="BN343" i="15"/>
  <c r="BT343" i="15"/>
  <c r="CB343" i="15"/>
  <c r="CF343" i="15"/>
  <c r="CP343" i="15"/>
  <c r="DB343" i="15"/>
  <c r="DF343" i="15"/>
  <c r="DJ343" i="15"/>
  <c r="DU343" i="15"/>
  <c r="DY343" i="15"/>
  <c r="EC343" i="15"/>
  <c r="DZ343" i="15"/>
  <c r="ED343" i="15"/>
  <c r="EE343" i="15"/>
  <c r="O378" i="15"/>
  <c r="O388" i="15" s="1"/>
  <c r="Q392" i="15"/>
  <c r="L378" i="15"/>
  <c r="L385" i="15" s="1"/>
  <c r="P378" i="15"/>
  <c r="P387" i="15" s="1"/>
  <c r="M381" i="15"/>
  <c r="E282" i="6" s="1"/>
  <c r="F282" i="6" s="1"/>
  <c r="N378" i="15"/>
  <c r="N381" i="15" s="1"/>
  <c r="R378" i="15"/>
  <c r="R381" i="15" s="1"/>
  <c r="Q387" i="15"/>
  <c r="Q391" i="15"/>
  <c r="O384" i="15"/>
  <c r="Q390" i="15"/>
  <c r="M391" i="15"/>
  <c r="E292" i="6" s="1"/>
  <c r="F292" i="6" s="1"/>
  <c r="Q393" i="15"/>
  <c r="BS363" i="15"/>
  <c r="BS370" i="15" s="1"/>
  <c r="K154" i="6" s="1"/>
  <c r="L154" i="6" s="1"/>
  <c r="D63" i="5"/>
  <c r="D294" i="5"/>
  <c r="N378" i="14"/>
  <c r="N382" i="14" s="1"/>
  <c r="B312" i="14"/>
  <c r="B318" i="14" s="1"/>
  <c r="J11" i="5" s="1"/>
  <c r="K11" i="5" s="1"/>
  <c r="U332" i="14"/>
  <c r="U334" i="14" s="1"/>
  <c r="AL332" i="14"/>
  <c r="AL334" i="14" s="1"/>
  <c r="BL332" i="14"/>
  <c r="BL334" i="14" s="1"/>
  <c r="CZ332" i="14"/>
  <c r="CZ334" i="14" s="1"/>
  <c r="DH332" i="14"/>
  <c r="DH334" i="14" s="1"/>
  <c r="DW332" i="14"/>
  <c r="DW334" i="14" s="1"/>
  <c r="C312" i="14"/>
  <c r="C315" i="14" s="1"/>
  <c r="J17" i="5" s="1"/>
  <c r="K17" i="5" s="1"/>
  <c r="G332" i="14"/>
  <c r="K332" i="14"/>
  <c r="V332" i="14"/>
  <c r="V334" i="14" s="1"/>
  <c r="Z332" i="14"/>
  <c r="Z334" i="14" s="1"/>
  <c r="AD332" i="14"/>
  <c r="AD334" i="14" s="1"/>
  <c r="AH332" i="14"/>
  <c r="AH334" i="14" s="1"/>
  <c r="D93" i="5" s="1"/>
  <c r="E84" i="5" s="1"/>
  <c r="F84" i="5" s="1"/>
  <c r="AN332" i="14"/>
  <c r="AN334" i="14" s="1"/>
  <c r="AS332" i="14"/>
  <c r="AS334" i="14" s="1"/>
  <c r="AW332" i="14"/>
  <c r="AW334" i="14" s="1"/>
  <c r="BA332" i="14"/>
  <c r="BA334" i="14" s="1"/>
  <c r="BE332" i="14"/>
  <c r="BE334" i="14" s="1"/>
  <c r="BI332" i="14"/>
  <c r="BI334" i="14" s="1"/>
  <c r="BN332" i="14"/>
  <c r="BN334" i="14" s="1"/>
  <c r="BT332" i="14"/>
  <c r="BT334" i="14" s="1"/>
  <c r="CB332" i="14"/>
  <c r="CB334" i="14" s="1"/>
  <c r="CF332" i="14"/>
  <c r="CF334" i="14" s="1"/>
  <c r="CL332" i="14"/>
  <c r="CL334" i="14" s="1"/>
  <c r="CP332" i="14"/>
  <c r="CP334" i="14" s="1"/>
  <c r="CT332" i="14"/>
  <c r="CT334" i="14" s="1"/>
  <c r="CX332" i="14"/>
  <c r="CX334" i="14" s="1"/>
  <c r="DB332" i="14"/>
  <c r="DB334" i="14" s="1"/>
  <c r="DF332" i="14"/>
  <c r="DF334" i="14" s="1"/>
  <c r="DJ332" i="14"/>
  <c r="DJ334" i="14" s="1"/>
  <c r="DQ332" i="14"/>
  <c r="DQ337" i="14" s="1"/>
  <c r="D233" i="5" s="1"/>
  <c r="DU332" i="14"/>
  <c r="DU334" i="14" s="1"/>
  <c r="DY332" i="14"/>
  <c r="DY334" i="14" s="1"/>
  <c r="EC332" i="14"/>
  <c r="EC334" i="14" s="1"/>
  <c r="EH332" i="14"/>
  <c r="EH334" i="14" s="1"/>
  <c r="DH339" i="14"/>
  <c r="Z341" i="14"/>
  <c r="AN341" i="14"/>
  <c r="BE341" i="14"/>
  <c r="E332" i="14"/>
  <c r="AB332" i="14"/>
  <c r="AB334" i="14" s="1"/>
  <c r="AY332" i="14"/>
  <c r="AY334" i="14" s="1"/>
  <c r="BG332" i="14"/>
  <c r="BG334" i="14" s="1"/>
  <c r="CD332" i="14"/>
  <c r="CH332" i="14"/>
  <c r="CH340" i="14" s="1"/>
  <c r="CN332" i="14"/>
  <c r="CN334" i="14" s="1"/>
  <c r="CR332" i="14"/>
  <c r="CR334" i="14" s="1"/>
  <c r="DD332" i="14"/>
  <c r="DD334" i="14" s="1"/>
  <c r="DS332" i="14"/>
  <c r="DS334" i="14" s="1"/>
  <c r="EA332" i="14"/>
  <c r="EA340" i="14" s="1"/>
  <c r="EE332" i="14"/>
  <c r="EE334" i="14" s="1"/>
  <c r="D332" i="14"/>
  <c r="H332" i="14"/>
  <c r="H334" i="14" s="1"/>
  <c r="S332" i="14"/>
  <c r="S334" i="14" s="1"/>
  <c r="W332" i="14"/>
  <c r="W334" i="14" s="1"/>
  <c r="AA332" i="14"/>
  <c r="AA334" i="14" s="1"/>
  <c r="AE332" i="14"/>
  <c r="AE334" i="14" s="1"/>
  <c r="AJ332" i="14"/>
  <c r="AJ334" i="14" s="1"/>
  <c r="AP332" i="14"/>
  <c r="AP334" i="14" s="1"/>
  <c r="AT332" i="14"/>
  <c r="AX332" i="14"/>
  <c r="AX334" i="14" s="1"/>
  <c r="BB332" i="14"/>
  <c r="BB334" i="14" s="1"/>
  <c r="BF332" i="14"/>
  <c r="BF334" i="14" s="1"/>
  <c r="BJ332" i="14"/>
  <c r="BJ334" i="14" s="1"/>
  <c r="BO332" i="14"/>
  <c r="BO334" i="14" s="1"/>
  <c r="BU332" i="14"/>
  <c r="BU334" i="14" s="1"/>
  <c r="CC332" i="14"/>
  <c r="CC334" i="14" s="1"/>
  <c r="CG332" i="14"/>
  <c r="CM332" i="14"/>
  <c r="CM334" i="14" s="1"/>
  <c r="CQ332" i="14"/>
  <c r="CQ334" i="14" s="1"/>
  <c r="CU332" i="14"/>
  <c r="CU334" i="14" s="1"/>
  <c r="CY332" i="14"/>
  <c r="CY334" i="14" s="1"/>
  <c r="DC332" i="14"/>
  <c r="DC334" i="14" s="1"/>
  <c r="DG332" i="14"/>
  <c r="DG334" i="14" s="1"/>
  <c r="DK332" i="14"/>
  <c r="DK334" i="14" s="1"/>
  <c r="DR332" i="14"/>
  <c r="DV332" i="14"/>
  <c r="DV334" i="14" s="1"/>
  <c r="DZ332" i="14"/>
  <c r="DZ334" i="14" s="1"/>
  <c r="ED332" i="14"/>
  <c r="ED334" i="14" s="1"/>
  <c r="EI332" i="14"/>
  <c r="EI334" i="14" s="1"/>
  <c r="K338" i="14"/>
  <c r="E55" i="5" s="1"/>
  <c r="F55" i="5" s="1"/>
  <c r="Z338" i="14"/>
  <c r="BE338" i="14"/>
  <c r="CB338" i="14"/>
  <c r="CL338" i="14"/>
  <c r="DB338" i="14"/>
  <c r="E209" i="5" s="1"/>
  <c r="DJ338" i="14"/>
  <c r="DU338" i="14"/>
  <c r="AL340" i="14"/>
  <c r="D99" i="5" s="1"/>
  <c r="E99" i="5" s="1"/>
  <c r="CN340" i="14"/>
  <c r="DH340" i="14"/>
  <c r="DS340" i="14"/>
  <c r="BO341" i="14"/>
  <c r="CM341" i="14"/>
  <c r="T332" i="14"/>
  <c r="T334" i="14" s="1"/>
  <c r="AF332" i="14"/>
  <c r="AF334" i="14" s="1"/>
  <c r="AQ332" i="14"/>
  <c r="AQ334" i="14" s="1"/>
  <c r="BV332" i="14"/>
  <c r="BV334" i="14" s="1"/>
  <c r="CV332" i="14"/>
  <c r="CV334" i="14" s="1"/>
  <c r="AX338" i="14"/>
  <c r="CM338" i="14"/>
  <c r="DC338" i="14"/>
  <c r="E210" i="5" s="1"/>
  <c r="DR338" i="14"/>
  <c r="D238" i="5" s="1"/>
  <c r="E238" i="5" s="1"/>
  <c r="K339" i="14"/>
  <c r="E56" i="5" s="1"/>
  <c r="F56" i="5" s="1"/>
  <c r="Z339" i="14"/>
  <c r="AH339" i="14"/>
  <c r="AS339" i="14"/>
  <c r="BA339" i="14"/>
  <c r="BE339" i="14"/>
  <c r="CB339" i="14"/>
  <c r="CL339" i="14"/>
  <c r="DB339" i="14"/>
  <c r="F209" i="5" s="1"/>
  <c r="DF339" i="14"/>
  <c r="DJ339" i="14"/>
  <c r="DU339" i="14"/>
  <c r="DY339" i="14"/>
  <c r="AL341" i="14"/>
  <c r="D100" i="5" s="1"/>
  <c r="E100" i="5" s="1"/>
  <c r="AY341" i="14"/>
  <c r="CN341" i="14"/>
  <c r="DH341" i="14"/>
  <c r="K342" i="14"/>
  <c r="E59" i="5" s="1"/>
  <c r="F59" i="5" s="1"/>
  <c r="Z342" i="14"/>
  <c r="AH342" i="14"/>
  <c r="AN342" i="14"/>
  <c r="AS342" i="14"/>
  <c r="BA342" i="14"/>
  <c r="BE342" i="14"/>
  <c r="BN342" i="14"/>
  <c r="CP342" i="14"/>
  <c r="DF342" i="14"/>
  <c r="DJ342" i="14"/>
  <c r="DU342" i="14"/>
  <c r="EH342" i="14"/>
  <c r="AS343" i="14"/>
  <c r="BE343" i="14"/>
  <c r="BN343" i="14"/>
  <c r="CB343" i="14"/>
  <c r="CL343" i="14"/>
  <c r="CT343" i="14"/>
  <c r="D197" i="5" s="1"/>
  <c r="E197" i="5" s="1"/>
  <c r="DB343" i="14"/>
  <c r="I332" i="14"/>
  <c r="I334" i="14" s="1"/>
  <c r="X332" i="14"/>
  <c r="X334" i="14" s="1"/>
  <c r="AU332" i="14"/>
  <c r="AU334" i="14" s="1"/>
  <c r="BC332" i="14"/>
  <c r="BC334" i="14" s="1"/>
  <c r="BP332" i="14"/>
  <c r="BP334" i="14" s="1"/>
  <c r="DO332" i="14"/>
  <c r="DO337" i="14" s="1"/>
  <c r="D231" i="5" s="1"/>
  <c r="H338" i="14"/>
  <c r="D35" i="5" s="1"/>
  <c r="E35" i="5" s="1"/>
  <c r="AA338" i="14"/>
  <c r="AJ338" i="14"/>
  <c r="F332" i="14"/>
  <c r="F334" i="14" s="1"/>
  <c r="J332" i="14"/>
  <c r="J334" i="14" s="1"/>
  <c r="Y332" i="14"/>
  <c r="Y334" i="14" s="1"/>
  <c r="AC332" i="14"/>
  <c r="AC334" i="14" s="1"/>
  <c r="AG332" i="14"/>
  <c r="AG339" i="14" s="1"/>
  <c r="AM332" i="14"/>
  <c r="AR332" i="14"/>
  <c r="AR334" i="14" s="1"/>
  <c r="AV332" i="14"/>
  <c r="AV334" i="14" s="1"/>
  <c r="AZ332" i="14"/>
  <c r="AZ334" i="14" s="1"/>
  <c r="BD332" i="14"/>
  <c r="BD334" i="14" s="1"/>
  <c r="BH332" i="14"/>
  <c r="BH334" i="14" s="1"/>
  <c r="BM332" i="14"/>
  <c r="BM334" i="14" s="1"/>
  <c r="BQ332" i="14"/>
  <c r="BQ339" i="14" s="1"/>
  <c r="CA332" i="14"/>
  <c r="CA334" i="14" s="1"/>
  <c r="CE332" i="14"/>
  <c r="CE334" i="14" s="1"/>
  <c r="CI332" i="14"/>
  <c r="CI334" i="14" s="1"/>
  <c r="CO332" i="14"/>
  <c r="CO334" i="14" s="1"/>
  <c r="CS332" i="14"/>
  <c r="CS334" i="14" s="1"/>
  <c r="CW332" i="14"/>
  <c r="CW334" i="14" s="1"/>
  <c r="DA332" i="14"/>
  <c r="DA334" i="14" s="1"/>
  <c r="DE332" i="14"/>
  <c r="DE334" i="14" s="1"/>
  <c r="DI332" i="14"/>
  <c r="DP332" i="14"/>
  <c r="DP340" i="14" s="1"/>
  <c r="G232" i="5" s="1"/>
  <c r="DT332" i="14"/>
  <c r="DT334" i="14" s="1"/>
  <c r="DX332" i="14"/>
  <c r="DX334" i="14" s="1"/>
  <c r="EB332" i="14"/>
  <c r="EB334" i="14" s="1"/>
  <c r="EF332" i="14"/>
  <c r="EF334" i="14" s="1"/>
  <c r="AB338" i="14"/>
  <c r="AL338" i="14"/>
  <c r="D97" i="5" s="1"/>
  <c r="E97" i="5" s="1"/>
  <c r="AY338" i="14"/>
  <c r="BG338" i="14"/>
  <c r="BV338" i="14"/>
  <c r="DH338" i="14"/>
  <c r="DS338" i="14"/>
  <c r="EA338" i="14"/>
  <c r="EE338" i="14"/>
  <c r="AE339" i="14"/>
  <c r="AX339" i="14"/>
  <c r="BJ339" i="14"/>
  <c r="BO339" i="14"/>
  <c r="BU339" i="14"/>
  <c r="CY339" i="14"/>
  <c r="F206" i="5" s="1"/>
  <c r="DC339" i="14"/>
  <c r="F210" i="5" s="1"/>
  <c r="DK339" i="14"/>
  <c r="DV339" i="14"/>
  <c r="DZ339" i="14"/>
  <c r="Z340" i="14"/>
  <c r="AD340" i="14"/>
  <c r="AN340" i="14"/>
  <c r="AS340" i="14"/>
  <c r="BA340" i="14"/>
  <c r="BE340" i="14"/>
  <c r="BN340" i="14"/>
  <c r="DJ340" i="14"/>
  <c r="DU340" i="14"/>
  <c r="EH340" i="14"/>
  <c r="F341" i="14"/>
  <c r="H30" i="5" s="1"/>
  <c r="AC341" i="14"/>
  <c r="AR341" i="14"/>
  <c r="BQ341" i="14"/>
  <c r="CE341" i="14"/>
  <c r="AX343" i="14"/>
  <c r="DJ343" i="14"/>
  <c r="DY343" i="14"/>
  <c r="EH343" i="14"/>
  <c r="DS341" i="14"/>
  <c r="DW341" i="14"/>
  <c r="H342" i="14"/>
  <c r="AX342" i="14"/>
  <c r="BJ342" i="14"/>
  <c r="BO342" i="14"/>
  <c r="BU342" i="14"/>
  <c r="CY342" i="14"/>
  <c r="DC342" i="14"/>
  <c r="DK342" i="14"/>
  <c r="DZ342" i="14"/>
  <c r="ED342" i="14"/>
  <c r="EI342" i="14"/>
  <c r="Z343" i="14"/>
  <c r="BJ343" i="14"/>
  <c r="BO343" i="14"/>
  <c r="CG343" i="14"/>
  <c r="CM343" i="14"/>
  <c r="CY343" i="14"/>
  <c r="DC343" i="14"/>
  <c r="DK343" i="14"/>
  <c r="BN341" i="14"/>
  <c r="CB341" i="14"/>
  <c r="CL341" i="14"/>
  <c r="DF341" i="14"/>
  <c r="EB341" i="14"/>
  <c r="E342" i="14"/>
  <c r="I29" i="5" s="1"/>
  <c r="X342" i="14"/>
  <c r="AL342" i="14"/>
  <c r="AU342" i="14"/>
  <c r="AY342" i="14"/>
  <c r="BG342" i="14"/>
  <c r="BV342" i="14"/>
  <c r="DH342" i="14"/>
  <c r="DS342" i="14"/>
  <c r="EA342" i="14"/>
  <c r="H343" i="14"/>
  <c r="AA343" i="14"/>
  <c r="AU343" i="14"/>
  <c r="AY343" i="14"/>
  <c r="BG343" i="14"/>
  <c r="BV343" i="14"/>
  <c r="CN343" i="14"/>
  <c r="CV343" i="14"/>
  <c r="DC341" i="14"/>
  <c r="DG341" i="14"/>
  <c r="DK341" i="14"/>
  <c r="DU341" i="14"/>
  <c r="EH341" i="14"/>
  <c r="F342" i="14"/>
  <c r="I30" i="5" s="1"/>
  <c r="AR342" i="14"/>
  <c r="BD342" i="14"/>
  <c r="CE342" i="14"/>
  <c r="CO342" i="14"/>
  <c r="CW342" i="14"/>
  <c r="DE342" i="14"/>
  <c r="E343" i="14"/>
  <c r="J29" i="5" s="1"/>
  <c r="T343" i="14"/>
  <c r="AL343" i="14"/>
  <c r="AR343" i="14"/>
  <c r="BD343" i="14"/>
  <c r="BH343" i="14"/>
  <c r="CW343" i="14"/>
  <c r="DT343" i="14"/>
  <c r="DX343" i="14"/>
  <c r="EB343" i="14"/>
  <c r="N409" i="14"/>
  <c r="N384" i="14"/>
  <c r="R378" i="14"/>
  <c r="O378" i="14"/>
  <c r="O386" i="14" s="1"/>
  <c r="L378" i="14"/>
  <c r="L389" i="14" s="1"/>
  <c r="E289" i="5" s="1"/>
  <c r="F289" i="5" s="1"/>
  <c r="P378" i="14"/>
  <c r="P397" i="14" s="1"/>
  <c r="N383" i="14"/>
  <c r="M378" i="14"/>
  <c r="M389" i="14" s="1"/>
  <c r="Q378" i="14"/>
  <c r="N381" i="14"/>
  <c r="P404" i="14"/>
  <c r="BS363" i="14"/>
  <c r="BS367" i="14" s="1"/>
  <c r="K151" i="5" s="1"/>
  <c r="L151" i="5" s="1"/>
  <c r="N380" i="14"/>
  <c r="R380" i="14"/>
  <c r="D63" i="1"/>
  <c r="BS367" i="2"/>
  <c r="K151" i="1" s="1"/>
  <c r="L151" i="1" s="1"/>
  <c r="BS369" i="2"/>
  <c r="K153" i="1" s="1"/>
  <c r="L153" i="1" s="1"/>
  <c r="BS368" i="2"/>
  <c r="K152" i="1" s="1"/>
  <c r="L152" i="1" s="1"/>
  <c r="BS370" i="2"/>
  <c r="K154" i="1" s="1"/>
  <c r="L154" i="1" s="1"/>
  <c r="BS366" i="2"/>
  <c r="K150" i="1" s="1"/>
  <c r="L150" i="1" s="1"/>
  <c r="D384" i="1"/>
  <c r="D354" i="1"/>
  <c r="D371" i="1"/>
  <c r="D326" i="1"/>
  <c r="D315" i="1"/>
  <c r="D294" i="1"/>
  <c r="D310" i="1"/>
  <c r="U332" i="2"/>
  <c r="DA338" i="2"/>
  <c r="E208" i="1" s="1"/>
  <c r="DA339" i="2"/>
  <c r="F208" i="1" s="1"/>
  <c r="DA334" i="2"/>
  <c r="DA340" i="2"/>
  <c r="G208" i="1" s="1"/>
  <c r="DA337" i="2"/>
  <c r="D208" i="1" s="1"/>
  <c r="DA341" i="2"/>
  <c r="CW338" i="2"/>
  <c r="E204" i="1" s="1"/>
  <c r="CW339" i="2"/>
  <c r="F204" i="1" s="1"/>
  <c r="CW343" i="2"/>
  <c r="CW340" i="2"/>
  <c r="G204" i="1" s="1"/>
  <c r="CW334" i="2"/>
  <c r="CW337" i="2"/>
  <c r="D204" i="1" s="1"/>
  <c r="CW341" i="2"/>
  <c r="CZ332" i="2"/>
  <c r="CV337" i="2"/>
  <c r="CV341" i="2"/>
  <c r="DC341" i="2"/>
  <c r="CY341" i="2"/>
  <c r="CU341" i="2"/>
  <c r="CV340" i="2"/>
  <c r="G203" i="1" s="1"/>
  <c r="DC337" i="2"/>
  <c r="D210" i="1" s="1"/>
  <c r="CY337" i="2"/>
  <c r="D206" i="1" s="1"/>
  <c r="CU337" i="2"/>
  <c r="D202" i="1" s="1"/>
  <c r="CV334" i="2"/>
  <c r="DB332" i="2"/>
  <c r="CX332" i="2"/>
  <c r="CX341" i="2" s="1"/>
  <c r="DA342" i="2"/>
  <c r="CW342" i="2"/>
  <c r="DC340" i="2"/>
  <c r="G210" i="1" s="1"/>
  <c r="CY340" i="2"/>
  <c r="G206" i="1" s="1"/>
  <c r="CU340" i="2"/>
  <c r="G202" i="1" s="1"/>
  <c r="CT332" i="2"/>
  <c r="CT341" i="2" s="1"/>
  <c r="D195" i="1" s="1"/>
  <c r="E195" i="1" s="1"/>
  <c r="AE332" i="2"/>
  <c r="AE339" i="2" s="1"/>
  <c r="AV339" i="2"/>
  <c r="J332" i="2"/>
  <c r="J338" i="2" s="1"/>
  <c r="D50" i="1" s="1"/>
  <c r="E50" i="1" s="1"/>
  <c r="Q378" i="2"/>
  <c r="AU332" i="2"/>
  <c r="AU338" i="2" s="1"/>
  <c r="AF332" i="2"/>
  <c r="AF338" i="2" s="1"/>
  <c r="S332" i="2"/>
  <c r="S334" i="2" s="1"/>
  <c r="M378" i="2"/>
  <c r="M392" i="2" s="1"/>
  <c r="E308" i="1" s="1"/>
  <c r="F308" i="1" s="1"/>
  <c r="K339" i="2"/>
  <c r="E56" i="1" s="1"/>
  <c r="F56" i="1" s="1"/>
  <c r="P378" i="2"/>
  <c r="AN332" i="2"/>
  <c r="AN338" i="2" s="1"/>
  <c r="D116" i="1" s="1"/>
  <c r="E116" i="1" s="1"/>
  <c r="Z332" i="2"/>
  <c r="Z337" i="2" s="1"/>
  <c r="O378" i="2"/>
  <c r="O383" i="2" s="1"/>
  <c r="E319" i="1" s="1"/>
  <c r="F319" i="1" s="1"/>
  <c r="AL332" i="2"/>
  <c r="AL338" i="2" s="1"/>
  <c r="D97" i="1" s="1"/>
  <c r="E97" i="1" s="1"/>
  <c r="X332" i="2"/>
  <c r="X340" i="2" s="1"/>
  <c r="AT332" i="2"/>
  <c r="AT342" i="2" s="1"/>
  <c r="R378" i="2"/>
  <c r="N378" i="2"/>
  <c r="N409" i="2" s="1"/>
  <c r="AN340" i="2"/>
  <c r="Z340" i="2"/>
  <c r="Z334" i="2"/>
  <c r="AF339" i="2"/>
  <c r="Z338" i="2"/>
  <c r="N383" i="2"/>
  <c r="N381" i="2"/>
  <c r="E313" i="1" s="1"/>
  <c r="F313" i="1" s="1"/>
  <c r="AN339" i="2"/>
  <c r="D117" i="1" s="1"/>
  <c r="E117" i="1" s="1"/>
  <c r="AD332" i="2"/>
  <c r="AD342" i="2" s="1"/>
  <c r="V332" i="2"/>
  <c r="V334" i="2" s="1"/>
  <c r="AQ332" i="2"/>
  <c r="AQ338" i="2" s="1"/>
  <c r="S337" i="2"/>
  <c r="D68" i="1" s="1"/>
  <c r="E68" i="1" s="1"/>
  <c r="R381" i="2"/>
  <c r="E374" i="1" s="1"/>
  <c r="F374" i="1" s="1"/>
  <c r="R385" i="2"/>
  <c r="E378" i="1" s="1"/>
  <c r="F378" i="1" s="1"/>
  <c r="M386" i="2"/>
  <c r="E302" i="1" s="1"/>
  <c r="F302" i="1" s="1"/>
  <c r="M388" i="2"/>
  <c r="E304" i="1" s="1"/>
  <c r="F304" i="1" s="1"/>
  <c r="M390" i="2"/>
  <c r="E306" i="1" s="1"/>
  <c r="F306" i="1" s="1"/>
  <c r="M389" i="2"/>
  <c r="E305" i="1" s="1"/>
  <c r="F305" i="1" s="1"/>
  <c r="M391" i="2"/>
  <c r="E307" i="1" s="1"/>
  <c r="F307" i="1" s="1"/>
  <c r="M393" i="2"/>
  <c r="E309" i="1" s="1"/>
  <c r="F309" i="1" s="1"/>
  <c r="N384" i="2"/>
  <c r="N382" i="2"/>
  <c r="E314" i="1" s="1"/>
  <c r="F314" i="1" s="1"/>
  <c r="N380" i="2"/>
  <c r="E312" i="1" s="1"/>
  <c r="F312" i="1" s="1"/>
  <c r="AL343" i="2"/>
  <c r="J340" i="2"/>
  <c r="J334" i="2"/>
  <c r="S343" i="2"/>
  <c r="X339" i="2"/>
  <c r="AT343" i="2"/>
  <c r="Z343" i="2"/>
  <c r="C312" i="2"/>
  <c r="C318" i="2" s="1"/>
  <c r="J20" i="1" s="1"/>
  <c r="K20" i="1" s="1"/>
  <c r="C316" i="2"/>
  <c r="J18" i="1" s="1"/>
  <c r="K18" i="1" s="1"/>
  <c r="B312" i="2"/>
  <c r="B317" i="2" s="1"/>
  <c r="J10" i="1" s="1"/>
  <c r="K10" i="1" s="1"/>
  <c r="DH334" i="2"/>
  <c r="DH348" i="2" s="1"/>
  <c r="D218" i="1" s="1"/>
  <c r="E218" i="1" s="1"/>
  <c r="DH337" i="2"/>
  <c r="DH338" i="2"/>
  <c r="DH343" i="2"/>
  <c r="DH342" i="2"/>
  <c r="DH339" i="2"/>
  <c r="EB332" i="2"/>
  <c r="EB340" i="2" s="1"/>
  <c r="CR332" i="2"/>
  <c r="EC332" i="2"/>
  <c r="EC339" i="2" s="1"/>
  <c r="DU332" i="2"/>
  <c r="CL332" i="2"/>
  <c r="CL338" i="2" s="1"/>
  <c r="BV332" i="2"/>
  <c r="BV338" i="2" s="1"/>
  <c r="BF332" i="2"/>
  <c r="BF338" i="2" s="1"/>
  <c r="BB332" i="2"/>
  <c r="BB338" i="2" s="1"/>
  <c r="EE332" i="2"/>
  <c r="DS332" i="2"/>
  <c r="DS341" i="2" s="1"/>
  <c r="DK332" i="2"/>
  <c r="BO332" i="2"/>
  <c r="BO337" i="2" s="1"/>
  <c r="BG332" i="2"/>
  <c r="DP332" i="2"/>
  <c r="DP340" i="2" s="1"/>
  <c r="G232" i="1" s="1"/>
  <c r="DD332" i="2"/>
  <c r="DD340" i="2" s="1"/>
  <c r="BP332" i="2"/>
  <c r="BL332" i="2"/>
  <c r="BL340" i="2" s="1"/>
  <c r="BH332" i="2"/>
  <c r="BD332" i="2"/>
  <c r="BD340" i="2" s="1"/>
  <c r="AZ332" i="2"/>
  <c r="AV340" i="2"/>
  <c r="DY332" i="2"/>
  <c r="DQ332" i="2"/>
  <c r="DQ343" i="2" s="1"/>
  <c r="CC332" i="2"/>
  <c r="CC339" i="2" s="1"/>
  <c r="BU332" i="2"/>
  <c r="BM332" i="2"/>
  <c r="BM343" i="2" s="1"/>
  <c r="BA332" i="2"/>
  <c r="AW332" i="2"/>
  <c r="AW339" i="2" s="1"/>
  <c r="ED332" i="2"/>
  <c r="ED338" i="2" s="1"/>
  <c r="DV332" i="2"/>
  <c r="DV338" i="2" s="1"/>
  <c r="DJ332" i="2"/>
  <c r="DJ338" i="2" s="1"/>
  <c r="CP332" i="2"/>
  <c r="CP338" i="2" s="1"/>
  <c r="CH332" i="2"/>
  <c r="CH342" i="2" s="1"/>
  <c r="CH338" i="2"/>
  <c r="BJ332" i="2"/>
  <c r="BJ338" i="2" s="1"/>
  <c r="EI332" i="2"/>
  <c r="EI341" i="2" s="1"/>
  <c r="DW332" i="2"/>
  <c r="DW341" i="2" s="1"/>
  <c r="DG332" i="2"/>
  <c r="DG341" i="2" s="1"/>
  <c r="CM332" i="2"/>
  <c r="CM341" i="2" s="1"/>
  <c r="BC332" i="2"/>
  <c r="BC337" i="2" s="1"/>
  <c r="AV334" i="2"/>
  <c r="AV337" i="2"/>
  <c r="AV338" i="2"/>
  <c r="AV341" i="2"/>
  <c r="CC343" i="2"/>
  <c r="CL342" i="2"/>
  <c r="EF332" i="2"/>
  <c r="EF340" i="2" s="1"/>
  <c r="D266" i="1" s="1"/>
  <c r="E266" i="1" s="1"/>
  <c r="DX332" i="2"/>
  <c r="DX340" i="2" s="1"/>
  <c r="DT332" i="2"/>
  <c r="DT340" i="2" s="1"/>
  <c r="DH340" i="2"/>
  <c r="CN332" i="2"/>
  <c r="CN340" i="2"/>
  <c r="CF332" i="2"/>
  <c r="CF340" i="2" s="1"/>
  <c r="BT332" i="2"/>
  <c r="BT340" i="2" s="1"/>
  <c r="DI332" i="2"/>
  <c r="DE332" i="2"/>
  <c r="DE339" i="2" s="1"/>
  <c r="CS332" i="2"/>
  <c r="CS339" i="2" s="1"/>
  <c r="CO332" i="2"/>
  <c r="CO339" i="2" s="1"/>
  <c r="CG332" i="2"/>
  <c r="BQ332" i="2"/>
  <c r="BQ339" i="2" s="1"/>
  <c r="BI332" i="2"/>
  <c r="BI339" i="2" s="1"/>
  <c r="BE332" i="2"/>
  <c r="EH332" i="2"/>
  <c r="EH342" i="2" s="1"/>
  <c r="DZ332" i="2"/>
  <c r="DZ342" i="2" s="1"/>
  <c r="DZ338" i="2"/>
  <c r="DR332" i="2"/>
  <c r="DR342" i="2" s="1"/>
  <c r="DF332" i="2"/>
  <c r="DF338" i="2"/>
  <c r="CD332" i="2"/>
  <c r="CD342" i="2" s="1"/>
  <c r="BN332" i="2"/>
  <c r="BN338" i="2" s="1"/>
  <c r="AX332" i="2"/>
  <c r="AX342" i="2" s="1"/>
  <c r="EA332" i="2"/>
  <c r="EA337" i="2" s="1"/>
  <c r="DO332" i="2"/>
  <c r="DO341" i="2" s="1"/>
  <c r="CQ332" i="2"/>
  <c r="CQ337" i="2" s="1"/>
  <c r="CI332" i="2"/>
  <c r="CE332" i="2"/>
  <c r="CE337" i="2" s="1"/>
  <c r="CA332" i="2"/>
  <c r="CA341" i="2" s="1"/>
  <c r="AY332" i="2"/>
  <c r="AV342" i="2"/>
  <c r="CB332" i="2"/>
  <c r="CB340" i="2" s="1"/>
  <c r="AQ334" i="2"/>
  <c r="AQ341" i="2"/>
  <c r="AQ342" i="2"/>
  <c r="AQ337" i="2"/>
  <c r="AD337" i="2"/>
  <c r="AD338" i="2"/>
  <c r="V341" i="2"/>
  <c r="V342" i="2"/>
  <c r="V338" i="2"/>
  <c r="V343" i="2"/>
  <c r="AL342" i="2"/>
  <c r="AN341" i="2"/>
  <c r="AF341" i="2"/>
  <c r="X341" i="2"/>
  <c r="AM332" i="2"/>
  <c r="AM343" i="2" s="1"/>
  <c r="K340" i="2"/>
  <c r="E57" i="1" s="1"/>
  <c r="F57" i="1" s="1"/>
  <c r="AG332" i="2"/>
  <c r="AG342" i="2" s="1"/>
  <c r="AG338" i="2"/>
  <c r="Y332" i="2"/>
  <c r="Y338" i="2" s="1"/>
  <c r="E332" i="2"/>
  <c r="E342" i="2" s="1"/>
  <c r="I29" i="1" s="1"/>
  <c r="AR332" i="2"/>
  <c r="AR337" i="2" s="1"/>
  <c r="AN337" i="2"/>
  <c r="D115" i="1" s="1"/>
  <c r="E115" i="1" s="1"/>
  <c r="AB332" i="2"/>
  <c r="AB337" i="2" s="1"/>
  <c r="AJ332" i="2"/>
  <c r="AJ337" i="2" s="1"/>
  <c r="H332" i="2"/>
  <c r="H341" i="2" s="1"/>
  <c r="AN334" i="2"/>
  <c r="AN343" i="2"/>
  <c r="K334" i="2"/>
  <c r="D1" i="1" s="1"/>
  <c r="K341" i="2"/>
  <c r="E58" i="1" s="1"/>
  <c r="F58" i="1" s="1"/>
  <c r="K342" i="2"/>
  <c r="E59" i="1" s="1"/>
  <c r="F59" i="1" s="1"/>
  <c r="AF334" i="2"/>
  <c r="X334" i="2"/>
  <c r="W332" i="2"/>
  <c r="W340" i="2" s="1"/>
  <c r="G332" i="2"/>
  <c r="G340" i="2" s="1"/>
  <c r="G31" i="1" s="1"/>
  <c r="AT339" i="2"/>
  <c r="AL339" i="2"/>
  <c r="D98" i="1" s="1"/>
  <c r="E98" i="1" s="1"/>
  <c r="AH332" i="2"/>
  <c r="AH339" i="2" s="1"/>
  <c r="V339" i="2"/>
  <c r="J339" i="2"/>
  <c r="AS332" i="2"/>
  <c r="AS338" i="2" s="1"/>
  <c r="AC332" i="2"/>
  <c r="AC338" i="2" s="1"/>
  <c r="I332" i="2"/>
  <c r="I342" i="2" s="1"/>
  <c r="D46" i="1" s="1"/>
  <c r="E46" i="1" s="1"/>
  <c r="AN342" i="2"/>
  <c r="AU341" i="2"/>
  <c r="Z341" i="2"/>
  <c r="S341" i="2"/>
  <c r="D72" i="1" s="1"/>
  <c r="E72" i="1" s="1"/>
  <c r="AP332" i="2"/>
  <c r="AP343" i="2" s="1"/>
  <c r="AA332" i="2"/>
  <c r="AA340" i="2" s="1"/>
  <c r="T332" i="2"/>
  <c r="F332" i="2"/>
  <c r="F339" i="2" s="1"/>
  <c r="F30" i="1" s="1"/>
  <c r="AA334" i="18" l="1"/>
  <c r="AA338" i="18"/>
  <c r="AA342" i="18"/>
  <c r="AA339" i="18"/>
  <c r="CH334" i="19"/>
  <c r="CH342" i="19"/>
  <c r="DQ339" i="2"/>
  <c r="F233" i="1" s="1"/>
  <c r="G334" i="14"/>
  <c r="G339" i="14"/>
  <c r="F31" i="5" s="1"/>
  <c r="ED343" i="17"/>
  <c r="DD334" i="18"/>
  <c r="DD342" i="18"/>
  <c r="DD343" i="18"/>
  <c r="DD338" i="18"/>
  <c r="BP334" i="18"/>
  <c r="BP341" i="18"/>
  <c r="BP343" i="18"/>
  <c r="DR340" i="19"/>
  <c r="D240" i="10" s="1"/>
  <c r="E240" i="10" s="1"/>
  <c r="DR341" i="19"/>
  <c r="D241" i="10" s="1"/>
  <c r="E241" i="10" s="1"/>
  <c r="DR339" i="19"/>
  <c r="D239" i="10" s="1"/>
  <c r="E239" i="10" s="1"/>
  <c r="DR338" i="19"/>
  <c r="D238" i="10" s="1"/>
  <c r="E238" i="10" s="1"/>
  <c r="CG334" i="19"/>
  <c r="CG343" i="19"/>
  <c r="CG338" i="19"/>
  <c r="CG342" i="19"/>
  <c r="AT334" i="19"/>
  <c r="AT342" i="19"/>
  <c r="AT338" i="19"/>
  <c r="AT343" i="19"/>
  <c r="DY334" i="19"/>
  <c r="DY343" i="19"/>
  <c r="DY342" i="19"/>
  <c r="DY338" i="19"/>
  <c r="CP334" i="19"/>
  <c r="CP340" i="19"/>
  <c r="CP339" i="19"/>
  <c r="BA334" i="19"/>
  <c r="BA342" i="19"/>
  <c r="BA339" i="19"/>
  <c r="BA338" i="19"/>
  <c r="BA340" i="19"/>
  <c r="K343" i="19"/>
  <c r="E60" i="10" s="1"/>
  <c r="F60" i="10" s="1"/>
  <c r="K342" i="19"/>
  <c r="E59" i="10" s="1"/>
  <c r="F59" i="10" s="1"/>
  <c r="K340" i="19"/>
  <c r="E57" i="10" s="1"/>
  <c r="F57" i="10" s="1"/>
  <c r="K338" i="19"/>
  <c r="E55" i="10" s="1"/>
  <c r="F55" i="10" s="1"/>
  <c r="K345" i="19"/>
  <c r="E62" i="10" s="1"/>
  <c r="F62" i="10" s="1"/>
  <c r="K339" i="19"/>
  <c r="E56" i="10" s="1"/>
  <c r="F56" i="10" s="1"/>
  <c r="BJ334" i="18"/>
  <c r="BJ338" i="18"/>
  <c r="BJ339" i="18"/>
  <c r="BJ342" i="18"/>
  <c r="CN342" i="21"/>
  <c r="CN343" i="21"/>
  <c r="W334" i="21"/>
  <c r="W341" i="21"/>
  <c r="W338" i="21"/>
  <c r="W343" i="21"/>
  <c r="W339" i="21"/>
  <c r="W342" i="21"/>
  <c r="R382" i="2"/>
  <c r="E375" i="1" s="1"/>
  <c r="F375" i="1" s="1"/>
  <c r="R387" i="2"/>
  <c r="E380" i="1" s="1"/>
  <c r="F380" i="1" s="1"/>
  <c r="R384" i="2"/>
  <c r="E377" i="1" s="1"/>
  <c r="F377" i="1" s="1"/>
  <c r="R389" i="2"/>
  <c r="E382" i="1" s="1"/>
  <c r="F382" i="1" s="1"/>
  <c r="R386" i="2"/>
  <c r="E379" i="1" s="1"/>
  <c r="F379" i="1" s="1"/>
  <c r="R409" i="2"/>
  <c r="R388" i="2"/>
  <c r="E381" i="1" s="1"/>
  <c r="F381" i="1" s="1"/>
  <c r="R390" i="2"/>
  <c r="E383" i="1" s="1"/>
  <c r="F383" i="1" s="1"/>
  <c r="R383" i="2"/>
  <c r="E376" i="1" s="1"/>
  <c r="F376" i="1" s="1"/>
  <c r="EI334" i="15"/>
  <c r="EI341" i="15"/>
  <c r="EI339" i="15"/>
  <c r="EI342" i="15"/>
  <c r="CY334" i="15"/>
  <c r="CY341" i="15"/>
  <c r="CY338" i="15"/>
  <c r="E206" i="6" s="1"/>
  <c r="CY339" i="15"/>
  <c r="F206" i="6" s="1"/>
  <c r="BJ334" i="15"/>
  <c r="BJ342" i="15"/>
  <c r="BJ339" i="15"/>
  <c r="AA334" i="15"/>
  <c r="AA342" i="15"/>
  <c r="CN334" i="16"/>
  <c r="CN342" i="16"/>
  <c r="CN340" i="16"/>
  <c r="CN337" i="16"/>
  <c r="BA334" i="16"/>
  <c r="BA343" i="16"/>
  <c r="BA338" i="16"/>
  <c r="BA342" i="16"/>
  <c r="BA339" i="16"/>
  <c r="K343" i="16"/>
  <c r="E60" i="7" s="1"/>
  <c r="F60" i="7" s="1"/>
  <c r="K341" i="16"/>
  <c r="E58" i="7" s="1"/>
  <c r="F58" i="7" s="1"/>
  <c r="K340" i="16"/>
  <c r="E57" i="7" s="1"/>
  <c r="F57" i="7" s="1"/>
  <c r="K345" i="16"/>
  <c r="E62" i="7" s="1"/>
  <c r="F62" i="7" s="1"/>
  <c r="K344" i="16"/>
  <c r="E61" i="7" s="1"/>
  <c r="F61" i="7" s="1"/>
  <c r="K338" i="16"/>
  <c r="E55" i="7" s="1"/>
  <c r="F55" i="7" s="1"/>
  <c r="K342" i="16"/>
  <c r="E59" i="7" s="1"/>
  <c r="F59" i="7" s="1"/>
  <c r="DQ337" i="22"/>
  <c r="D233" i="13" s="1"/>
  <c r="DQ338" i="22"/>
  <c r="E233" i="13" s="1"/>
  <c r="CB334" i="22"/>
  <c r="CB343" i="22"/>
  <c r="CB338" i="22"/>
  <c r="CB341" i="22"/>
  <c r="CN334" i="22"/>
  <c r="CN338" i="22"/>
  <c r="CN341" i="22"/>
  <c r="DG334" i="16"/>
  <c r="DG341" i="16"/>
  <c r="DG343" i="16"/>
  <c r="DG340" i="16"/>
  <c r="DG338" i="16"/>
  <c r="DG342" i="16"/>
  <c r="BU340" i="16"/>
  <c r="BU341" i="16"/>
  <c r="BU342" i="16"/>
  <c r="BU343" i="16"/>
  <c r="AJ334" i="16"/>
  <c r="AJ340" i="16"/>
  <c r="AJ343" i="16"/>
  <c r="AJ342" i="16"/>
  <c r="AJ341" i="16"/>
  <c r="AJ339" i="16"/>
  <c r="EA334" i="16"/>
  <c r="EA339" i="16"/>
  <c r="EA343" i="16"/>
  <c r="EA342" i="16"/>
  <c r="EA340" i="16"/>
  <c r="EA341" i="16"/>
  <c r="EA338" i="16"/>
  <c r="I334" i="16"/>
  <c r="I341" i="16"/>
  <c r="D45" i="7" s="1"/>
  <c r="E45" i="7" s="1"/>
  <c r="I338" i="16"/>
  <c r="D42" i="7" s="1"/>
  <c r="E42" i="7" s="1"/>
  <c r="I343" i="16"/>
  <c r="DU334" i="16"/>
  <c r="DU341" i="16"/>
  <c r="DU343" i="16"/>
  <c r="DU338" i="16"/>
  <c r="DU339" i="16"/>
  <c r="DU342" i="16"/>
  <c r="DU340" i="16"/>
  <c r="CL334" i="16"/>
  <c r="CL338" i="16"/>
  <c r="CL339" i="16"/>
  <c r="CL342" i="16"/>
  <c r="CL341" i="16"/>
  <c r="CL337" i="16"/>
  <c r="CL343" i="16"/>
  <c r="CL340" i="16"/>
  <c r="BF334" i="17"/>
  <c r="BF341" i="17"/>
  <c r="BF343" i="17"/>
  <c r="BD334" i="17"/>
  <c r="BD342" i="17"/>
  <c r="BD343" i="17"/>
  <c r="DA334" i="18"/>
  <c r="DA342" i="18"/>
  <c r="DA341" i="18"/>
  <c r="BM334" i="18"/>
  <c r="BM342" i="18"/>
  <c r="AC334" i="18"/>
  <c r="AC341" i="18"/>
  <c r="EA334" i="20"/>
  <c r="EA342" i="20"/>
  <c r="EA339" i="20"/>
  <c r="CR334" i="20"/>
  <c r="CR341" i="20"/>
  <c r="CR342" i="20"/>
  <c r="BG334" i="20"/>
  <c r="BG340" i="20"/>
  <c r="BG341" i="20"/>
  <c r="BG342" i="20"/>
  <c r="BG343" i="20"/>
  <c r="X339" i="20"/>
  <c r="X340" i="20"/>
  <c r="X341" i="20"/>
  <c r="DT334" i="21"/>
  <c r="DT342" i="21"/>
  <c r="CO341" i="21"/>
  <c r="CO342" i="21"/>
  <c r="AZ342" i="21"/>
  <c r="AZ341" i="21"/>
  <c r="F334" i="21"/>
  <c r="F343" i="21"/>
  <c r="J30" i="12" s="1"/>
  <c r="BI334" i="21"/>
  <c r="BI343" i="21"/>
  <c r="BI338" i="21"/>
  <c r="BI340" i="21"/>
  <c r="BI342" i="21"/>
  <c r="K340" i="21"/>
  <c r="E57" i="12" s="1"/>
  <c r="F57" i="12" s="1"/>
  <c r="K338" i="21"/>
  <c r="E55" i="12" s="1"/>
  <c r="F55" i="12" s="1"/>
  <c r="K345" i="21"/>
  <c r="E62" i="12" s="1"/>
  <c r="F62" i="12" s="1"/>
  <c r="K343" i="21"/>
  <c r="E60" i="12" s="1"/>
  <c r="F60" i="12" s="1"/>
  <c r="K344" i="21"/>
  <c r="E61" i="12" s="1"/>
  <c r="F61" i="12" s="1"/>
  <c r="DV334" i="22"/>
  <c r="DV339" i="22"/>
  <c r="DV338" i="22"/>
  <c r="DV342" i="22"/>
  <c r="CM334" i="22"/>
  <c r="CM343" i="22"/>
  <c r="CM341" i="22"/>
  <c r="CM342" i="22"/>
  <c r="CM339" i="22"/>
  <c r="AX334" i="22"/>
  <c r="AX341" i="22"/>
  <c r="AX339" i="22"/>
  <c r="AX342" i="22"/>
  <c r="AX343" i="22"/>
  <c r="H334" i="22"/>
  <c r="H338" i="22"/>
  <c r="D35" i="13" s="1"/>
  <c r="E35" i="13" s="1"/>
  <c r="H339" i="22"/>
  <c r="D36" i="13" s="1"/>
  <c r="E36" i="13" s="1"/>
  <c r="Z334" i="22"/>
  <c r="Z343" i="22"/>
  <c r="Z340" i="22"/>
  <c r="C317" i="17"/>
  <c r="J19" i="8" s="1"/>
  <c r="K19" i="8" s="1"/>
  <c r="C316" i="17"/>
  <c r="J18" i="8" s="1"/>
  <c r="K18" i="8" s="1"/>
  <c r="C318" i="17"/>
  <c r="J20" i="8" s="1"/>
  <c r="K20" i="8" s="1"/>
  <c r="C319" i="17"/>
  <c r="J21" i="8" s="1"/>
  <c r="K21" i="8" s="1"/>
  <c r="K344" i="2"/>
  <c r="E61" i="1" s="1"/>
  <c r="F61" i="1" s="1"/>
  <c r="K338" i="2"/>
  <c r="E55" i="1" s="1"/>
  <c r="F55" i="1" s="1"/>
  <c r="CT334" i="17"/>
  <c r="CT338" i="17"/>
  <c r="D192" i="8" s="1"/>
  <c r="E192" i="8" s="1"/>
  <c r="CY334" i="18"/>
  <c r="CY339" i="18"/>
  <c r="F206" i="9" s="1"/>
  <c r="CY343" i="18"/>
  <c r="CY341" i="18"/>
  <c r="CY338" i="18"/>
  <c r="E206" i="9" s="1"/>
  <c r="CY342" i="18"/>
  <c r="DZ334" i="21"/>
  <c r="DZ337" i="21"/>
  <c r="DZ338" i="21"/>
  <c r="DZ343" i="21"/>
  <c r="DZ341" i="21"/>
  <c r="DI334" i="22"/>
  <c r="DI340" i="22"/>
  <c r="DI341" i="22"/>
  <c r="DI337" i="22"/>
  <c r="DI343" i="22"/>
  <c r="I334" i="22"/>
  <c r="I342" i="22"/>
  <c r="D46" i="13" s="1"/>
  <c r="E46" i="13" s="1"/>
  <c r="I338" i="22"/>
  <c r="D42" i="13" s="1"/>
  <c r="E42" i="13" s="1"/>
  <c r="R389" i="14"/>
  <c r="R384" i="14"/>
  <c r="R381" i="14"/>
  <c r="R387" i="14"/>
  <c r="R390" i="14"/>
  <c r="EI343" i="15"/>
  <c r="CY342" i="15"/>
  <c r="I340" i="16"/>
  <c r="D44" i="7" s="1"/>
  <c r="E44" i="7" s="1"/>
  <c r="BL334" i="16"/>
  <c r="BL338" i="16"/>
  <c r="D138" i="7" s="1"/>
  <c r="E138" i="7" s="1"/>
  <c r="CT343" i="17"/>
  <c r="D197" i="8" s="1"/>
  <c r="E197" i="8" s="1"/>
  <c r="AR334" i="20"/>
  <c r="AR337" i="20"/>
  <c r="AR341" i="20"/>
  <c r="AR343" i="20"/>
  <c r="AR340" i="20"/>
  <c r="AR338" i="20"/>
  <c r="AR339" i="20"/>
  <c r="AR342" i="20"/>
  <c r="EC334" i="21"/>
  <c r="EC340" i="21"/>
  <c r="CT334" i="21"/>
  <c r="CT338" i="21"/>
  <c r="D192" i="12" s="1"/>
  <c r="E192" i="12" s="1"/>
  <c r="CT341" i="21"/>
  <c r="D195" i="12" s="1"/>
  <c r="E195" i="12" s="1"/>
  <c r="CT343" i="21"/>
  <c r="D197" i="12" s="1"/>
  <c r="E197" i="12" s="1"/>
  <c r="CN343" i="22"/>
  <c r="R380" i="2"/>
  <c r="E373" i="1" s="1"/>
  <c r="F373" i="1" s="1"/>
  <c r="DR341" i="14"/>
  <c r="D241" i="5" s="1"/>
  <c r="E241" i="5" s="1"/>
  <c r="DR339" i="14"/>
  <c r="D239" i="5" s="1"/>
  <c r="E239" i="5" s="1"/>
  <c r="CG334" i="14"/>
  <c r="CG341" i="14"/>
  <c r="CG342" i="14"/>
  <c r="CG339" i="14"/>
  <c r="AT334" i="14"/>
  <c r="AT338" i="14"/>
  <c r="AT339" i="14"/>
  <c r="AT341" i="14"/>
  <c r="AT343" i="14"/>
  <c r="D341" i="14"/>
  <c r="H28" i="5" s="1"/>
  <c r="D338" i="14"/>
  <c r="E28" i="5" s="1"/>
  <c r="D343" i="14"/>
  <c r="J28" i="5" s="1"/>
  <c r="D342" i="14"/>
  <c r="I28" i="5" s="1"/>
  <c r="CD334" i="14"/>
  <c r="CD342" i="14"/>
  <c r="CD338" i="14"/>
  <c r="CD343" i="14"/>
  <c r="CD340" i="14"/>
  <c r="EB334" i="16"/>
  <c r="EB343" i="16"/>
  <c r="EB342" i="16"/>
  <c r="EB341" i="16"/>
  <c r="EB339" i="16"/>
  <c r="CS334" i="16"/>
  <c r="CS341" i="16"/>
  <c r="CS342" i="16"/>
  <c r="CS339" i="16"/>
  <c r="BD334" i="16"/>
  <c r="BD341" i="16"/>
  <c r="BD342" i="16"/>
  <c r="J334" i="16"/>
  <c r="J341" i="16"/>
  <c r="J342" i="16"/>
  <c r="AC343" i="18"/>
  <c r="EA343" i="20"/>
  <c r="X343" i="20"/>
  <c r="CF334" i="20"/>
  <c r="CF338" i="20"/>
  <c r="CF339" i="20"/>
  <c r="CF340" i="20"/>
  <c r="CF341" i="20"/>
  <c r="CF343" i="20"/>
  <c r="CF342" i="20"/>
  <c r="BA337" i="20"/>
  <c r="BA342" i="20"/>
  <c r="BA339" i="20"/>
  <c r="BA343" i="20"/>
  <c r="BA338" i="20"/>
  <c r="BA340" i="20"/>
  <c r="K338" i="20"/>
  <c r="E55" i="11" s="1"/>
  <c r="F55" i="11" s="1"/>
  <c r="K344" i="20"/>
  <c r="E61" i="11" s="1"/>
  <c r="F61" i="11" s="1"/>
  <c r="K343" i="20"/>
  <c r="E60" i="11" s="1"/>
  <c r="F60" i="11" s="1"/>
  <c r="K342" i="20"/>
  <c r="E59" i="11" s="1"/>
  <c r="F59" i="11" s="1"/>
  <c r="K339" i="20"/>
  <c r="E56" i="11" s="1"/>
  <c r="F56" i="11" s="1"/>
  <c r="K341" i="20"/>
  <c r="E58" i="11" s="1"/>
  <c r="F58" i="11" s="1"/>
  <c r="EC338" i="21"/>
  <c r="BI341" i="21"/>
  <c r="DH334" i="15"/>
  <c r="DH338" i="15"/>
  <c r="DH341" i="15"/>
  <c r="DH337" i="15"/>
  <c r="DQ337" i="15"/>
  <c r="D233" i="6" s="1"/>
  <c r="DQ339" i="15"/>
  <c r="F233" i="6" s="1"/>
  <c r="DQ340" i="15"/>
  <c r="G233" i="6" s="1"/>
  <c r="DW341" i="21"/>
  <c r="DW343" i="21"/>
  <c r="AY340" i="22"/>
  <c r="AY341" i="22"/>
  <c r="AE334" i="2"/>
  <c r="C317" i="2"/>
  <c r="J19" i="1" s="1"/>
  <c r="K19" i="1" s="1"/>
  <c r="Q384" i="14"/>
  <c r="Q385" i="14"/>
  <c r="AT342" i="14"/>
  <c r="DI334" i="14"/>
  <c r="DI341" i="14"/>
  <c r="AM338" i="14"/>
  <c r="D105" i="5" s="1"/>
  <c r="E105" i="5" s="1"/>
  <c r="AM341" i="14"/>
  <c r="D108" i="5" s="1"/>
  <c r="E108" i="5" s="1"/>
  <c r="AM342" i="14"/>
  <c r="D109" i="5" s="1"/>
  <c r="E109" i="5" s="1"/>
  <c r="AM337" i="14"/>
  <c r="D104" i="5" s="1"/>
  <c r="E104" i="5" s="1"/>
  <c r="EB334" i="15"/>
  <c r="EB343" i="15"/>
  <c r="EB342" i="15"/>
  <c r="CS334" i="15"/>
  <c r="CS341" i="15"/>
  <c r="AV334" i="15"/>
  <c r="AV343" i="15"/>
  <c r="BA334" i="15"/>
  <c r="BA342" i="15"/>
  <c r="BA340" i="15"/>
  <c r="BA341" i="15"/>
  <c r="K338" i="15"/>
  <c r="E55" i="6" s="1"/>
  <c r="F55" i="6" s="1"/>
  <c r="K339" i="15"/>
  <c r="E56" i="6" s="1"/>
  <c r="F56" i="6" s="1"/>
  <c r="K342" i="15"/>
  <c r="E59" i="6" s="1"/>
  <c r="F59" i="6" s="1"/>
  <c r="K344" i="15"/>
  <c r="E61" i="6" s="1"/>
  <c r="F61" i="6" s="1"/>
  <c r="K345" i="15"/>
  <c r="E62" i="6" s="1"/>
  <c r="F62" i="6" s="1"/>
  <c r="K340" i="15"/>
  <c r="E57" i="6" s="1"/>
  <c r="F57" i="6" s="1"/>
  <c r="K339" i="16"/>
  <c r="E56" i="7" s="1"/>
  <c r="F56" i="7" s="1"/>
  <c r="CZ334" i="17"/>
  <c r="CZ343" i="17"/>
  <c r="CZ342" i="17"/>
  <c r="CZ341" i="17"/>
  <c r="CZ338" i="17"/>
  <c r="E207" i="8" s="1"/>
  <c r="CZ340" i="17"/>
  <c r="G207" i="8" s="1"/>
  <c r="CZ339" i="17"/>
  <c r="F207" i="8" s="1"/>
  <c r="BL334" i="17"/>
  <c r="BL342" i="17"/>
  <c r="BL343" i="17"/>
  <c r="BL341" i="17"/>
  <c r="D140" i="8" s="1"/>
  <c r="E140" i="8" s="1"/>
  <c r="BL338" i="17"/>
  <c r="D138" i="8" s="1"/>
  <c r="E138" i="8" s="1"/>
  <c r="BL340" i="17"/>
  <c r="AF334" i="17"/>
  <c r="AF340" i="17"/>
  <c r="AF338" i="17"/>
  <c r="AF339" i="17"/>
  <c r="AF341" i="17"/>
  <c r="AF342" i="17"/>
  <c r="AF343" i="17"/>
  <c r="CL334" i="17"/>
  <c r="CL342" i="17"/>
  <c r="CL339" i="17"/>
  <c r="CL341" i="17"/>
  <c r="CL340" i="17"/>
  <c r="CL343" i="17"/>
  <c r="AW334" i="17"/>
  <c r="AW342" i="17"/>
  <c r="AW339" i="17"/>
  <c r="AW341" i="17"/>
  <c r="AW343" i="17"/>
  <c r="CG341" i="19"/>
  <c r="EA340" i="20"/>
  <c r="CR340" i="20"/>
  <c r="DJ334" i="20"/>
  <c r="DJ343" i="20"/>
  <c r="DJ339" i="20"/>
  <c r="DJ342" i="20"/>
  <c r="DJ338" i="20"/>
  <c r="DJ341" i="20"/>
  <c r="DZ339" i="21"/>
  <c r="EI334" i="18"/>
  <c r="EI338" i="18"/>
  <c r="D277" i="9" s="1"/>
  <c r="E277" i="9" s="1"/>
  <c r="EI341" i="18"/>
  <c r="EI342" i="18"/>
  <c r="EI343" i="18"/>
  <c r="DS334" i="19"/>
  <c r="DS341" i="19"/>
  <c r="DS343" i="19"/>
  <c r="DS338" i="19"/>
  <c r="BF334" i="21"/>
  <c r="BF341" i="21"/>
  <c r="BF338" i="21"/>
  <c r="BF343" i="21"/>
  <c r="BF339" i="21"/>
  <c r="BF342" i="21"/>
  <c r="BJ342" i="2"/>
  <c r="D339" i="14"/>
  <c r="F28" i="5" s="1"/>
  <c r="CD334" i="15"/>
  <c r="CD341" i="15"/>
  <c r="CD343" i="15"/>
  <c r="CL334" i="15"/>
  <c r="CL338" i="15"/>
  <c r="CL339" i="15"/>
  <c r="CL343" i="15"/>
  <c r="CL341" i="15"/>
  <c r="CL340" i="15"/>
  <c r="BL343" i="16"/>
  <c r="EI339" i="18"/>
  <c r="DJ334" i="18"/>
  <c r="DJ340" i="18"/>
  <c r="DJ342" i="18"/>
  <c r="DJ341" i="18"/>
  <c r="DJ339" i="18"/>
  <c r="DJ343" i="18"/>
  <c r="CB334" i="18"/>
  <c r="CB342" i="18"/>
  <c r="CB340" i="18"/>
  <c r="CB339" i="18"/>
  <c r="AN334" i="18"/>
  <c r="AN342" i="18"/>
  <c r="AN343" i="18"/>
  <c r="AN340" i="18"/>
  <c r="AU343" i="19"/>
  <c r="I334" i="19"/>
  <c r="I338" i="19"/>
  <c r="D42" i="10" s="1"/>
  <c r="E42" i="10" s="1"/>
  <c r="I341" i="19"/>
  <c r="D45" i="10" s="1"/>
  <c r="E45" i="10" s="1"/>
  <c r="EA341" i="20"/>
  <c r="EA338" i="20"/>
  <c r="EF334" i="20"/>
  <c r="EF341" i="20"/>
  <c r="D267" i="11" s="1"/>
  <c r="E267" i="11" s="1"/>
  <c r="EF343" i="20"/>
  <c r="D269" i="11" s="1"/>
  <c r="E269" i="11" s="1"/>
  <c r="EF342" i="20"/>
  <c r="D268" i="11" s="1"/>
  <c r="E268" i="11" s="1"/>
  <c r="EF339" i="20"/>
  <c r="D265" i="11" s="1"/>
  <c r="E265" i="11" s="1"/>
  <c r="BH334" i="20"/>
  <c r="BH342" i="20"/>
  <c r="BH343" i="20"/>
  <c r="BH340" i="20"/>
  <c r="EI334" i="20"/>
  <c r="EI342" i="20"/>
  <c r="EI341" i="20"/>
  <c r="EI340" i="20"/>
  <c r="EI339" i="20"/>
  <c r="CY342" i="20"/>
  <c r="CY341" i="20"/>
  <c r="CY340" i="20"/>
  <c r="G206" i="11" s="1"/>
  <c r="CY339" i="20"/>
  <c r="F206" i="11" s="1"/>
  <c r="BJ342" i="20"/>
  <c r="BJ343" i="20"/>
  <c r="BJ341" i="20"/>
  <c r="BJ339" i="20"/>
  <c r="BJ340" i="20"/>
  <c r="AA342" i="20"/>
  <c r="AA341" i="20"/>
  <c r="AA339" i="20"/>
  <c r="CI334" i="20"/>
  <c r="CI341" i="20"/>
  <c r="CI339" i="20"/>
  <c r="CI340" i="20"/>
  <c r="CI343" i="20"/>
  <c r="CI342" i="20"/>
  <c r="CE334" i="22"/>
  <c r="CE341" i="22"/>
  <c r="CE342" i="22"/>
  <c r="CE343" i="22"/>
  <c r="BI334" i="22"/>
  <c r="BI342" i="22"/>
  <c r="BI340" i="22"/>
  <c r="BI343" i="22"/>
  <c r="CT337" i="2"/>
  <c r="D191" i="1" s="1"/>
  <c r="E191" i="1" s="1"/>
  <c r="DZ341" i="15"/>
  <c r="CI341" i="16"/>
  <c r="AS343" i="16"/>
  <c r="EI338" i="16"/>
  <c r="D277" i="7" s="1"/>
  <c r="E277" i="7" s="1"/>
  <c r="X340" i="17"/>
  <c r="DU338" i="17"/>
  <c r="CR343" i="17"/>
  <c r="L382" i="18"/>
  <c r="AQ337" i="19"/>
  <c r="BU341" i="19"/>
  <c r="O387" i="20"/>
  <c r="L389" i="15"/>
  <c r="DB337" i="15"/>
  <c r="D209" i="6" s="1"/>
  <c r="AV343" i="16"/>
  <c r="AV342" i="16"/>
  <c r="CH342" i="16"/>
  <c r="EI343" i="16"/>
  <c r="DJ340" i="16"/>
  <c r="EI341" i="16"/>
  <c r="BJ339" i="16"/>
  <c r="AA339" i="16"/>
  <c r="AX343" i="17"/>
  <c r="DU343" i="17"/>
  <c r="BC340" i="17"/>
  <c r="L390" i="18"/>
  <c r="DQ338" i="19"/>
  <c r="E233" i="10" s="1"/>
  <c r="CP341" i="21"/>
  <c r="DS342" i="22"/>
  <c r="DE341" i="22"/>
  <c r="D339" i="22"/>
  <c r="F28" i="13" s="1"/>
  <c r="BA338" i="22"/>
  <c r="M381" i="16"/>
  <c r="M383" i="16"/>
  <c r="D339" i="2"/>
  <c r="F28" i="1" s="1"/>
  <c r="DT342" i="15"/>
  <c r="BB338" i="15"/>
  <c r="CI342" i="16"/>
  <c r="CH343" i="16"/>
  <c r="CY339" i="16"/>
  <c r="F206" i="7" s="1"/>
  <c r="AA338" i="16"/>
  <c r="AS339" i="16"/>
  <c r="Q385" i="17"/>
  <c r="DE339" i="17"/>
  <c r="CR339" i="17"/>
  <c r="CB340" i="17"/>
  <c r="CR341" i="17"/>
  <c r="R388" i="18"/>
  <c r="L392" i="18"/>
  <c r="P397" i="19"/>
  <c r="CL341" i="21"/>
  <c r="K340" i="22"/>
  <c r="E57" i="13" s="1"/>
  <c r="F57" i="13" s="1"/>
  <c r="DS338" i="22"/>
  <c r="BA339" i="22"/>
  <c r="M382" i="16"/>
  <c r="D337" i="2"/>
  <c r="D343" i="2"/>
  <c r="J28" i="1" s="1"/>
  <c r="DC343" i="2"/>
  <c r="BT341" i="14"/>
  <c r="R385" i="15"/>
  <c r="AG341" i="15"/>
  <c r="BP338" i="15"/>
  <c r="CB339" i="15"/>
  <c r="CI343" i="16"/>
  <c r="DJ343" i="16"/>
  <c r="AS342" i="16"/>
  <c r="EI339" i="16"/>
  <c r="DC338" i="16"/>
  <c r="E210" i="7" s="1"/>
  <c r="AS338" i="16"/>
  <c r="H341" i="17"/>
  <c r="CR340" i="17"/>
  <c r="X342" i="17"/>
  <c r="X341" i="17"/>
  <c r="CB339" i="17"/>
  <c r="L385" i="18"/>
  <c r="AR341" i="21"/>
  <c r="DJ339" i="22"/>
  <c r="D338" i="22"/>
  <c r="E28" i="13" s="1"/>
  <c r="Q394" i="16"/>
  <c r="CU338" i="2"/>
  <c r="E202" i="1" s="1"/>
  <c r="D340" i="2"/>
  <c r="G28" i="1" s="1"/>
  <c r="AG341" i="14"/>
  <c r="BE337" i="14"/>
  <c r="AZ340" i="15"/>
  <c r="CQ338" i="15"/>
  <c r="S341" i="15"/>
  <c r="D72" i="6" s="1"/>
  <c r="E72" i="6" s="1"/>
  <c r="CB338" i="15"/>
  <c r="BE337" i="15"/>
  <c r="BJ343" i="16"/>
  <c r="CY342" i="16"/>
  <c r="BJ342" i="16"/>
  <c r="AA342" i="16"/>
  <c r="AS340" i="16"/>
  <c r="CY338" i="16"/>
  <c r="E206" i="7" s="1"/>
  <c r="CB341" i="17"/>
  <c r="R381" i="18"/>
  <c r="P400" i="19"/>
  <c r="G341" i="21"/>
  <c r="H31" i="12" s="1"/>
  <c r="DF339" i="22"/>
  <c r="M391" i="16"/>
  <c r="CU342" i="2"/>
  <c r="AS341" i="14"/>
  <c r="DU337" i="14"/>
  <c r="B317" i="14"/>
  <c r="J10" i="5" s="1"/>
  <c r="K10" i="5" s="1"/>
  <c r="DT343" i="15"/>
  <c r="DD338" i="15"/>
  <c r="DT342" i="16"/>
  <c r="AA343" i="16"/>
  <c r="EI340" i="16"/>
  <c r="CY340" i="16"/>
  <c r="G206" i="7" s="1"/>
  <c r="BJ340" i="16"/>
  <c r="AA340" i="16"/>
  <c r="AV341" i="16"/>
  <c r="CF342" i="16"/>
  <c r="CF339" i="16"/>
  <c r="CF338" i="16"/>
  <c r="CM343" i="17"/>
  <c r="DE343" i="17"/>
  <c r="BC343" i="17"/>
  <c r="CA341" i="18"/>
  <c r="P396" i="19"/>
  <c r="DG341" i="19"/>
  <c r="R388" i="21"/>
  <c r="CE341" i="21"/>
  <c r="DO338" i="21"/>
  <c r="E231" i="12" s="1"/>
  <c r="BA338" i="21"/>
  <c r="BN337" i="21"/>
  <c r="L393" i="22"/>
  <c r="Q390" i="16"/>
  <c r="M389" i="16"/>
  <c r="D342" i="2"/>
  <c r="I28" i="1" s="1"/>
  <c r="E315" i="1"/>
  <c r="E334" i="15"/>
  <c r="CT348" i="15"/>
  <c r="F281" i="7"/>
  <c r="CM338" i="16"/>
  <c r="L387" i="17"/>
  <c r="L392" i="17"/>
  <c r="EC334" i="17"/>
  <c r="EC338" i="17"/>
  <c r="J334" i="17"/>
  <c r="J342" i="17"/>
  <c r="J338" i="17"/>
  <c r="D50" i="8" s="1"/>
  <c r="E50" i="8" s="1"/>
  <c r="DW334" i="17"/>
  <c r="DW343" i="17"/>
  <c r="CN334" i="17"/>
  <c r="CN343" i="17"/>
  <c r="AY334" i="17"/>
  <c r="AY343" i="17"/>
  <c r="T334" i="17"/>
  <c r="T338" i="17"/>
  <c r="T341" i="17"/>
  <c r="BT334" i="17"/>
  <c r="BT342" i="17"/>
  <c r="AN334" i="17"/>
  <c r="AN339" i="17"/>
  <c r="D117" i="8" s="1"/>
  <c r="E117" i="8" s="1"/>
  <c r="AN343" i="17"/>
  <c r="AE341" i="2"/>
  <c r="K334" i="14"/>
  <c r="D1" i="5"/>
  <c r="DY334" i="17"/>
  <c r="DY338" i="17"/>
  <c r="DS334" i="17"/>
  <c r="DS341" i="17"/>
  <c r="DS339" i="17"/>
  <c r="CH334" i="17"/>
  <c r="CH343" i="17"/>
  <c r="CH339" i="17"/>
  <c r="AU334" i="17"/>
  <c r="AU343" i="17"/>
  <c r="AU339" i="17"/>
  <c r="I334" i="17"/>
  <c r="I341" i="17"/>
  <c r="D45" i="8" s="1"/>
  <c r="E45" i="8" s="1"/>
  <c r="BN334" i="17"/>
  <c r="BN342" i="17"/>
  <c r="BN341" i="17"/>
  <c r="AH334" i="17"/>
  <c r="D93" i="8" s="1"/>
  <c r="AH342" i="17"/>
  <c r="L383" i="17"/>
  <c r="D334" i="17"/>
  <c r="CS348" i="17"/>
  <c r="G188" i="8" s="1"/>
  <c r="ED348" i="17"/>
  <c r="D260" i="8" s="1"/>
  <c r="E260" i="8" s="1"/>
  <c r="CN348" i="17"/>
  <c r="F187" i="8" s="1"/>
  <c r="EF348" i="17"/>
  <c r="DI348" i="17"/>
  <c r="D219" i="8" s="1"/>
  <c r="E219" i="8" s="1"/>
  <c r="DD348" i="17"/>
  <c r="D214" i="8" s="1"/>
  <c r="E214" i="8" s="1"/>
  <c r="CH348" i="17"/>
  <c r="D178" i="8" s="1"/>
  <c r="E178" i="8" s="1"/>
  <c r="DT348" i="17"/>
  <c r="E246" i="8" s="1"/>
  <c r="CB348" i="17"/>
  <c r="D172" i="8" s="1"/>
  <c r="E172" i="8" s="1"/>
  <c r="DW348" i="17"/>
  <c r="D250" i="8" s="1"/>
  <c r="E250" i="8" s="1"/>
  <c r="CR348" i="17"/>
  <c r="F188" i="8" s="1"/>
  <c r="EB348" i="17"/>
  <c r="D258" i="8" s="1"/>
  <c r="E258" i="8" s="1"/>
  <c r="CL348" i="17"/>
  <c r="D187" i="8" s="1"/>
  <c r="EE348" i="17"/>
  <c r="D261" i="8" s="1"/>
  <c r="E261" i="8" s="1"/>
  <c r="DH348" i="17"/>
  <c r="D218" i="8" s="1"/>
  <c r="E218" i="8" s="1"/>
  <c r="CC348" i="17"/>
  <c r="D173" i="8" s="1"/>
  <c r="E173" i="8" s="1"/>
  <c r="CE348" i="17"/>
  <c r="D175" i="8" s="1"/>
  <c r="E175" i="8" s="1"/>
  <c r="CF348" i="17"/>
  <c r="D176" i="8" s="1"/>
  <c r="E176" i="8" s="1"/>
  <c r="CG348" i="17"/>
  <c r="D177" i="8" s="1"/>
  <c r="E177" i="8" s="1"/>
  <c r="DS348" i="17"/>
  <c r="D246" i="8" s="1"/>
  <c r="DJ348" i="17"/>
  <c r="D220" i="8" s="1"/>
  <c r="E220" i="8" s="1"/>
  <c r="CM348" i="17"/>
  <c r="E187" i="8" s="1"/>
  <c r="CO348" i="17"/>
  <c r="G187" i="8" s="1"/>
  <c r="CP348" i="17"/>
  <c r="D188" i="8" s="1"/>
  <c r="CQ348" i="17"/>
  <c r="E188" i="8" s="1"/>
  <c r="EA348" i="17"/>
  <c r="D257" i="8" s="1"/>
  <c r="E257" i="8" s="1"/>
  <c r="CA348" i="17"/>
  <c r="DU348" i="17"/>
  <c r="F246" i="8" s="1"/>
  <c r="DK348" i="17"/>
  <c r="D221" i="8" s="1"/>
  <c r="E221" i="8" s="1"/>
  <c r="DE348" i="17"/>
  <c r="D215" i="8" s="1"/>
  <c r="E215" i="8" s="1"/>
  <c r="DF348" i="17"/>
  <c r="D216" i="8" s="1"/>
  <c r="E216" i="8" s="1"/>
  <c r="DG348" i="17"/>
  <c r="D217" i="8" s="1"/>
  <c r="E217" i="8" s="1"/>
  <c r="CI348" i="17"/>
  <c r="D179" i="8" s="1"/>
  <c r="E179" i="8" s="1"/>
  <c r="EC348" i="17"/>
  <c r="D259" i="8" s="1"/>
  <c r="E259" i="8" s="1"/>
  <c r="DV348" i="17"/>
  <c r="D249" i="8" s="1"/>
  <c r="E249" i="8" s="1"/>
  <c r="CD348" i="17"/>
  <c r="D174" i="8" s="1"/>
  <c r="E174" i="8" s="1"/>
  <c r="DX348" i="17"/>
  <c r="D251" i="8" s="1"/>
  <c r="E251" i="8" s="1"/>
  <c r="DY348" i="17"/>
  <c r="D252" i="8" s="1"/>
  <c r="E252" i="8" s="1"/>
  <c r="DZ348" i="17"/>
  <c r="D253" i="8" s="1"/>
  <c r="E253" i="8" s="1"/>
  <c r="DX334" i="17"/>
  <c r="DX339" i="17"/>
  <c r="DX342" i="17"/>
  <c r="DO337" i="17"/>
  <c r="D231" i="8" s="1"/>
  <c r="DO339" i="17"/>
  <c r="F231" i="8" s="1"/>
  <c r="DO340" i="17"/>
  <c r="G231" i="8" s="1"/>
  <c r="CD334" i="17"/>
  <c r="CD339" i="17"/>
  <c r="CD340" i="17"/>
  <c r="AQ334" i="17"/>
  <c r="AQ339" i="17"/>
  <c r="AQ340" i="17"/>
  <c r="E334" i="17"/>
  <c r="CT348" i="17"/>
  <c r="E339" i="17"/>
  <c r="F29" i="8" s="1"/>
  <c r="BI334" i="17"/>
  <c r="BI341" i="17"/>
  <c r="N382" i="18"/>
  <c r="N381" i="18"/>
  <c r="CM337" i="2"/>
  <c r="AE338" i="2"/>
  <c r="BD337" i="14"/>
  <c r="E334" i="14"/>
  <c r="CT348" i="14"/>
  <c r="E91" i="6"/>
  <c r="F91" i="6" s="1"/>
  <c r="E87" i="6"/>
  <c r="F87" i="6" s="1"/>
  <c r="E78" i="6"/>
  <c r="F78" i="6" s="1"/>
  <c r="E86" i="6"/>
  <c r="F86" i="6" s="1"/>
  <c r="E83" i="6"/>
  <c r="F83" i="6" s="1"/>
  <c r="E92" i="6"/>
  <c r="F92" i="6" s="1"/>
  <c r="E80" i="6"/>
  <c r="F80" i="6" s="1"/>
  <c r="E77" i="6"/>
  <c r="F77" i="6" s="1"/>
  <c r="E82" i="6"/>
  <c r="F82" i="6" s="1"/>
  <c r="E88" i="6"/>
  <c r="F88" i="6" s="1"/>
  <c r="E76" i="6"/>
  <c r="F76" i="6" s="1"/>
  <c r="E85" i="6"/>
  <c r="F85" i="6" s="1"/>
  <c r="E90" i="6"/>
  <c r="F90" i="6" s="1"/>
  <c r="E81" i="6"/>
  <c r="F81" i="6" s="1"/>
  <c r="E84" i="6"/>
  <c r="F84" i="6" s="1"/>
  <c r="E89" i="6"/>
  <c r="F89" i="6" s="1"/>
  <c r="E79" i="6"/>
  <c r="F79" i="6" s="1"/>
  <c r="AV337" i="16"/>
  <c r="DR337" i="16"/>
  <c r="D237" i="7" s="1"/>
  <c r="E237" i="7" s="1"/>
  <c r="DR338" i="16"/>
  <c r="D238" i="7" s="1"/>
  <c r="E238" i="7" s="1"/>
  <c r="CG334" i="16"/>
  <c r="CG338" i="16"/>
  <c r="AX337" i="16"/>
  <c r="S334" i="16"/>
  <c r="S338" i="16"/>
  <c r="D69" i="7" s="1"/>
  <c r="E69" i="7" s="1"/>
  <c r="DF334" i="16"/>
  <c r="DF338" i="16"/>
  <c r="CV334" i="16"/>
  <c r="CV339" i="16"/>
  <c r="F203" i="7" s="1"/>
  <c r="CV341" i="16"/>
  <c r="DK334" i="17"/>
  <c r="DK343" i="17"/>
  <c r="CC334" i="17"/>
  <c r="CC337" i="17"/>
  <c r="DU337" i="17"/>
  <c r="DH334" i="17"/>
  <c r="DH340" i="17"/>
  <c r="BV334" i="17"/>
  <c r="BV340" i="17"/>
  <c r="F334" i="17"/>
  <c r="F338" i="17"/>
  <c r="E30" i="8" s="1"/>
  <c r="F340" i="17"/>
  <c r="G30" i="8" s="1"/>
  <c r="M384" i="2"/>
  <c r="E300" i="1" s="1"/>
  <c r="F300" i="1" s="1"/>
  <c r="J342" i="2"/>
  <c r="CW341" i="14"/>
  <c r="DO338" i="14"/>
  <c r="E231" i="5" s="1"/>
  <c r="DT337" i="14"/>
  <c r="BJ341" i="14"/>
  <c r="D253" i="5"/>
  <c r="E253" i="5" s="1"/>
  <c r="E188" i="5"/>
  <c r="DJ341" i="14"/>
  <c r="AL339" i="14"/>
  <c r="D98" i="5" s="1"/>
  <c r="E98" i="5" s="1"/>
  <c r="L386" i="15"/>
  <c r="M385" i="15"/>
  <c r="E286" i="6" s="1"/>
  <c r="F286" i="6" s="1"/>
  <c r="M389" i="15"/>
  <c r="E290" i="6" s="1"/>
  <c r="F290" i="6" s="1"/>
  <c r="CZ337" i="15"/>
  <c r="D207" i="6" s="1"/>
  <c r="DB341" i="15"/>
  <c r="AH341" i="15"/>
  <c r="L387" i="16"/>
  <c r="AX338" i="16"/>
  <c r="DK334" i="16"/>
  <c r="DK338" i="16"/>
  <c r="DB334" i="16"/>
  <c r="DB338" i="16"/>
  <c r="E209" i="7" s="1"/>
  <c r="DB339" i="16"/>
  <c r="F209" i="7" s="1"/>
  <c r="BT334" i="16"/>
  <c r="BT338" i="16"/>
  <c r="AH334" i="16"/>
  <c r="D93" i="7" s="1"/>
  <c r="AH338" i="16"/>
  <c r="R386" i="17"/>
  <c r="O385" i="17"/>
  <c r="E284" i="8" s="1"/>
  <c r="F284" i="8" s="1"/>
  <c r="O387" i="17"/>
  <c r="E286" i="8" s="1"/>
  <c r="F286" i="8" s="1"/>
  <c r="CO334" i="17"/>
  <c r="CO343" i="17"/>
  <c r="DD334" i="17"/>
  <c r="DD342" i="17"/>
  <c r="AL341" i="2"/>
  <c r="D100" i="1" s="1"/>
  <c r="E100" i="1" s="1"/>
  <c r="DG337" i="2"/>
  <c r="J337" i="2"/>
  <c r="D49" i="1" s="1"/>
  <c r="E49" i="1" s="1"/>
  <c r="M380" i="2"/>
  <c r="E296" i="1" s="1"/>
  <c r="BD341" i="14"/>
  <c r="D218" i="5"/>
  <c r="E218" i="5" s="1"/>
  <c r="L383" i="15"/>
  <c r="M384" i="15"/>
  <c r="E285" i="6" s="1"/>
  <c r="F285" i="6" s="1"/>
  <c r="S337" i="15"/>
  <c r="D68" i="6" s="1"/>
  <c r="E68" i="6" s="1"/>
  <c r="L388" i="16"/>
  <c r="DQ338" i="16"/>
  <c r="E233" i="7" s="1"/>
  <c r="BU334" i="16"/>
  <c r="BU338" i="16"/>
  <c r="H337" i="16"/>
  <c r="D34" i="7" s="1"/>
  <c r="EH334" i="16"/>
  <c r="EH339" i="16"/>
  <c r="CX334" i="16"/>
  <c r="CX339" i="16"/>
  <c r="F205" i="7" s="1"/>
  <c r="BN334" i="16"/>
  <c r="BN338" i="16"/>
  <c r="BN339" i="16"/>
  <c r="AD334" i="16"/>
  <c r="AD338" i="16"/>
  <c r="AD339" i="16"/>
  <c r="BO334" i="17"/>
  <c r="BO343" i="17"/>
  <c r="AE334" i="17"/>
  <c r="AE341" i="17"/>
  <c r="K334" i="17"/>
  <c r="D1" i="8"/>
  <c r="K345" i="17"/>
  <c r="E62" i="8" s="1"/>
  <c r="F62" i="8" s="1"/>
  <c r="K338" i="17"/>
  <c r="E55" i="8" s="1"/>
  <c r="F55" i="8" s="1"/>
  <c r="AW343" i="2"/>
  <c r="DS337" i="2"/>
  <c r="M387" i="2"/>
  <c r="E303" i="1" s="1"/>
  <c r="F303" i="1" s="1"/>
  <c r="X337" i="2"/>
  <c r="M385" i="2"/>
  <c r="E301" i="1" s="1"/>
  <c r="F301" i="1" s="1"/>
  <c r="AQ340" i="2"/>
  <c r="CQ341" i="2"/>
  <c r="X342" i="2"/>
  <c r="O382" i="2"/>
  <c r="E318" i="1" s="1"/>
  <c r="F318" i="1" s="1"/>
  <c r="M383" i="2"/>
  <c r="E299" i="1" s="1"/>
  <c r="F299" i="1" s="1"/>
  <c r="J341" i="2"/>
  <c r="S342" i="2"/>
  <c r="Z339" i="2"/>
  <c r="AF343" i="2"/>
  <c r="AF337" i="2"/>
  <c r="S340" i="2"/>
  <c r="D71" i="1" s="1"/>
  <c r="E71" i="1" s="1"/>
  <c r="AU342" i="2"/>
  <c r="AQ339" i="2"/>
  <c r="C319" i="2"/>
  <c r="J21" i="1" s="1"/>
  <c r="K21" i="1" s="1"/>
  <c r="J343" i="2"/>
  <c r="X338" i="2"/>
  <c r="O388" i="2"/>
  <c r="E324" i="1" s="1"/>
  <c r="F324" i="1" s="1"/>
  <c r="M381" i="2"/>
  <c r="E297" i="1" s="1"/>
  <c r="F297" i="1" s="1"/>
  <c r="AE337" i="2"/>
  <c r="AL334" i="2"/>
  <c r="AE342" i="2"/>
  <c r="Q380" i="14"/>
  <c r="CO343" i="14"/>
  <c r="EB342" i="14"/>
  <c r="DS343" i="14"/>
  <c r="CV342" i="14"/>
  <c r="ED343" i="14"/>
  <c r="CU342" i="14"/>
  <c r="AE342" i="14"/>
  <c r="CL340" i="14"/>
  <c r="CM339" i="14"/>
  <c r="AA339" i="14"/>
  <c r="CV338" i="14"/>
  <c r="E203" i="5" s="1"/>
  <c r="T338" i="14"/>
  <c r="BO338" i="14"/>
  <c r="CL342" i="14"/>
  <c r="EH339" i="14"/>
  <c r="BN339" i="14"/>
  <c r="DV338" i="14"/>
  <c r="AE341" i="14"/>
  <c r="E340" i="14"/>
  <c r="G29" i="5" s="1"/>
  <c r="BA338" i="14"/>
  <c r="D334" i="14"/>
  <c r="DG348" i="14"/>
  <c r="D217" i="5" s="1"/>
  <c r="E217" i="5" s="1"/>
  <c r="EB348" i="14"/>
  <c r="D258" i="5" s="1"/>
  <c r="E258" i="5" s="1"/>
  <c r="DK348" i="14"/>
  <c r="CN348" i="14"/>
  <c r="F187" i="5" s="1"/>
  <c r="DX348" i="14"/>
  <c r="D251" i="5" s="1"/>
  <c r="E251" i="5" s="1"/>
  <c r="DJ348" i="14"/>
  <c r="D220" i="5" s="1"/>
  <c r="E220" i="5" s="1"/>
  <c r="DV348" i="14"/>
  <c r="D249" i="5" s="1"/>
  <c r="E249" i="5" s="1"/>
  <c r="DD348" i="14"/>
  <c r="D214" i="5" s="1"/>
  <c r="E214" i="5" s="1"/>
  <c r="EF348" i="14"/>
  <c r="CF348" i="14"/>
  <c r="D176" i="5" s="1"/>
  <c r="E176" i="5" s="1"/>
  <c r="DU348" i="14"/>
  <c r="F246" i="5" s="1"/>
  <c r="DW348" i="14"/>
  <c r="D250" i="5" s="1"/>
  <c r="E250" i="5" s="1"/>
  <c r="CP348" i="14"/>
  <c r="D188" i="5" s="1"/>
  <c r="CH348" i="14"/>
  <c r="CA348" i="14"/>
  <c r="EE348" i="14"/>
  <c r="D261" i="5" s="1"/>
  <c r="E261" i="5" s="1"/>
  <c r="DZ348" i="14"/>
  <c r="DF348" i="14"/>
  <c r="D216" i="5" s="1"/>
  <c r="E216" i="5" s="1"/>
  <c r="CR348" i="14"/>
  <c r="F188" i="5" s="1"/>
  <c r="CI348" i="14"/>
  <c r="D179" i="5" s="1"/>
  <c r="E179" i="5" s="1"/>
  <c r="CE348" i="14"/>
  <c r="D175" i="5" s="1"/>
  <c r="E175" i="5" s="1"/>
  <c r="EC348" i="14"/>
  <c r="D259" i="5" s="1"/>
  <c r="E259" i="5" s="1"/>
  <c r="DY348" i="14"/>
  <c r="DH348" i="14"/>
  <c r="CS348" i="14"/>
  <c r="G188" i="5" s="1"/>
  <c r="CO348" i="14"/>
  <c r="G187" i="5" s="1"/>
  <c r="ED348" i="14"/>
  <c r="D260" i="5" s="1"/>
  <c r="E260" i="5" s="1"/>
  <c r="CG348" i="14"/>
  <c r="D177" i="5" s="1"/>
  <c r="E177" i="5" s="1"/>
  <c r="DS348" i="14"/>
  <c r="D246" i="5" s="1"/>
  <c r="DI348" i="14"/>
  <c r="D219" i="5" s="1"/>
  <c r="E219" i="5" s="1"/>
  <c r="CB348" i="14"/>
  <c r="D172" i="5" s="1"/>
  <c r="E172" i="5" s="1"/>
  <c r="CC348" i="14"/>
  <c r="CQ348" i="14"/>
  <c r="EA348" i="14"/>
  <c r="DT348" i="14"/>
  <c r="E246" i="5" s="1"/>
  <c r="CL348" i="14"/>
  <c r="D187" i="5" s="1"/>
  <c r="CM348" i="14"/>
  <c r="E187" i="5" s="1"/>
  <c r="CD348" i="14"/>
  <c r="D174" i="5" s="1"/>
  <c r="E174" i="5" s="1"/>
  <c r="DE348" i="14"/>
  <c r="E87" i="5"/>
  <c r="F87" i="5" s="1"/>
  <c r="Q381" i="15"/>
  <c r="M382" i="15"/>
  <c r="E283" i="6" s="1"/>
  <c r="F283" i="6" s="1"/>
  <c r="DV343" i="15"/>
  <c r="CX343" i="15"/>
  <c r="BI343" i="15"/>
  <c r="Y343" i="15"/>
  <c r="DB342" i="15"/>
  <c r="CO343" i="15"/>
  <c r="AZ343" i="15"/>
  <c r="BD342" i="15"/>
  <c r="BV343" i="15"/>
  <c r="AA343" i="15"/>
  <c r="CD342" i="15"/>
  <c r="AQ342" i="15"/>
  <c r="CY343" i="15"/>
  <c r="BJ343" i="15"/>
  <c r="Z343" i="15"/>
  <c r="EE341" i="15"/>
  <c r="J341" i="15"/>
  <c r="DF340" i="15"/>
  <c r="BT340" i="15"/>
  <c r="AH340" i="15"/>
  <c r="DZ339" i="15"/>
  <c r="CQ339" i="15"/>
  <c r="BB339" i="15"/>
  <c r="S339" i="15"/>
  <c r="D70" i="6" s="1"/>
  <c r="E70" i="6" s="1"/>
  <c r="AU338" i="15"/>
  <c r="CV341" i="15"/>
  <c r="AF341" i="15"/>
  <c r="J340" i="15"/>
  <c r="DF339" i="15"/>
  <c r="BT339" i="15"/>
  <c r="AH339" i="15"/>
  <c r="DZ338" i="15"/>
  <c r="AE338" i="15"/>
  <c r="AM339" i="15"/>
  <c r="D106" i="6" s="1"/>
  <c r="E106" i="6" s="1"/>
  <c r="DJ338" i="15"/>
  <c r="BT338" i="15"/>
  <c r="AD338" i="15"/>
  <c r="CF341" i="15"/>
  <c r="CS343" i="16"/>
  <c r="BD343" i="16"/>
  <c r="DE342" i="16"/>
  <c r="BQ342" i="16"/>
  <c r="CG341" i="16"/>
  <c r="AT341" i="16"/>
  <c r="CZ340" i="16"/>
  <c r="G207" i="7" s="1"/>
  <c r="BL340" i="16"/>
  <c r="DT339" i="16"/>
  <c r="BC343" i="16"/>
  <c r="S343" i="16"/>
  <c r="BP342" i="16"/>
  <c r="DX341" i="16"/>
  <c r="AW341" i="16"/>
  <c r="G341" i="16"/>
  <c r="H31" i="7" s="1"/>
  <c r="DV343" i="16"/>
  <c r="CG343" i="16"/>
  <c r="AT343" i="16"/>
  <c r="W342" i="16"/>
  <c r="DI341" i="16"/>
  <c r="CA341" i="16"/>
  <c r="AM341" i="16"/>
  <c r="D108" i="7" s="1"/>
  <c r="E108" i="7" s="1"/>
  <c r="DB343" i="16"/>
  <c r="BN343" i="16"/>
  <c r="DF342" i="16"/>
  <c r="BT342" i="16"/>
  <c r="AH342" i="16"/>
  <c r="DG339" i="16"/>
  <c r="BU339" i="16"/>
  <c r="CN338" i="16"/>
  <c r="AG334" i="16"/>
  <c r="AG337" i="16"/>
  <c r="CN341" i="16"/>
  <c r="BT339" i="16"/>
  <c r="AY334" i="16"/>
  <c r="AY341" i="16"/>
  <c r="DJ338" i="16"/>
  <c r="G338" i="16"/>
  <c r="E31" i="7" s="1"/>
  <c r="AP337" i="16"/>
  <c r="D334" i="16"/>
  <c r="CF348" i="16"/>
  <c r="D176" i="7" s="1"/>
  <c r="E176" i="7" s="1"/>
  <c r="DS348" i="16"/>
  <c r="D246" i="7" s="1"/>
  <c r="CA348" i="16"/>
  <c r="EC348" i="16"/>
  <c r="D259" i="7" s="1"/>
  <c r="E259" i="7" s="1"/>
  <c r="DK348" i="16"/>
  <c r="D221" i="7" s="1"/>
  <c r="E221" i="7" s="1"/>
  <c r="DW348" i="16"/>
  <c r="D250" i="7" s="1"/>
  <c r="E250" i="7" s="1"/>
  <c r="CP348" i="16"/>
  <c r="D188" i="7" s="1"/>
  <c r="EA348" i="16"/>
  <c r="D257" i="7" s="1"/>
  <c r="E257" i="7" s="1"/>
  <c r="CI348" i="16"/>
  <c r="D179" i="7" s="1"/>
  <c r="E179" i="7" s="1"/>
  <c r="DV348" i="16"/>
  <c r="D249" i="7" s="1"/>
  <c r="E249" i="7" s="1"/>
  <c r="EE348" i="16"/>
  <c r="D261" i="7" s="1"/>
  <c r="E261" i="7" s="1"/>
  <c r="DF348" i="16"/>
  <c r="D216" i="7" s="1"/>
  <c r="E216" i="7" s="1"/>
  <c r="CS348" i="16"/>
  <c r="G188" i="7" s="1"/>
  <c r="ED348" i="16"/>
  <c r="D260" i="7" s="1"/>
  <c r="E260" i="7" s="1"/>
  <c r="CE348" i="16"/>
  <c r="D175" i="7" s="1"/>
  <c r="E175" i="7" s="1"/>
  <c r="DY348" i="16"/>
  <c r="D252" i="7" s="1"/>
  <c r="E252" i="7" s="1"/>
  <c r="DI348" i="16"/>
  <c r="D219" i="7" s="1"/>
  <c r="E219" i="7" s="1"/>
  <c r="CB348" i="16"/>
  <c r="D172" i="7" s="1"/>
  <c r="E172" i="7" s="1"/>
  <c r="CO348" i="16"/>
  <c r="G187" i="7" s="1"/>
  <c r="CG348" i="16"/>
  <c r="D177" i="7" s="1"/>
  <c r="E177" i="7" s="1"/>
  <c r="DT348" i="16"/>
  <c r="E246" i="7" s="1"/>
  <c r="CL348" i="16"/>
  <c r="D187" i="7" s="1"/>
  <c r="DE348" i="16"/>
  <c r="D215" i="7" s="1"/>
  <c r="E215" i="7" s="1"/>
  <c r="CQ348" i="16"/>
  <c r="E188" i="7" s="1"/>
  <c r="CH348" i="16"/>
  <c r="D178" i="7" s="1"/>
  <c r="E178" i="7" s="1"/>
  <c r="EB348" i="16"/>
  <c r="D258" i="7" s="1"/>
  <c r="E258" i="7" s="1"/>
  <c r="CD348" i="16"/>
  <c r="D174" i="7" s="1"/>
  <c r="E174" i="7" s="1"/>
  <c r="DX348" i="16"/>
  <c r="D251" i="7" s="1"/>
  <c r="E251" i="7" s="1"/>
  <c r="DG348" i="16"/>
  <c r="D217" i="7" s="1"/>
  <c r="E217" i="7" s="1"/>
  <c r="CR348" i="16"/>
  <c r="F188" i="7" s="1"/>
  <c r="DJ348" i="16"/>
  <c r="D220" i="7" s="1"/>
  <c r="E220" i="7" s="1"/>
  <c r="CC348" i="16"/>
  <c r="D173" i="7" s="1"/>
  <c r="E173" i="7" s="1"/>
  <c r="CN348" i="16"/>
  <c r="F187" i="7" s="1"/>
  <c r="EF348" i="16"/>
  <c r="DZ348" i="16"/>
  <c r="D253" i="7" s="1"/>
  <c r="E253" i="7" s="1"/>
  <c r="DH348" i="16"/>
  <c r="D218" i="7" s="1"/>
  <c r="E218" i="7" s="1"/>
  <c r="DU348" i="16"/>
  <c r="F246" i="7" s="1"/>
  <c r="CM348" i="16"/>
  <c r="E187" i="7" s="1"/>
  <c r="DD348" i="16"/>
  <c r="D214" i="7" s="1"/>
  <c r="E214" i="7" s="1"/>
  <c r="AU334" i="16"/>
  <c r="AU341" i="16"/>
  <c r="BI334" i="16"/>
  <c r="BI339" i="16"/>
  <c r="Z334" i="16"/>
  <c r="Z339" i="16"/>
  <c r="AT343" i="17"/>
  <c r="EC343" i="17"/>
  <c r="CS343" i="17"/>
  <c r="DE342" i="17"/>
  <c r="DY341" i="17"/>
  <c r="AX341" i="17"/>
  <c r="DD340" i="17"/>
  <c r="T340" i="17"/>
  <c r="F339" i="17"/>
  <c r="F30" i="8" s="1"/>
  <c r="BJ334" i="17"/>
  <c r="BJ343" i="17"/>
  <c r="CA334" i="17"/>
  <c r="CA343" i="17"/>
  <c r="CA342" i="17"/>
  <c r="T342" i="17"/>
  <c r="AN341" i="17"/>
  <c r="DH339" i="17"/>
  <c r="T339" i="17"/>
  <c r="BT340" i="17"/>
  <c r="DH338" i="17"/>
  <c r="E338" i="17"/>
  <c r="E29" i="8" s="1"/>
  <c r="BN343" i="17"/>
  <c r="AN342" i="17"/>
  <c r="AY341" i="17"/>
  <c r="CV334" i="17"/>
  <c r="CV341" i="17"/>
  <c r="CV338" i="17"/>
  <c r="E203" i="8" s="1"/>
  <c r="BG334" i="17"/>
  <c r="BG341" i="17"/>
  <c r="BG338" i="17"/>
  <c r="AB334" i="17"/>
  <c r="AB342" i="17"/>
  <c r="AB343" i="17"/>
  <c r="CF334" i="17"/>
  <c r="CF340" i="17"/>
  <c r="AS334" i="17"/>
  <c r="AS340" i="17"/>
  <c r="AS339" i="17"/>
  <c r="AS343" i="17"/>
  <c r="G334" i="17"/>
  <c r="G338" i="17"/>
  <c r="E31" i="8" s="1"/>
  <c r="G340" i="17"/>
  <c r="G31" i="8" s="1"/>
  <c r="AE340" i="2"/>
  <c r="BC341" i="2"/>
  <c r="BV342" i="2"/>
  <c r="M382" i="2"/>
  <c r="E298" i="1" s="1"/>
  <c r="F298" i="1" s="1"/>
  <c r="AL340" i="2"/>
  <c r="D99" i="1" s="1"/>
  <c r="E99" i="1" s="1"/>
  <c r="AL337" i="2"/>
  <c r="D96" i="1" s="1"/>
  <c r="E96" i="1" s="1"/>
  <c r="CV346" i="2"/>
  <c r="D203" i="1"/>
  <c r="Z342" i="2"/>
  <c r="X343" i="2"/>
  <c r="AF342" i="2"/>
  <c r="AQ343" i="2"/>
  <c r="EI337" i="2"/>
  <c r="D276" i="1" s="1"/>
  <c r="E276" i="1" s="1"/>
  <c r="C315" i="2"/>
  <c r="J17" i="1" s="1"/>
  <c r="K17" i="1" s="1"/>
  <c r="AE343" i="2"/>
  <c r="M409" i="2"/>
  <c r="P400" i="2"/>
  <c r="E348" i="1" s="1"/>
  <c r="F348" i="1" s="1"/>
  <c r="P402" i="2"/>
  <c r="E350" i="1" s="1"/>
  <c r="F350" i="1" s="1"/>
  <c r="P396" i="2"/>
  <c r="E344" i="1" s="1"/>
  <c r="F344" i="1" s="1"/>
  <c r="P404" i="2"/>
  <c r="E352" i="1" s="1"/>
  <c r="F352" i="1" s="1"/>
  <c r="P398" i="2"/>
  <c r="E346" i="1" s="1"/>
  <c r="F346" i="1" s="1"/>
  <c r="P406" i="2"/>
  <c r="P399" i="2"/>
  <c r="E347" i="1" s="1"/>
  <c r="F347" i="1" s="1"/>
  <c r="P395" i="2"/>
  <c r="E343" i="1" s="1"/>
  <c r="F343" i="1" s="1"/>
  <c r="P407" i="2"/>
  <c r="P403" i="2"/>
  <c r="E351" i="1" s="1"/>
  <c r="F351" i="1" s="1"/>
  <c r="P401" i="2"/>
  <c r="E349" i="1" s="1"/>
  <c r="F349" i="1" s="1"/>
  <c r="P405" i="2"/>
  <c r="E353" i="1" s="1"/>
  <c r="F353" i="1" s="1"/>
  <c r="P397" i="2"/>
  <c r="E345" i="1" s="1"/>
  <c r="F345" i="1" s="1"/>
  <c r="Q382" i="2"/>
  <c r="E358" i="1" s="1"/>
  <c r="F358" i="1" s="1"/>
  <c r="Q394" i="2"/>
  <c r="E370" i="1" s="1"/>
  <c r="F370" i="1" s="1"/>
  <c r="Q393" i="2"/>
  <c r="E369" i="1" s="1"/>
  <c r="F369" i="1" s="1"/>
  <c r="Q391" i="2"/>
  <c r="E367" i="1" s="1"/>
  <c r="F367" i="1" s="1"/>
  <c r="Q392" i="2"/>
  <c r="E368" i="1" s="1"/>
  <c r="F368" i="1" s="1"/>
  <c r="L392" i="14"/>
  <c r="E292" i="5" s="1"/>
  <c r="F292" i="5" s="1"/>
  <c r="CE343" i="14"/>
  <c r="DT342" i="14"/>
  <c r="AC342" i="14"/>
  <c r="DH343" i="14"/>
  <c r="AE343" i="14"/>
  <c r="CN342" i="14"/>
  <c r="T342" i="14"/>
  <c r="CM342" i="14"/>
  <c r="AA342" i="14"/>
  <c r="DU343" i="14"/>
  <c r="CB340" i="14"/>
  <c r="ED339" i="14"/>
  <c r="H339" i="14"/>
  <c r="D36" i="5" s="1"/>
  <c r="CN338" i="14"/>
  <c r="E338" i="14"/>
  <c r="E29" i="5" s="1"/>
  <c r="D215" i="5"/>
  <c r="E215" i="5" s="1"/>
  <c r="BA343" i="14"/>
  <c r="CB342" i="14"/>
  <c r="V342" i="14"/>
  <c r="AA341" i="14"/>
  <c r="EH338" i="14"/>
  <c r="AS338" i="14"/>
  <c r="D221" i="5"/>
  <c r="E221" i="5" s="1"/>
  <c r="D173" i="5"/>
  <c r="E173" i="5" s="1"/>
  <c r="B315" i="14"/>
  <c r="J8" i="5" s="1"/>
  <c r="K8" i="5" s="1"/>
  <c r="BA341" i="14"/>
  <c r="D252" i="5"/>
  <c r="E252" i="5" s="1"/>
  <c r="M393" i="15"/>
  <c r="E294" i="6" s="1"/>
  <c r="F294" i="6" s="1"/>
  <c r="EH343" i="15"/>
  <c r="CT343" i="15"/>
  <c r="D197" i="6" s="1"/>
  <c r="E197" i="6" s="1"/>
  <c r="J343" i="15"/>
  <c r="CI343" i="15"/>
  <c r="E343" i="15"/>
  <c r="J29" i="6" s="1"/>
  <c r="AZ342" i="15"/>
  <c r="DH343" i="15"/>
  <c r="BP343" i="15"/>
  <c r="W343" i="15"/>
  <c r="DH342" i="15"/>
  <c r="BV342" i="15"/>
  <c r="AL342" i="15"/>
  <c r="CU343" i="15"/>
  <c r="BF343" i="15"/>
  <c r="DG342" i="15"/>
  <c r="BU342" i="15"/>
  <c r="AJ342" i="15"/>
  <c r="EA341" i="15"/>
  <c r="BD341" i="15"/>
  <c r="F341" i="15"/>
  <c r="H30" i="6" s="1"/>
  <c r="DB340" i="15"/>
  <c r="G209" i="6" s="1"/>
  <c r="BN340" i="15"/>
  <c r="AD340" i="15"/>
  <c r="DV339" i="15"/>
  <c r="CM339" i="15"/>
  <c r="AX339" i="15"/>
  <c r="AQ338" i="15"/>
  <c r="AW342" i="15"/>
  <c r="G342" i="15"/>
  <c r="I31" i="6" s="1"/>
  <c r="X341" i="15"/>
  <c r="F340" i="15"/>
  <c r="G30" i="6" s="1"/>
  <c r="DB339" i="15"/>
  <c r="F209" i="6" s="1"/>
  <c r="BN339" i="15"/>
  <c r="AD339" i="15"/>
  <c r="DV338" i="15"/>
  <c r="W338" i="15"/>
  <c r="DG341" i="15"/>
  <c r="AJ341" i="15"/>
  <c r="Y339" i="15"/>
  <c r="DF338" i="15"/>
  <c r="BN338" i="15"/>
  <c r="D334" i="15"/>
  <c r="EC348" i="15"/>
  <c r="D259" i="6" s="1"/>
  <c r="E259" i="6" s="1"/>
  <c r="DW348" i="15"/>
  <c r="D250" i="6" s="1"/>
  <c r="E250" i="6" s="1"/>
  <c r="DE348" i="15"/>
  <c r="D215" i="6" s="1"/>
  <c r="E215" i="6" s="1"/>
  <c r="CR348" i="15"/>
  <c r="F188" i="6" s="1"/>
  <c r="CS348" i="15"/>
  <c r="G188" i="6" s="1"/>
  <c r="CC348" i="15"/>
  <c r="D173" i="6" s="1"/>
  <c r="E173" i="6" s="1"/>
  <c r="EE348" i="15"/>
  <c r="D261" i="6" s="1"/>
  <c r="E261" i="6" s="1"/>
  <c r="DX348" i="15"/>
  <c r="D251" i="6" s="1"/>
  <c r="E251" i="6" s="1"/>
  <c r="DH348" i="15"/>
  <c r="D218" i="6" s="1"/>
  <c r="E218" i="6" s="1"/>
  <c r="DI348" i="15"/>
  <c r="D219" i="6" s="1"/>
  <c r="E219" i="6" s="1"/>
  <c r="CM348" i="15"/>
  <c r="E187" i="6" s="1"/>
  <c r="EF348" i="15"/>
  <c r="CF348" i="15"/>
  <c r="D176" i="6" s="1"/>
  <c r="E176" i="6" s="1"/>
  <c r="DS348" i="15"/>
  <c r="D246" i="6" s="1"/>
  <c r="DT348" i="15"/>
  <c r="E246" i="6" s="1"/>
  <c r="CB348" i="15"/>
  <c r="D172" i="6" s="1"/>
  <c r="E172" i="6" s="1"/>
  <c r="DK348" i="15"/>
  <c r="D221" i="6" s="1"/>
  <c r="E221" i="6" s="1"/>
  <c r="CP348" i="15"/>
  <c r="D188" i="6" s="1"/>
  <c r="EA348" i="15"/>
  <c r="D257" i="6" s="1"/>
  <c r="E257" i="6" s="1"/>
  <c r="EB348" i="15"/>
  <c r="D258" i="6" s="1"/>
  <c r="E258" i="6" s="1"/>
  <c r="CL348" i="15"/>
  <c r="D187" i="6" s="1"/>
  <c r="DV348" i="15"/>
  <c r="D249" i="6" s="1"/>
  <c r="E249" i="6" s="1"/>
  <c r="DF348" i="15"/>
  <c r="D216" i="6" s="1"/>
  <c r="E216" i="6" s="1"/>
  <c r="CG348" i="15"/>
  <c r="D177" i="6" s="1"/>
  <c r="E177" i="6" s="1"/>
  <c r="ED348" i="15"/>
  <c r="D260" i="6" s="1"/>
  <c r="E260" i="6" s="1"/>
  <c r="CD348" i="15"/>
  <c r="D174" i="6" s="1"/>
  <c r="E174" i="6" s="1"/>
  <c r="DY348" i="15"/>
  <c r="D252" i="6" s="1"/>
  <c r="E252" i="6" s="1"/>
  <c r="CQ348" i="15"/>
  <c r="E188" i="6" s="1"/>
  <c r="DJ348" i="15"/>
  <c r="D220" i="6" s="1"/>
  <c r="E220" i="6" s="1"/>
  <c r="CN348" i="15"/>
  <c r="F187" i="6" s="1"/>
  <c r="CE348" i="15"/>
  <c r="D175" i="6" s="1"/>
  <c r="E175" i="6" s="1"/>
  <c r="DG348" i="15"/>
  <c r="D217" i="6" s="1"/>
  <c r="E217" i="6" s="1"/>
  <c r="CA348" i="15"/>
  <c r="DU348" i="15"/>
  <c r="F246" i="6" s="1"/>
  <c r="DD348" i="15"/>
  <c r="D214" i="6" s="1"/>
  <c r="E214" i="6" s="1"/>
  <c r="CO348" i="15"/>
  <c r="G187" i="6" s="1"/>
  <c r="DZ348" i="15"/>
  <c r="D253" i="6" s="1"/>
  <c r="E253" i="6" s="1"/>
  <c r="CH348" i="15"/>
  <c r="D178" i="6" s="1"/>
  <c r="E178" i="6" s="1"/>
  <c r="CI348" i="15"/>
  <c r="D179" i="6" s="1"/>
  <c r="E179" i="6" s="1"/>
  <c r="BT341" i="15"/>
  <c r="K334" i="15"/>
  <c r="D1" i="6"/>
  <c r="CO343" i="16"/>
  <c r="AZ343" i="16"/>
  <c r="DA342" i="16"/>
  <c r="DK341" i="16"/>
  <c r="CC341" i="16"/>
  <c r="AP341" i="16"/>
  <c r="CV340" i="16"/>
  <c r="G203" i="7" s="1"/>
  <c r="BG340" i="16"/>
  <c r="DP339" i="16"/>
  <c r="F232" i="7" s="1"/>
  <c r="CN343" i="16"/>
  <c r="H343" i="16"/>
  <c r="CZ342" i="16"/>
  <c r="BL342" i="16"/>
  <c r="DT341" i="16"/>
  <c r="CF341" i="16"/>
  <c r="AS341" i="16"/>
  <c r="DK343" i="16"/>
  <c r="CC343" i="16"/>
  <c r="AP343" i="16"/>
  <c r="ED342" i="16"/>
  <c r="S342" i="16"/>
  <c r="DE341" i="16"/>
  <c r="BQ341" i="16"/>
  <c r="AW340" i="16"/>
  <c r="CX343" i="16"/>
  <c r="J343" i="16"/>
  <c r="DB342" i="16"/>
  <c r="BN342" i="16"/>
  <c r="AD342" i="16"/>
  <c r="DV341" i="16"/>
  <c r="G340" i="16"/>
  <c r="G31" i="7" s="1"/>
  <c r="CH338" i="16"/>
  <c r="CS337" i="16"/>
  <c r="CD341" i="16"/>
  <c r="DJ339" i="16"/>
  <c r="G339" i="16"/>
  <c r="F31" i="7" s="1"/>
  <c r="CX338" i="16"/>
  <c r="E205" i="7" s="1"/>
  <c r="DY343" i="17"/>
  <c r="T343" i="17"/>
  <c r="DU341" i="17"/>
  <c r="I340" i="17"/>
  <c r="D44" i="8" s="1"/>
  <c r="E44" i="8" s="1"/>
  <c r="CU334" i="17"/>
  <c r="CU341" i="17"/>
  <c r="W334" i="17"/>
  <c r="W341" i="17"/>
  <c r="AQ343" i="17"/>
  <c r="I342" i="17"/>
  <c r="D46" i="8" s="1"/>
  <c r="E46" i="8" s="1"/>
  <c r="AH341" i="17"/>
  <c r="DD339" i="17"/>
  <c r="I339" i="17"/>
  <c r="D43" i="8" s="1"/>
  <c r="E43" i="8" s="1"/>
  <c r="DB334" i="17"/>
  <c r="DB341" i="17"/>
  <c r="BN340" i="17"/>
  <c r="DD338" i="17"/>
  <c r="AY338" i="17"/>
  <c r="BI343" i="17"/>
  <c r="CN341" i="17"/>
  <c r="AU341" i="17"/>
  <c r="EA334" i="17"/>
  <c r="EA343" i="17"/>
  <c r="CR334" i="17"/>
  <c r="CR338" i="17"/>
  <c r="BC334" i="17"/>
  <c r="BC338" i="17"/>
  <c r="X334" i="17"/>
  <c r="X338" i="17"/>
  <c r="CB334" i="17"/>
  <c r="CB343" i="17"/>
  <c r="AN337" i="17"/>
  <c r="D115" i="8" s="1"/>
  <c r="E115" i="8" s="1"/>
  <c r="O381" i="18"/>
  <c r="O384" i="18"/>
  <c r="O386" i="18"/>
  <c r="O387" i="18"/>
  <c r="O389" i="18"/>
  <c r="BF341" i="18"/>
  <c r="DQ338" i="18"/>
  <c r="E233" i="9" s="1"/>
  <c r="CF338" i="18"/>
  <c r="AS338" i="18"/>
  <c r="D334" i="18"/>
  <c r="CM348" i="18"/>
  <c r="E187" i="9" s="1"/>
  <c r="DD348" i="18"/>
  <c r="D214" i="9" s="1"/>
  <c r="E214" i="9" s="1"/>
  <c r="DZ348" i="18"/>
  <c r="D253" i="9" s="1"/>
  <c r="E253" i="9" s="1"/>
  <c r="EC348" i="18"/>
  <c r="D259" i="9" s="1"/>
  <c r="E259" i="9" s="1"/>
  <c r="DK348" i="18"/>
  <c r="D221" i="9" s="1"/>
  <c r="E221" i="9" s="1"/>
  <c r="DW348" i="18"/>
  <c r="D250" i="9" s="1"/>
  <c r="E250" i="9" s="1"/>
  <c r="CA348" i="18"/>
  <c r="DV348" i="18"/>
  <c r="D249" i="9" s="1"/>
  <c r="E249" i="9" s="1"/>
  <c r="EE348" i="18"/>
  <c r="D261" i="9" s="1"/>
  <c r="E261" i="9" s="1"/>
  <c r="CH348" i="18"/>
  <c r="D178" i="9" s="1"/>
  <c r="E178" i="9" s="1"/>
  <c r="CI348" i="18"/>
  <c r="D179" i="9" s="1"/>
  <c r="E179" i="9" s="1"/>
  <c r="ED348" i="18"/>
  <c r="D260" i="9" s="1"/>
  <c r="E260" i="9" s="1"/>
  <c r="CE348" i="18"/>
  <c r="D175" i="9" s="1"/>
  <c r="E175" i="9" s="1"/>
  <c r="CF348" i="18"/>
  <c r="D176" i="9" s="1"/>
  <c r="E176" i="9" s="1"/>
  <c r="CR348" i="18"/>
  <c r="F188" i="9" s="1"/>
  <c r="CS348" i="18"/>
  <c r="G188" i="9" s="1"/>
  <c r="CB348" i="18"/>
  <c r="D172" i="9" s="1"/>
  <c r="E172" i="9" s="1"/>
  <c r="CO348" i="18"/>
  <c r="G187" i="9" s="1"/>
  <c r="CP348" i="18"/>
  <c r="D188" i="9" s="1"/>
  <c r="DH348" i="18"/>
  <c r="D218" i="9" s="1"/>
  <c r="E218" i="9" s="1"/>
  <c r="DI348" i="18"/>
  <c r="D219" i="9" s="1"/>
  <c r="E219" i="9" s="1"/>
  <c r="CL348" i="18"/>
  <c r="D187" i="9" s="1"/>
  <c r="DE348" i="18"/>
  <c r="D215" i="9" s="1"/>
  <c r="E215" i="9" s="1"/>
  <c r="DF348" i="18"/>
  <c r="D216" i="9" s="1"/>
  <c r="E216" i="9" s="1"/>
  <c r="CG348" i="18"/>
  <c r="D177" i="9" s="1"/>
  <c r="E177" i="9" s="1"/>
  <c r="DS348" i="18"/>
  <c r="D246" i="9" s="1"/>
  <c r="DT348" i="18"/>
  <c r="E246" i="9" s="1"/>
  <c r="CD348" i="18"/>
  <c r="D174" i="9" s="1"/>
  <c r="E174" i="9" s="1"/>
  <c r="DX348" i="18"/>
  <c r="D251" i="9" s="1"/>
  <c r="E251" i="9" s="1"/>
  <c r="DY348" i="18"/>
  <c r="D252" i="9" s="1"/>
  <c r="E252" i="9" s="1"/>
  <c r="CQ348" i="18"/>
  <c r="E188" i="9" s="1"/>
  <c r="EA348" i="18"/>
  <c r="D257" i="9" s="1"/>
  <c r="E257" i="9" s="1"/>
  <c r="EB348" i="18"/>
  <c r="D258" i="9" s="1"/>
  <c r="E258" i="9" s="1"/>
  <c r="DJ348" i="18"/>
  <c r="D220" i="9" s="1"/>
  <c r="E220" i="9" s="1"/>
  <c r="CC348" i="18"/>
  <c r="D173" i="9" s="1"/>
  <c r="E173" i="9" s="1"/>
  <c r="CN348" i="18"/>
  <c r="F187" i="9" s="1"/>
  <c r="EF348" i="18"/>
  <c r="DG348" i="18"/>
  <c r="D217" i="9" s="1"/>
  <c r="E217" i="9" s="1"/>
  <c r="DU348" i="18"/>
  <c r="F246" i="9" s="1"/>
  <c r="CF341" i="18"/>
  <c r="K334" i="18"/>
  <c r="D1" i="9"/>
  <c r="CR341" i="19"/>
  <c r="D334" i="19"/>
  <c r="DX348" i="19"/>
  <c r="D251" i="10" s="1"/>
  <c r="E251" i="10" s="1"/>
  <c r="EB348" i="19"/>
  <c r="D258" i="10" s="1"/>
  <c r="E258" i="10" s="1"/>
  <c r="EF348" i="19"/>
  <c r="CH348" i="19"/>
  <c r="D178" i="10" s="1"/>
  <c r="E178" i="10" s="1"/>
  <c r="CB348" i="19"/>
  <c r="D172" i="10" s="1"/>
  <c r="E172" i="10" s="1"/>
  <c r="CC348" i="19"/>
  <c r="D173" i="10" s="1"/>
  <c r="E173" i="10" s="1"/>
  <c r="CG348" i="19"/>
  <c r="D177" i="10" s="1"/>
  <c r="E177" i="10" s="1"/>
  <c r="CR348" i="19"/>
  <c r="F188" i="10" s="1"/>
  <c r="CL348" i="19"/>
  <c r="D187" i="10" s="1"/>
  <c r="CM348" i="19"/>
  <c r="E187" i="10" s="1"/>
  <c r="CQ348" i="19"/>
  <c r="E188" i="10" s="1"/>
  <c r="DH348" i="19"/>
  <c r="D218" i="10" s="1"/>
  <c r="E218" i="10" s="1"/>
  <c r="CA348" i="19"/>
  <c r="DK348" i="19"/>
  <c r="D221" i="10" s="1"/>
  <c r="E221" i="10" s="1"/>
  <c r="CD348" i="19"/>
  <c r="D174" i="10" s="1"/>
  <c r="E174" i="10" s="1"/>
  <c r="CF348" i="19"/>
  <c r="D176" i="10" s="1"/>
  <c r="E176" i="10" s="1"/>
  <c r="DG348" i="19"/>
  <c r="D217" i="10" s="1"/>
  <c r="E217" i="10" s="1"/>
  <c r="DS348" i="19"/>
  <c r="D246" i="10" s="1"/>
  <c r="CI348" i="19"/>
  <c r="D179" i="10" s="1"/>
  <c r="E179" i="10" s="1"/>
  <c r="DJ348" i="19"/>
  <c r="D220" i="10" s="1"/>
  <c r="E220" i="10" s="1"/>
  <c r="DV348" i="19"/>
  <c r="D249" i="10" s="1"/>
  <c r="E249" i="10" s="1"/>
  <c r="CN348" i="19"/>
  <c r="F187" i="10" s="1"/>
  <c r="CE348" i="19"/>
  <c r="D175" i="10" s="1"/>
  <c r="E175" i="10" s="1"/>
  <c r="CP348" i="19"/>
  <c r="D188" i="10" s="1"/>
  <c r="DZ348" i="19"/>
  <c r="D253" i="10" s="1"/>
  <c r="E253" i="10" s="1"/>
  <c r="EA348" i="19"/>
  <c r="D257" i="10" s="1"/>
  <c r="E257" i="10" s="1"/>
  <c r="CS348" i="19"/>
  <c r="G188" i="10" s="1"/>
  <c r="DU348" i="19"/>
  <c r="F246" i="10" s="1"/>
  <c r="ED348" i="19"/>
  <c r="D260" i="10" s="1"/>
  <c r="E260" i="10" s="1"/>
  <c r="DD348" i="19"/>
  <c r="D214" i="10" s="1"/>
  <c r="E214" i="10" s="1"/>
  <c r="CO348" i="19"/>
  <c r="G187" i="10" s="1"/>
  <c r="DF348" i="19"/>
  <c r="D216" i="10" s="1"/>
  <c r="E216" i="10" s="1"/>
  <c r="DI348" i="19"/>
  <c r="D219" i="10" s="1"/>
  <c r="E219" i="10" s="1"/>
  <c r="EC348" i="19"/>
  <c r="D259" i="10" s="1"/>
  <c r="E259" i="10" s="1"/>
  <c r="DW348" i="19"/>
  <c r="D250" i="10" s="1"/>
  <c r="E250" i="10" s="1"/>
  <c r="DE348" i="19"/>
  <c r="D215" i="10" s="1"/>
  <c r="E215" i="10" s="1"/>
  <c r="DY348" i="19"/>
  <c r="D252" i="10" s="1"/>
  <c r="E252" i="10" s="1"/>
  <c r="DT348" i="19"/>
  <c r="E246" i="10" s="1"/>
  <c r="EE348" i="19"/>
  <c r="D261" i="10" s="1"/>
  <c r="E261" i="10" s="1"/>
  <c r="CQ341" i="19"/>
  <c r="CF338" i="19"/>
  <c r="K334" i="19"/>
  <c r="D1" i="10"/>
  <c r="AS339" i="20"/>
  <c r="AJ338" i="20"/>
  <c r="DS334" i="21"/>
  <c r="DS338" i="21"/>
  <c r="DS342" i="21"/>
  <c r="DS343" i="21"/>
  <c r="CH334" i="21"/>
  <c r="CH338" i="21"/>
  <c r="CH342" i="21"/>
  <c r="AU334" i="21"/>
  <c r="AU338" i="21"/>
  <c r="AU341" i="21"/>
  <c r="E334" i="21"/>
  <c r="E338" i="21"/>
  <c r="E29" i="12" s="1"/>
  <c r="E343" i="21"/>
  <c r="J29" i="12" s="1"/>
  <c r="CT348" i="21"/>
  <c r="E341" i="21"/>
  <c r="H29" i="12" s="1"/>
  <c r="CD341" i="18"/>
  <c r="E334" i="18"/>
  <c r="CT348" i="18"/>
  <c r="DJ338" i="18"/>
  <c r="CB338" i="18"/>
  <c r="AN338" i="18"/>
  <c r="D116" i="9" s="1"/>
  <c r="E116" i="9" s="1"/>
  <c r="B320" i="18"/>
  <c r="J8" i="9"/>
  <c r="K8" i="9" s="1"/>
  <c r="P406" i="19"/>
  <c r="EH334" i="20"/>
  <c r="EH338" i="20"/>
  <c r="M382" i="21"/>
  <c r="M393" i="21"/>
  <c r="M386" i="21"/>
  <c r="P381" i="21"/>
  <c r="P394" i="21"/>
  <c r="CD334" i="21"/>
  <c r="CD342" i="21"/>
  <c r="CD341" i="21"/>
  <c r="AQ334" i="21"/>
  <c r="AQ341" i="21"/>
  <c r="AD334" i="21"/>
  <c r="AD339" i="21"/>
  <c r="E334" i="20"/>
  <c r="CT348" i="20"/>
  <c r="EH337" i="20"/>
  <c r="CX334" i="20"/>
  <c r="CX338" i="20"/>
  <c r="E205" i="11" s="1"/>
  <c r="P389" i="21"/>
  <c r="L380" i="21"/>
  <c r="L386" i="21"/>
  <c r="L385" i="21"/>
  <c r="L387" i="21"/>
  <c r="O380" i="21"/>
  <c r="O386" i="21"/>
  <c r="O389" i="21"/>
  <c r="DA334" i="21"/>
  <c r="DA342" i="21"/>
  <c r="BQ334" i="21"/>
  <c r="BQ341" i="21"/>
  <c r="AG334" i="21"/>
  <c r="AG341" i="21"/>
  <c r="DH334" i="21"/>
  <c r="DH341" i="21"/>
  <c r="DH343" i="21"/>
  <c r="BV334" i="21"/>
  <c r="BV341" i="21"/>
  <c r="BV343" i="21"/>
  <c r="AL334" i="21"/>
  <c r="AL341" i="21"/>
  <c r="D100" i="12" s="1"/>
  <c r="E100" i="12" s="1"/>
  <c r="BF337" i="18"/>
  <c r="E35" i="11"/>
  <c r="EC334" i="20"/>
  <c r="EC338" i="20"/>
  <c r="CT334" i="20"/>
  <c r="CT338" i="20"/>
  <c r="D192" i="11" s="1"/>
  <c r="E192" i="11" s="1"/>
  <c r="E80" i="11"/>
  <c r="F80" i="11" s="1"/>
  <c r="E85" i="11"/>
  <c r="F85" i="11" s="1"/>
  <c r="E86" i="11"/>
  <c r="F86" i="11" s="1"/>
  <c r="E89" i="11"/>
  <c r="F89" i="11" s="1"/>
  <c r="E83" i="11"/>
  <c r="F83" i="11" s="1"/>
  <c r="E88" i="11"/>
  <c r="F88" i="11" s="1"/>
  <c r="E91" i="11"/>
  <c r="F91" i="11" s="1"/>
  <c r="E76" i="11"/>
  <c r="F76" i="11" s="1"/>
  <c r="E92" i="11"/>
  <c r="F92" i="11" s="1"/>
  <c r="E84" i="11"/>
  <c r="F84" i="11" s="1"/>
  <c r="E77" i="11"/>
  <c r="F77" i="11" s="1"/>
  <c r="E79" i="11"/>
  <c r="F79" i="11" s="1"/>
  <c r="E82" i="11"/>
  <c r="F82" i="11" s="1"/>
  <c r="E78" i="11"/>
  <c r="F78" i="11" s="1"/>
  <c r="E87" i="11"/>
  <c r="F87" i="11" s="1"/>
  <c r="E81" i="11"/>
  <c r="F81" i="11" s="1"/>
  <c r="E90" i="11"/>
  <c r="F90" i="11" s="1"/>
  <c r="M380" i="21"/>
  <c r="L383" i="21"/>
  <c r="EB334" i="21"/>
  <c r="EB343" i="21"/>
  <c r="CW334" i="21"/>
  <c r="CW342" i="21"/>
  <c r="BM334" i="21"/>
  <c r="BM341" i="21"/>
  <c r="AC334" i="21"/>
  <c r="AC341" i="21"/>
  <c r="EF342" i="18"/>
  <c r="D268" i="9" s="1"/>
  <c r="E268" i="9" s="1"/>
  <c r="Y342" i="18"/>
  <c r="CU338" i="18"/>
  <c r="E202" i="9" s="1"/>
  <c r="K341" i="18"/>
  <c r="E58" i="9" s="1"/>
  <c r="F58" i="9" s="1"/>
  <c r="E77" i="9"/>
  <c r="F77" i="9" s="1"/>
  <c r="E84" i="9"/>
  <c r="F84" i="9" s="1"/>
  <c r="E85" i="9"/>
  <c r="F85" i="9" s="1"/>
  <c r="E81" i="9"/>
  <c r="F81" i="9" s="1"/>
  <c r="E82" i="9"/>
  <c r="F82" i="9" s="1"/>
  <c r="E76" i="9"/>
  <c r="F76" i="9" s="1"/>
  <c r="E78" i="9"/>
  <c r="F78" i="9" s="1"/>
  <c r="E89" i="9"/>
  <c r="F89" i="9" s="1"/>
  <c r="E90" i="9"/>
  <c r="F90" i="9" s="1"/>
  <c r="E86" i="9"/>
  <c r="F86" i="9" s="1"/>
  <c r="E87" i="9"/>
  <c r="F87" i="9" s="1"/>
  <c r="E80" i="9"/>
  <c r="F80" i="9" s="1"/>
  <c r="E92" i="9"/>
  <c r="F92" i="9" s="1"/>
  <c r="E79" i="9"/>
  <c r="F79" i="9" s="1"/>
  <c r="E88" i="9"/>
  <c r="F88" i="9" s="1"/>
  <c r="E83" i="9"/>
  <c r="F83" i="9" s="1"/>
  <c r="E91" i="9"/>
  <c r="F91" i="9" s="1"/>
  <c r="L390" i="19"/>
  <c r="P382" i="19"/>
  <c r="BG338" i="19"/>
  <c r="BG341" i="19"/>
  <c r="T337" i="19"/>
  <c r="BJ341" i="19"/>
  <c r="W341" i="19"/>
  <c r="AW341" i="19"/>
  <c r="E84" i="10"/>
  <c r="F84" i="10" s="1"/>
  <c r="E86" i="10"/>
  <c r="F86" i="10" s="1"/>
  <c r="E87" i="10"/>
  <c r="F87" i="10" s="1"/>
  <c r="E83" i="10"/>
  <c r="F83" i="10" s="1"/>
  <c r="E77" i="10"/>
  <c r="F77" i="10" s="1"/>
  <c r="E80" i="10"/>
  <c r="F80" i="10" s="1"/>
  <c r="E85" i="10"/>
  <c r="F85" i="10" s="1"/>
  <c r="E88" i="10"/>
  <c r="F88" i="10" s="1"/>
  <c r="E90" i="10"/>
  <c r="F90" i="10" s="1"/>
  <c r="E82" i="10"/>
  <c r="F82" i="10" s="1"/>
  <c r="E89" i="10"/>
  <c r="F89" i="10" s="1"/>
  <c r="E81" i="10"/>
  <c r="F81" i="10" s="1"/>
  <c r="E92" i="10"/>
  <c r="F92" i="10" s="1"/>
  <c r="E76" i="10"/>
  <c r="F76" i="10" s="1"/>
  <c r="E78" i="10"/>
  <c r="F78" i="10" s="1"/>
  <c r="E79" i="10"/>
  <c r="F79" i="10" s="1"/>
  <c r="E91" i="10"/>
  <c r="F91" i="10" s="1"/>
  <c r="BS370" i="20"/>
  <c r="K154" i="11" s="1"/>
  <c r="L154" i="11" s="1"/>
  <c r="CD341" i="20"/>
  <c r="CY334" i="20"/>
  <c r="CY338" i="20"/>
  <c r="E206" i="11" s="1"/>
  <c r="BJ334" i="20"/>
  <c r="BJ338" i="20"/>
  <c r="AA337" i="20"/>
  <c r="AA338" i="20"/>
  <c r="CO338" i="20"/>
  <c r="R386" i="21"/>
  <c r="O381" i="21"/>
  <c r="AQ338" i="21"/>
  <c r="DX334" i="21"/>
  <c r="DX343" i="21"/>
  <c r="CS337" i="21"/>
  <c r="BH334" i="21"/>
  <c r="BH342" i="21"/>
  <c r="P406" i="18"/>
  <c r="AQ338" i="18"/>
  <c r="AQ341" i="18"/>
  <c r="DR337" i="18"/>
  <c r="D237" i="9" s="1"/>
  <c r="E237" i="9" s="1"/>
  <c r="BA341" i="18"/>
  <c r="G341" i="18"/>
  <c r="H31" i="9" s="1"/>
  <c r="L382" i="19"/>
  <c r="BC338" i="19"/>
  <c r="BC341" i="19"/>
  <c r="BB341" i="19"/>
  <c r="S341" i="19"/>
  <c r="D72" i="10" s="1"/>
  <c r="E72" i="10" s="1"/>
  <c r="AS338" i="19"/>
  <c r="BH341" i="20"/>
  <c r="J340" i="20"/>
  <c r="DB339" i="20"/>
  <c r="F209" i="11" s="1"/>
  <c r="DC338" i="20"/>
  <c r="E210" i="11" s="1"/>
  <c r="DB338" i="20"/>
  <c r="E209" i="11" s="1"/>
  <c r="CU334" i="20"/>
  <c r="CU338" i="20"/>
  <c r="E202" i="11" s="1"/>
  <c r="BF334" i="20"/>
  <c r="BF338" i="20"/>
  <c r="W334" i="20"/>
  <c r="W338" i="20"/>
  <c r="CP334" i="20"/>
  <c r="CP339" i="20"/>
  <c r="BI334" i="20"/>
  <c r="BI338" i="20"/>
  <c r="Z334" i="20"/>
  <c r="Z338" i="20"/>
  <c r="P398" i="21"/>
  <c r="O382" i="21"/>
  <c r="AL338" i="21"/>
  <c r="D97" i="12" s="1"/>
  <c r="E97" i="12" s="1"/>
  <c r="BD334" i="21"/>
  <c r="BD342" i="21"/>
  <c r="CH341" i="21"/>
  <c r="E334" i="16"/>
  <c r="CT348" i="16"/>
  <c r="Z343" i="17"/>
  <c r="AD341" i="17"/>
  <c r="EE337" i="17"/>
  <c r="CZ337" i="17"/>
  <c r="D207" i="8" s="1"/>
  <c r="V337" i="17"/>
  <c r="P398" i="18"/>
  <c r="E299" i="9" s="1"/>
  <c r="F299" i="9" s="1"/>
  <c r="L386" i="18"/>
  <c r="DZ343" i="18"/>
  <c r="CM343" i="18"/>
  <c r="AP343" i="18"/>
  <c r="ED342" i="18"/>
  <c r="CQ342" i="18"/>
  <c r="AX342" i="18"/>
  <c r="CP343" i="18"/>
  <c r="BA343" i="18"/>
  <c r="CS343" i="18"/>
  <c r="AF343" i="18"/>
  <c r="DX342" i="18"/>
  <c r="BH342" i="18"/>
  <c r="EA343" i="18"/>
  <c r="CN343" i="18"/>
  <c r="AY343" i="18"/>
  <c r="BJ343" i="18"/>
  <c r="DW341" i="18"/>
  <c r="BM341" i="18"/>
  <c r="DY340" i="18"/>
  <c r="CP340" i="18"/>
  <c r="BA340" i="18"/>
  <c r="K340" i="18"/>
  <c r="E57" i="9" s="1"/>
  <c r="F57" i="9" s="1"/>
  <c r="AJ339" i="18"/>
  <c r="DS338" i="18"/>
  <c r="CH338" i="18"/>
  <c r="AL338" i="18"/>
  <c r="D97" i="9" s="1"/>
  <c r="E97" i="9" s="1"/>
  <c r="DD341" i="18"/>
  <c r="AF341" i="18"/>
  <c r="DF339" i="18"/>
  <c r="BT339" i="18"/>
  <c r="AH339" i="18"/>
  <c r="DV338" i="18"/>
  <c r="CG338" i="18"/>
  <c r="D338" i="18"/>
  <c r="E28" i="9" s="1"/>
  <c r="BO341" i="18"/>
  <c r="AE341" i="18"/>
  <c r="DY338" i="18"/>
  <c r="CP338" i="18"/>
  <c r="BA338" i="18"/>
  <c r="K338" i="18"/>
  <c r="E55" i="9" s="1"/>
  <c r="F55" i="9" s="1"/>
  <c r="S337" i="18"/>
  <c r="D68" i="9" s="1"/>
  <c r="E68" i="9" s="1"/>
  <c r="AS341" i="18"/>
  <c r="L385" i="19"/>
  <c r="ED343" i="19"/>
  <c r="AC343" i="19"/>
  <c r="AS342" i="19"/>
  <c r="DA343" i="19"/>
  <c r="K344" i="19"/>
  <c r="E61" i="10" s="1"/>
  <c r="F61" i="10" s="1"/>
  <c r="CN343" i="19"/>
  <c r="DS342" i="19"/>
  <c r="CQ342" i="19"/>
  <c r="BJ342" i="19"/>
  <c r="AA342" i="19"/>
  <c r="CB340" i="19"/>
  <c r="CB346" i="19" s="1"/>
  <c r="ED339" i="19"/>
  <c r="CQ339" i="19"/>
  <c r="AX339" i="19"/>
  <c r="H339" i="19"/>
  <c r="D36" i="10" s="1"/>
  <c r="E36" i="10" s="1"/>
  <c r="CZ338" i="19"/>
  <c r="E207" i="10" s="1"/>
  <c r="AU338" i="19"/>
  <c r="DD341" i="19"/>
  <c r="AY341" i="19"/>
  <c r="CL339" i="19"/>
  <c r="AH339" i="19"/>
  <c r="BJ338" i="19"/>
  <c r="W338" i="19"/>
  <c r="DC341" i="19"/>
  <c r="AX341" i="19"/>
  <c r="H341" i="19"/>
  <c r="CP338" i="19"/>
  <c r="AH338" i="19"/>
  <c r="DJ341" i="19"/>
  <c r="L390" i="20"/>
  <c r="O388" i="20"/>
  <c r="P407" i="20"/>
  <c r="DX343" i="20"/>
  <c r="CE343" i="20"/>
  <c r="DH343" i="20"/>
  <c r="CY343" i="20"/>
  <c r="DU343" i="20"/>
  <c r="AS343" i="20"/>
  <c r="DY342" i="20"/>
  <c r="AN342" i="20"/>
  <c r="AU341" i="20"/>
  <c r="EF340" i="20"/>
  <c r="D266" i="11" s="1"/>
  <c r="E266" i="11" s="1"/>
  <c r="CS340" i="20"/>
  <c r="CA343" i="20"/>
  <c r="AF343" i="20"/>
  <c r="DX342" i="20"/>
  <c r="CE342" i="20"/>
  <c r="AM342" i="20"/>
  <c r="D109" i="11" s="1"/>
  <c r="E109" i="11" s="1"/>
  <c r="DU341" i="20"/>
  <c r="DP339" i="20"/>
  <c r="F232" i="11" s="1"/>
  <c r="CE339" i="20"/>
  <c r="CE346" i="20" s="1"/>
  <c r="DB341" i="20"/>
  <c r="BI341" i="20"/>
  <c r="AP340" i="20"/>
  <c r="EE339" i="20"/>
  <c r="BU343" i="20"/>
  <c r="AH343" i="20"/>
  <c r="CS341" i="20"/>
  <c r="J341" i="20"/>
  <c r="BT340" i="20"/>
  <c r="AH340" i="20"/>
  <c r="EH339" i="20"/>
  <c r="CX339" i="20"/>
  <c r="F205" i="11" s="1"/>
  <c r="CP338" i="20"/>
  <c r="AS338" i="20"/>
  <c r="BM338" i="20"/>
  <c r="CL334" i="20"/>
  <c r="CL339" i="20"/>
  <c r="BE334" i="20"/>
  <c r="BE338" i="20"/>
  <c r="V334" i="20"/>
  <c r="V338" i="20"/>
  <c r="P405" i="21"/>
  <c r="R381" i="21"/>
  <c r="EF343" i="21"/>
  <c r="D269" i="12" s="1"/>
  <c r="E269" i="12" s="1"/>
  <c r="CD338" i="21"/>
  <c r="CO334" i="21"/>
  <c r="CO343" i="21"/>
  <c r="AZ334" i="21"/>
  <c r="AZ343" i="21"/>
  <c r="DZ337" i="16"/>
  <c r="K334" i="16"/>
  <c r="D1" i="7"/>
  <c r="Z341" i="17"/>
  <c r="AD342" i="17"/>
  <c r="P400" i="18"/>
  <c r="E301" i="9" s="1"/>
  <c r="F301" i="9" s="1"/>
  <c r="DV343" i="18"/>
  <c r="CG343" i="18"/>
  <c r="AH343" i="18"/>
  <c r="DZ342" i="18"/>
  <c r="CM342" i="18"/>
  <c r="DY343" i="18"/>
  <c r="CL343" i="18"/>
  <c r="AW343" i="18"/>
  <c r="K345" i="18"/>
  <c r="E62" i="9" s="1"/>
  <c r="F62" i="9" s="1"/>
  <c r="DI342" i="18"/>
  <c r="BD342" i="18"/>
  <c r="DW343" i="18"/>
  <c r="CH343" i="18"/>
  <c r="AU343" i="18"/>
  <c r="EA342" i="18"/>
  <c r="DS341" i="18"/>
  <c r="BD341" i="18"/>
  <c r="DU340" i="18"/>
  <c r="CL340" i="18"/>
  <c r="AW340" i="18"/>
  <c r="G340" i="18"/>
  <c r="G31" i="9" s="1"/>
  <c r="DC339" i="18"/>
  <c r="F210" i="9" s="1"/>
  <c r="BO339" i="18"/>
  <c r="AE339" i="18"/>
  <c r="DO338" i="18"/>
  <c r="E231" i="9" s="1"/>
  <c r="CD338" i="18"/>
  <c r="CP342" i="18"/>
  <c r="BA342" i="18"/>
  <c r="K342" i="18"/>
  <c r="E59" i="9" s="1"/>
  <c r="F59" i="9" s="1"/>
  <c r="DB339" i="18"/>
  <c r="F209" i="9" s="1"/>
  <c r="BN339" i="18"/>
  <c r="AD339" i="18"/>
  <c r="DR338" i="18"/>
  <c r="D238" i="9" s="1"/>
  <c r="E238" i="9" s="1"/>
  <c r="AP338" i="18"/>
  <c r="BJ341" i="18"/>
  <c r="AA341" i="18"/>
  <c r="DU338" i="18"/>
  <c r="DU346" i="18" s="1"/>
  <c r="CL338" i="18"/>
  <c r="AW338" i="18"/>
  <c r="G338" i="18"/>
  <c r="E31" i="9" s="1"/>
  <c r="AT337" i="18"/>
  <c r="CP341" i="18"/>
  <c r="AN341" i="18"/>
  <c r="R381" i="19"/>
  <c r="DZ343" i="19"/>
  <c r="CP343" i="19"/>
  <c r="CP342" i="19"/>
  <c r="AN342" i="19"/>
  <c r="EE343" i="19"/>
  <c r="AE343" i="19"/>
  <c r="BO343" i="19"/>
  <c r="AX343" i="19"/>
  <c r="BF342" i="19"/>
  <c r="W342" i="19"/>
  <c r="DY340" i="19"/>
  <c r="BT340" i="19"/>
  <c r="DZ339" i="19"/>
  <c r="CG339" i="19"/>
  <c r="AT339" i="19"/>
  <c r="D339" i="19"/>
  <c r="F28" i="10" s="1"/>
  <c r="CV338" i="19"/>
  <c r="E203" i="10" s="1"/>
  <c r="CV341" i="19"/>
  <c r="DY339" i="19"/>
  <c r="CB339" i="19"/>
  <c r="AD339" i="19"/>
  <c r="DC338" i="19"/>
  <c r="E210" i="10" s="1"/>
  <c r="BF338" i="19"/>
  <c r="S338" i="19"/>
  <c r="D69" i="10" s="1"/>
  <c r="E69" i="10" s="1"/>
  <c r="E334" i="19"/>
  <c r="CT348" i="19"/>
  <c r="CY341" i="19"/>
  <c r="AT341" i="19"/>
  <c r="CL338" i="19"/>
  <c r="DF341" i="19"/>
  <c r="P389" i="20"/>
  <c r="L387" i="20"/>
  <c r="O389" i="20"/>
  <c r="DT343" i="20"/>
  <c r="O385" i="20"/>
  <c r="EI343" i="20"/>
  <c r="CU343" i="20"/>
  <c r="AN343" i="20"/>
  <c r="DU342" i="20"/>
  <c r="AD342" i="20"/>
  <c r="AL341" i="20"/>
  <c r="D100" i="11" s="1"/>
  <c r="E100" i="11" s="1"/>
  <c r="EB340" i="20"/>
  <c r="CO340" i="20"/>
  <c r="AZ340" i="20"/>
  <c r="BQ343" i="20"/>
  <c r="DT342" i="20"/>
  <c r="CA342" i="20"/>
  <c r="AP341" i="20"/>
  <c r="CA339" i="20"/>
  <c r="CX341" i="20"/>
  <c r="DG340" i="20"/>
  <c r="BU340" i="20"/>
  <c r="AJ340" i="20"/>
  <c r="BO343" i="20"/>
  <c r="AD343" i="20"/>
  <c r="AP342" i="20"/>
  <c r="CO341" i="20"/>
  <c r="AZ341" i="20"/>
  <c r="DB340" i="20"/>
  <c r="G209" i="11" s="1"/>
  <c r="BN340" i="20"/>
  <c r="AD340" i="20"/>
  <c r="EC339" i="20"/>
  <c r="CT339" i="20"/>
  <c r="D193" i="11" s="1"/>
  <c r="E193" i="11" s="1"/>
  <c r="AP338" i="20"/>
  <c r="EA337" i="20"/>
  <c r="EA346" i="20" s="1"/>
  <c r="J339" i="20"/>
  <c r="AN338" i="20"/>
  <c r="D116" i="11" s="1"/>
  <c r="E116" i="11" s="1"/>
  <c r="AX334" i="20"/>
  <c r="AX337" i="20"/>
  <c r="Q389" i="21"/>
  <c r="AD342" i="21"/>
  <c r="DT343" i="21"/>
  <c r="BQ343" i="21"/>
  <c r="CS342" i="21"/>
  <c r="AU343" i="21"/>
  <c r="DH342" i="21"/>
  <c r="Y341" i="21"/>
  <c r="BV338" i="21"/>
  <c r="CI334" i="21"/>
  <c r="CI343" i="21"/>
  <c r="AV334" i="21"/>
  <c r="AV343" i="21"/>
  <c r="AH334" i="21"/>
  <c r="D93" i="12" s="1"/>
  <c r="AH343" i="21"/>
  <c r="DW334" i="21"/>
  <c r="DW338" i="21"/>
  <c r="DW342" i="21"/>
  <c r="CN334" i="21"/>
  <c r="CN338" i="21"/>
  <c r="CN341" i="21"/>
  <c r="AY334" i="21"/>
  <c r="AY338" i="21"/>
  <c r="AY341" i="21"/>
  <c r="I334" i="21"/>
  <c r="I338" i="21"/>
  <c r="D42" i="12" s="1"/>
  <c r="E42" i="12" s="1"/>
  <c r="I343" i="21"/>
  <c r="I341" i="21"/>
  <c r="D45" i="12" s="1"/>
  <c r="E45" i="12" s="1"/>
  <c r="CE348" i="22"/>
  <c r="D175" i="13" s="1"/>
  <c r="E175" i="13" s="1"/>
  <c r="CN348" i="22"/>
  <c r="F187" i="13" s="1"/>
  <c r="CI348" i="21"/>
  <c r="D179" i="12" s="1"/>
  <c r="E179" i="12" s="1"/>
  <c r="CC348" i="22"/>
  <c r="D173" i="13" s="1"/>
  <c r="E173" i="13" s="1"/>
  <c r="DI348" i="22"/>
  <c r="D219" i="13" s="1"/>
  <c r="E219" i="13" s="1"/>
  <c r="CF348" i="21"/>
  <c r="D176" i="12" s="1"/>
  <c r="E176" i="12" s="1"/>
  <c r="CG348" i="22"/>
  <c r="D177" i="13" s="1"/>
  <c r="E177" i="13" s="1"/>
  <c r="ED348" i="21"/>
  <c r="D260" i="12" s="1"/>
  <c r="E260" i="12" s="1"/>
  <c r="DS348" i="20"/>
  <c r="D246" i="11" s="1"/>
  <c r="CD348" i="22"/>
  <c r="D174" i="13" s="1"/>
  <c r="E174" i="13" s="1"/>
  <c r="CA348" i="21"/>
  <c r="EC348" i="22"/>
  <c r="D259" i="13" s="1"/>
  <c r="E259" i="13" s="1"/>
  <c r="EE348" i="20"/>
  <c r="D261" i="11" s="1"/>
  <c r="E261" i="11" s="1"/>
  <c r="CS348" i="22"/>
  <c r="G188" i="13" s="1"/>
  <c r="EC348" i="20"/>
  <c r="D259" i="11" s="1"/>
  <c r="E259" i="11" s="1"/>
  <c r="EB348" i="20"/>
  <c r="D258" i="11" s="1"/>
  <c r="E258" i="11" s="1"/>
  <c r="DY348" i="22"/>
  <c r="D252" i="13" s="1"/>
  <c r="E252" i="13" s="1"/>
  <c r="DV348" i="21"/>
  <c r="D249" i="12" s="1"/>
  <c r="E249" i="12" s="1"/>
  <c r="DH348" i="20"/>
  <c r="D218" i="11" s="1"/>
  <c r="E218" i="11" s="1"/>
  <c r="K345" i="2"/>
  <c r="E62" i="1" s="1"/>
  <c r="F62" i="1" s="1"/>
  <c r="BU337" i="21"/>
  <c r="B320" i="21"/>
  <c r="J8" i="12"/>
  <c r="K8" i="12" s="1"/>
  <c r="K334" i="21"/>
  <c r="D1" i="12"/>
  <c r="K334" i="22"/>
  <c r="D1" i="13"/>
  <c r="EC348" i="21"/>
  <c r="D259" i="12" s="1"/>
  <c r="E259" i="12" s="1"/>
  <c r="EF348" i="20"/>
  <c r="DU348" i="22"/>
  <c r="F246" i="13" s="1"/>
  <c r="DZ348" i="21"/>
  <c r="D253" i="12" s="1"/>
  <c r="E253" i="12" s="1"/>
  <c r="DW348" i="20"/>
  <c r="D250" i="11" s="1"/>
  <c r="E250" i="11" s="1"/>
  <c r="CI348" i="22"/>
  <c r="D179" i="13" s="1"/>
  <c r="E179" i="13" s="1"/>
  <c r="EF348" i="21"/>
  <c r="DU348" i="20"/>
  <c r="F246" i="11" s="1"/>
  <c r="DT348" i="20"/>
  <c r="E246" i="11" s="1"/>
  <c r="DF348" i="22"/>
  <c r="D216" i="13" s="1"/>
  <c r="E216" i="13" s="1"/>
  <c r="DK348" i="21"/>
  <c r="D221" i="12" s="1"/>
  <c r="E221" i="12" s="1"/>
  <c r="CR348" i="20"/>
  <c r="F188" i="11" s="1"/>
  <c r="BM337" i="22"/>
  <c r="DU348" i="21"/>
  <c r="F246" i="12" s="1"/>
  <c r="DZ348" i="20"/>
  <c r="D253" i="11" s="1"/>
  <c r="E253" i="11" s="1"/>
  <c r="EA348" i="21"/>
  <c r="D257" i="12" s="1"/>
  <c r="E257" i="12" s="1"/>
  <c r="DX348" i="20"/>
  <c r="D251" i="11" s="1"/>
  <c r="E251" i="11" s="1"/>
  <c r="DJ348" i="22"/>
  <c r="D220" i="13" s="1"/>
  <c r="E220" i="13" s="1"/>
  <c r="DG348" i="21"/>
  <c r="D217" i="12" s="1"/>
  <c r="E217" i="12" s="1"/>
  <c r="DD348" i="20"/>
  <c r="D214" i="11" s="1"/>
  <c r="E214" i="11" s="1"/>
  <c r="CA348" i="22"/>
  <c r="ED348" i="20"/>
  <c r="D260" i="11" s="1"/>
  <c r="E260" i="11" s="1"/>
  <c r="EA348" i="22"/>
  <c r="D257" i="13" s="1"/>
  <c r="E257" i="13" s="1"/>
  <c r="DX348" i="21"/>
  <c r="D251" i="12" s="1"/>
  <c r="E251" i="12" s="1"/>
  <c r="DJ348" i="20"/>
  <c r="D220" i="11" s="1"/>
  <c r="E220" i="11" s="1"/>
  <c r="EE348" i="21"/>
  <c r="D261" i="12" s="1"/>
  <c r="E261" i="12" s="1"/>
  <c r="DI348" i="20"/>
  <c r="D219" i="11" s="1"/>
  <c r="E219" i="11" s="1"/>
  <c r="CP348" i="22"/>
  <c r="D188" i="13" s="1"/>
  <c r="CM348" i="21"/>
  <c r="E187" i="12" s="1"/>
  <c r="CH348" i="20"/>
  <c r="D178" i="11" s="1"/>
  <c r="E178" i="11" s="1"/>
  <c r="EH341" i="21"/>
  <c r="DA341" i="22"/>
  <c r="BP338" i="22"/>
  <c r="DV341" i="22"/>
  <c r="AP338" i="22"/>
  <c r="Z338" i="22"/>
  <c r="AA340" i="22"/>
  <c r="AA346" i="22" s="1"/>
  <c r="N382" i="16"/>
  <c r="E283" i="7" s="1"/>
  <c r="F283" i="7" s="1"/>
  <c r="EF348" i="22"/>
  <c r="DJ348" i="21"/>
  <c r="D220" i="12" s="1"/>
  <c r="E220" i="12" s="1"/>
  <c r="DG348" i="20"/>
  <c r="D217" i="11" s="1"/>
  <c r="E217" i="11" s="1"/>
  <c r="EB348" i="21"/>
  <c r="D258" i="12" s="1"/>
  <c r="E258" i="12" s="1"/>
  <c r="DY348" i="20"/>
  <c r="D252" i="11" s="1"/>
  <c r="E252" i="11" s="1"/>
  <c r="ED348" i="22"/>
  <c r="D260" i="13" s="1"/>
  <c r="E260" i="13" s="1"/>
  <c r="DS348" i="21"/>
  <c r="D246" i="12" s="1"/>
  <c r="DE348" i="20"/>
  <c r="D215" i="11" s="1"/>
  <c r="E215" i="11" s="1"/>
  <c r="CT348" i="22"/>
  <c r="CQ348" i="21"/>
  <c r="E188" i="12" s="1"/>
  <c r="CN348" i="20"/>
  <c r="F187" i="11" s="1"/>
  <c r="DV348" i="20"/>
  <c r="D249" i="11" s="1"/>
  <c r="E249" i="11" s="1"/>
  <c r="DS348" i="22"/>
  <c r="D246" i="13" s="1"/>
  <c r="DE348" i="21"/>
  <c r="D215" i="12" s="1"/>
  <c r="E215" i="12" s="1"/>
  <c r="DW348" i="21"/>
  <c r="D250" i="12" s="1"/>
  <c r="E250" i="12" s="1"/>
  <c r="CS348" i="20"/>
  <c r="G188" i="11" s="1"/>
  <c r="CF348" i="22"/>
  <c r="D176" i="13" s="1"/>
  <c r="E176" i="13" s="1"/>
  <c r="CC348" i="21"/>
  <c r="D173" i="12" s="1"/>
  <c r="E173" i="12" s="1"/>
  <c r="AT338" i="21"/>
  <c r="D338" i="21"/>
  <c r="E28" i="12" s="1"/>
  <c r="EC341" i="21"/>
  <c r="BG338" i="22"/>
  <c r="CM338" i="22"/>
  <c r="DX348" i="22"/>
  <c r="D251" i="13" s="1"/>
  <c r="E251" i="13" s="1"/>
  <c r="CQ348" i="20"/>
  <c r="E188" i="11" s="1"/>
  <c r="EE348" i="22"/>
  <c r="D261" i="13" s="1"/>
  <c r="E261" i="13" s="1"/>
  <c r="DT348" i="21"/>
  <c r="E246" i="12" s="1"/>
  <c r="DF348" i="20"/>
  <c r="D216" i="11" s="1"/>
  <c r="E216" i="11" s="1"/>
  <c r="DV348" i="22"/>
  <c r="D249" i="13" s="1"/>
  <c r="E249" i="13" s="1"/>
  <c r="DH348" i="21"/>
  <c r="D218" i="12" s="1"/>
  <c r="E218" i="12" s="1"/>
  <c r="CO348" i="20"/>
  <c r="G187" i="11" s="1"/>
  <c r="CL348" i="22"/>
  <c r="D187" i="13" s="1"/>
  <c r="CG348" i="21"/>
  <c r="D177" i="12" s="1"/>
  <c r="E177" i="12" s="1"/>
  <c r="CD348" i="20"/>
  <c r="D174" i="11" s="1"/>
  <c r="E174" i="11" s="1"/>
  <c r="DY348" i="21"/>
  <c r="D252" i="12" s="1"/>
  <c r="E252" i="12" s="1"/>
  <c r="DK348" i="20"/>
  <c r="D221" i="11" s="1"/>
  <c r="E221" i="11" s="1"/>
  <c r="DH348" i="22"/>
  <c r="D218" i="13" s="1"/>
  <c r="E218" i="13" s="1"/>
  <c r="CO348" i="21"/>
  <c r="G187" i="12" s="1"/>
  <c r="CL348" i="20"/>
  <c r="D187" i="11" s="1"/>
  <c r="DZ348" i="22"/>
  <c r="D253" i="13" s="1"/>
  <c r="E253" i="13" s="1"/>
  <c r="DD348" i="21"/>
  <c r="D214" i="12" s="1"/>
  <c r="E214" i="12" s="1"/>
  <c r="CI348" i="20"/>
  <c r="D179" i="11" s="1"/>
  <c r="E179" i="11" s="1"/>
  <c r="K337" i="20"/>
  <c r="E54" i="11" s="1"/>
  <c r="F54" i="11" s="1"/>
  <c r="D1" i="11"/>
  <c r="EC343" i="21"/>
  <c r="CP343" i="21"/>
  <c r="BA343" i="21"/>
  <c r="EH342" i="21"/>
  <c r="CT342" i="21"/>
  <c r="D196" i="12" s="1"/>
  <c r="E196" i="12" s="1"/>
  <c r="BE342" i="21"/>
  <c r="V342" i="21"/>
  <c r="AJ343" i="21"/>
  <c r="CG343" i="21"/>
  <c r="AP343" i="21"/>
  <c r="ED342" i="21"/>
  <c r="AX342" i="21"/>
  <c r="DU340" i="21"/>
  <c r="CL340" i="21"/>
  <c r="AW340" i="21"/>
  <c r="G340" i="21"/>
  <c r="G31" i="12" s="1"/>
  <c r="DC339" i="21"/>
  <c r="F210" i="12" s="1"/>
  <c r="BO339" i="21"/>
  <c r="AE339" i="21"/>
  <c r="EH339" i="21"/>
  <c r="CX339" i="21"/>
  <c r="F205" i="12" s="1"/>
  <c r="BI339" i="21"/>
  <c r="V339" i="21"/>
  <c r="DK338" i="21"/>
  <c r="CC338" i="21"/>
  <c r="AP338" i="21"/>
  <c r="DY341" i="21"/>
  <c r="AX341" i="21"/>
  <c r="H341" i="21"/>
  <c r="Z338" i="21"/>
  <c r="V341" i="21"/>
  <c r="BJ343" i="22"/>
  <c r="BO342" i="22"/>
  <c r="CP343" i="22"/>
  <c r="AS343" i="22"/>
  <c r="I343" i="22"/>
  <c r="CF342" i="22"/>
  <c r="Z342" i="22"/>
  <c r="X341" i="22"/>
  <c r="CA340" i="22"/>
  <c r="H341" i="22"/>
  <c r="CR340" i="22"/>
  <c r="DW343" i="22"/>
  <c r="BC343" i="22"/>
  <c r="CZ342" i="22"/>
  <c r="CP341" i="22"/>
  <c r="CA341" i="22"/>
  <c r="CB340" i="22"/>
  <c r="AN340" i="22"/>
  <c r="DC339" i="22"/>
  <c r="F210" i="13" s="1"/>
  <c r="AP339" i="22"/>
  <c r="EA338" i="22"/>
  <c r="CF339" i="22"/>
  <c r="Z339" i="22"/>
  <c r="BU338" i="22"/>
  <c r="AA338" i="22"/>
  <c r="CX338" i="22"/>
  <c r="E205" i="13" s="1"/>
  <c r="DE348" i="22"/>
  <c r="D215" i="13" s="1"/>
  <c r="E215" i="13" s="1"/>
  <c r="CL348" i="21"/>
  <c r="D187" i="12" s="1"/>
  <c r="CG348" i="20"/>
  <c r="D177" i="11" s="1"/>
  <c r="E177" i="11" s="1"/>
  <c r="DW348" i="22"/>
  <c r="D250" i="13" s="1"/>
  <c r="E250" i="13" s="1"/>
  <c r="DI348" i="21"/>
  <c r="D219" i="12" s="1"/>
  <c r="E219" i="12" s="1"/>
  <c r="CP348" i="20"/>
  <c r="D188" i="11" s="1"/>
  <c r="DK348" i="22"/>
  <c r="D221" i="13" s="1"/>
  <c r="E221" i="13" s="1"/>
  <c r="CR348" i="21"/>
  <c r="F188" i="12" s="1"/>
  <c r="CE348" i="20"/>
  <c r="D175" i="11" s="1"/>
  <c r="E175" i="11" s="1"/>
  <c r="CB348" i="22"/>
  <c r="D172" i="13" s="1"/>
  <c r="E172" i="13" s="1"/>
  <c r="EB348" i="22"/>
  <c r="D258" i="13" s="1"/>
  <c r="E258" i="13" s="1"/>
  <c r="DF348" i="21"/>
  <c r="D216" i="12" s="1"/>
  <c r="E216" i="12" s="1"/>
  <c r="CM348" i="20"/>
  <c r="E187" i="11" s="1"/>
  <c r="CR348" i="22"/>
  <c r="F188" i="13" s="1"/>
  <c r="CE348" i="21"/>
  <c r="D175" i="12" s="1"/>
  <c r="E175" i="12" s="1"/>
  <c r="CB348" i="20"/>
  <c r="D172" i="11" s="1"/>
  <c r="E172" i="11" s="1"/>
  <c r="DG348" i="22"/>
  <c r="D217" i="13" s="1"/>
  <c r="E217" i="13" s="1"/>
  <c r="CN348" i="21"/>
  <c r="F187" i="12" s="1"/>
  <c r="CA348" i="20"/>
  <c r="D28" i="1"/>
  <c r="DY343" i="21"/>
  <c r="CL343" i="21"/>
  <c r="AW343" i="21"/>
  <c r="EC342" i="21"/>
  <c r="CP342" i="21"/>
  <c r="BA342" i="21"/>
  <c r="K342" i="21"/>
  <c r="E59" i="12" s="1"/>
  <c r="F59" i="12" s="1"/>
  <c r="BP343" i="21"/>
  <c r="AE343" i="21"/>
  <c r="DK343" i="21"/>
  <c r="CC343" i="21"/>
  <c r="DZ342" i="21"/>
  <c r="CG342" i="21"/>
  <c r="AT342" i="21"/>
  <c r="DQ340" i="21"/>
  <c r="G233" i="12" s="1"/>
  <c r="CF340" i="21"/>
  <c r="EI339" i="21"/>
  <c r="CY339" i="21"/>
  <c r="F206" i="12" s="1"/>
  <c r="BJ339" i="21"/>
  <c r="AA339" i="21"/>
  <c r="EC339" i="21"/>
  <c r="EC346" i="21" s="1"/>
  <c r="CT339" i="21"/>
  <c r="D193" i="12" s="1"/>
  <c r="E193" i="12" s="1"/>
  <c r="BE339" i="21"/>
  <c r="K339" i="21"/>
  <c r="E56" i="12" s="1"/>
  <c r="F56" i="12" s="1"/>
  <c r="DG338" i="21"/>
  <c r="BU338" i="21"/>
  <c r="AJ338" i="21"/>
  <c r="DU341" i="21"/>
  <c r="CG341" i="21"/>
  <c r="AT341" i="21"/>
  <c r="D341" i="21"/>
  <c r="H28" i="12" s="1"/>
  <c r="DB338" i="21"/>
  <c r="E209" i="12" s="1"/>
  <c r="BN338" i="21"/>
  <c r="V338" i="21"/>
  <c r="DB341" i="21"/>
  <c r="BN341" i="21"/>
  <c r="K341" i="21"/>
  <c r="E58" i="12" s="1"/>
  <c r="F58" i="12" s="1"/>
  <c r="DV343" i="22"/>
  <c r="EI342" i="22"/>
  <c r="AN343" i="22"/>
  <c r="DU342" i="22"/>
  <c r="CB342" i="22"/>
  <c r="K342" i="22"/>
  <c r="E59" i="13" s="1"/>
  <c r="F59" i="13" s="1"/>
  <c r="I341" i="22"/>
  <c r="D45" i="13" s="1"/>
  <c r="E45" i="13" s="1"/>
  <c r="BM340" i="22"/>
  <c r="AG342" i="22"/>
  <c r="BU341" i="22"/>
  <c r="D341" i="22"/>
  <c r="H28" i="13" s="1"/>
  <c r="CN340" i="22"/>
  <c r="CN342" i="22"/>
  <c r="CF341" i="22"/>
  <c r="D342" i="22"/>
  <c r="I28" i="13" s="1"/>
  <c r="BM341" i="22"/>
  <c r="DQ340" i="22"/>
  <c r="G233" i="13" s="1"/>
  <c r="CY339" i="22"/>
  <c r="F206" i="13" s="1"/>
  <c r="X338" i="22"/>
  <c r="DQ339" i="22"/>
  <c r="F233" i="13" s="1"/>
  <c r="CB339" i="22"/>
  <c r="BO338" i="22"/>
  <c r="CP338" i="22"/>
  <c r="Q393" i="16"/>
  <c r="Q382" i="16"/>
  <c r="CO348" i="22"/>
  <c r="G187" i="13" s="1"/>
  <c r="CB348" i="21"/>
  <c r="D172" i="12" s="1"/>
  <c r="E172" i="12" s="1"/>
  <c r="DD348" i="22"/>
  <c r="D214" i="13" s="1"/>
  <c r="E214" i="13" s="1"/>
  <c r="CS348" i="21"/>
  <c r="G188" i="12" s="1"/>
  <c r="CF348" i="20"/>
  <c r="D176" i="11" s="1"/>
  <c r="E176" i="11" s="1"/>
  <c r="CM348" i="22"/>
  <c r="E187" i="13" s="1"/>
  <c r="CH348" i="21"/>
  <c r="D178" i="12" s="1"/>
  <c r="E178" i="12" s="1"/>
  <c r="DT348" i="22"/>
  <c r="E246" i="13" s="1"/>
  <c r="CP348" i="21"/>
  <c r="D188" i="12" s="1"/>
  <c r="CC348" i="20"/>
  <c r="D173" i="11" s="1"/>
  <c r="E173" i="11" s="1"/>
  <c r="CH348" i="22"/>
  <c r="D178" i="13" s="1"/>
  <c r="E178" i="13" s="1"/>
  <c r="CQ348" i="22"/>
  <c r="E188" i="13" s="1"/>
  <c r="CD348" i="21"/>
  <c r="D174" i="12" s="1"/>
  <c r="E174" i="12" s="1"/>
  <c r="EA348" i="20"/>
  <c r="D257" i="11" s="1"/>
  <c r="E257" i="11" s="1"/>
  <c r="AU334" i="22"/>
  <c r="AU342" i="22"/>
  <c r="AU340" i="22"/>
  <c r="P390" i="22"/>
  <c r="P389" i="22"/>
  <c r="P405" i="22"/>
  <c r="P383" i="22"/>
  <c r="P394" i="22"/>
  <c r="P402" i="22"/>
  <c r="BH334" i="22"/>
  <c r="BH343" i="22"/>
  <c r="AR334" i="22"/>
  <c r="AR341" i="22"/>
  <c r="AR343" i="22"/>
  <c r="CH334" i="22"/>
  <c r="CH338" i="22"/>
  <c r="CH342" i="22"/>
  <c r="CH340" i="22"/>
  <c r="AB334" i="22"/>
  <c r="AB338" i="22"/>
  <c r="AB342" i="22"/>
  <c r="AB340" i="22"/>
  <c r="DK334" i="22"/>
  <c r="DK339" i="22"/>
  <c r="DK342" i="22"/>
  <c r="DK343" i="22"/>
  <c r="L392" i="22"/>
  <c r="L386" i="22"/>
  <c r="L383" i="22"/>
  <c r="L388" i="22"/>
  <c r="L390" i="22"/>
  <c r="AB343" i="22"/>
  <c r="CH341" i="22"/>
  <c r="AU341" i="22"/>
  <c r="DK341" i="22"/>
  <c r="CH343" i="22"/>
  <c r="AU338" i="22"/>
  <c r="CW334" i="22"/>
  <c r="CW341" i="22"/>
  <c r="CW342" i="22"/>
  <c r="BQ334" i="22"/>
  <c r="BQ342" i="22"/>
  <c r="BQ343" i="22"/>
  <c r="AM339" i="22"/>
  <c r="D106" i="13" s="1"/>
  <c r="E106" i="13" s="1"/>
  <c r="AM342" i="22"/>
  <c r="D109" i="13" s="1"/>
  <c r="E109" i="13" s="1"/>
  <c r="AM337" i="22"/>
  <c r="D104" i="13" s="1"/>
  <c r="E104" i="13" s="1"/>
  <c r="AM340" i="22"/>
  <c r="D107" i="13" s="1"/>
  <c r="E107" i="13" s="1"/>
  <c r="DH334" i="22"/>
  <c r="DH337" i="22"/>
  <c r="DH341" i="22"/>
  <c r="DH338" i="22"/>
  <c r="DH343" i="22"/>
  <c r="DG334" i="22"/>
  <c r="DG337" i="22"/>
  <c r="DG343" i="22"/>
  <c r="S334" i="22"/>
  <c r="S338" i="22"/>
  <c r="D69" i="13" s="1"/>
  <c r="E69" i="13" s="1"/>
  <c r="S342" i="22"/>
  <c r="S343" i="22"/>
  <c r="DJ334" i="22"/>
  <c r="DJ343" i="22"/>
  <c r="CT334" i="22"/>
  <c r="CT343" i="22"/>
  <c r="D197" i="13" s="1"/>
  <c r="E197" i="13" s="1"/>
  <c r="P387" i="22"/>
  <c r="L382" i="22"/>
  <c r="BD343" i="22"/>
  <c r="BD340" i="22"/>
  <c r="DG341" i="22"/>
  <c r="S341" i="22"/>
  <c r="D72" i="13" s="1"/>
  <c r="E72" i="13" s="1"/>
  <c r="AM341" i="22"/>
  <c r="D108" i="13" s="1"/>
  <c r="E108" i="13" s="1"/>
  <c r="EF334" i="22"/>
  <c r="EF341" i="22"/>
  <c r="D267" i="13" s="1"/>
  <c r="E267" i="13" s="1"/>
  <c r="EF340" i="22"/>
  <c r="D266" i="13" s="1"/>
  <c r="E266" i="13" s="1"/>
  <c r="DT334" i="22"/>
  <c r="DT342" i="22"/>
  <c r="CS334" i="22"/>
  <c r="CS343" i="22"/>
  <c r="CS342" i="22"/>
  <c r="DW334" i="22"/>
  <c r="DW342" i="22"/>
  <c r="DD334" i="22"/>
  <c r="DD338" i="22"/>
  <c r="DD343" i="22"/>
  <c r="DD337" i="22"/>
  <c r="DD342" i="22"/>
  <c r="T334" i="22"/>
  <c r="T341" i="22"/>
  <c r="BN334" i="22"/>
  <c r="BN342" i="22"/>
  <c r="BN339" i="22"/>
  <c r="DY334" i="22"/>
  <c r="DY342" i="22"/>
  <c r="DY338" i="22"/>
  <c r="DY340" i="22"/>
  <c r="DY341" i="22"/>
  <c r="P404" i="22"/>
  <c r="CV334" i="22"/>
  <c r="CV340" i="22"/>
  <c r="G203" i="13" s="1"/>
  <c r="CV341" i="22"/>
  <c r="BL334" i="22"/>
  <c r="BL342" i="22"/>
  <c r="BL340" i="22"/>
  <c r="ED334" i="22"/>
  <c r="ED339" i="22"/>
  <c r="ED343" i="22"/>
  <c r="ED342" i="22"/>
  <c r="CU334" i="22"/>
  <c r="CU338" i="22"/>
  <c r="E202" i="13" s="1"/>
  <c r="CU339" i="22"/>
  <c r="F202" i="13" s="1"/>
  <c r="CU341" i="22"/>
  <c r="CU342" i="22"/>
  <c r="CU343" i="22"/>
  <c r="AH334" i="22"/>
  <c r="D93" i="13" s="1"/>
  <c r="AH343" i="22"/>
  <c r="AH342" i="22"/>
  <c r="V334" i="22"/>
  <c r="V338" i="22"/>
  <c r="V339" i="22"/>
  <c r="V340" i="22"/>
  <c r="V343" i="22"/>
  <c r="L387" i="22"/>
  <c r="BL341" i="22"/>
  <c r="D140" i="13" s="1"/>
  <c r="E140" i="13" s="1"/>
  <c r="AB341" i="22"/>
  <c r="CI337" i="22"/>
  <c r="CR334" i="22"/>
  <c r="CR341" i="22"/>
  <c r="CR343" i="22"/>
  <c r="E334" i="22"/>
  <c r="E338" i="22"/>
  <c r="E29" i="13" s="1"/>
  <c r="E342" i="22"/>
  <c r="I29" i="13" s="1"/>
  <c r="AH338" i="22"/>
  <c r="AJ334" i="22"/>
  <c r="AJ338" i="22"/>
  <c r="AJ342" i="22"/>
  <c r="AJ343" i="22"/>
  <c r="BE334" i="22"/>
  <c r="BE339" i="22"/>
  <c r="BE340" i="22"/>
  <c r="BE343" i="22"/>
  <c r="BE337" i="22"/>
  <c r="BT334" i="22"/>
  <c r="BT337" i="22"/>
  <c r="BT338" i="22"/>
  <c r="BT342" i="22"/>
  <c r="Q393" i="22"/>
  <c r="Q389" i="22"/>
  <c r="Q380" i="22"/>
  <c r="DJ342" i="22"/>
  <c r="P406" i="22"/>
  <c r="L385" i="22"/>
  <c r="P407" i="22"/>
  <c r="DY343" i="22"/>
  <c r="BT343" i="22"/>
  <c r="BT346" i="22" s="1"/>
  <c r="CI342" i="22"/>
  <c r="CT342" i="22"/>
  <c r="D196" i="13" s="1"/>
  <c r="E196" i="13" s="1"/>
  <c r="DT340" i="22"/>
  <c r="CS340" i="22"/>
  <c r="EF342" i="22"/>
  <c r="D268" i="13" s="1"/>
  <c r="E268" i="13" s="1"/>
  <c r="AJ341" i="22"/>
  <c r="DW340" i="22"/>
  <c r="CV343" i="22"/>
  <c r="AU343" i="22"/>
  <c r="DH342" i="22"/>
  <c r="DT341" i="22"/>
  <c r="CT341" i="22"/>
  <c r="D195" i="13" s="1"/>
  <c r="E195" i="13" s="1"/>
  <c r="CS341" i="22"/>
  <c r="BH341" i="22"/>
  <c r="DG339" i="22"/>
  <c r="BL338" i="22"/>
  <c r="D138" i="13" s="1"/>
  <c r="E138" i="13" s="1"/>
  <c r="DT337" i="22"/>
  <c r="AC334" i="22"/>
  <c r="AC340" i="22"/>
  <c r="F334" i="22"/>
  <c r="F342" i="22"/>
  <c r="I30" i="13" s="1"/>
  <c r="DG338" i="22"/>
  <c r="DS334" i="22"/>
  <c r="DS341" i="22"/>
  <c r="DS340" i="22"/>
  <c r="CH337" i="22"/>
  <c r="BP334" i="22"/>
  <c r="BP343" i="22"/>
  <c r="AY334" i="22"/>
  <c r="AY338" i="22"/>
  <c r="AY343" i="22"/>
  <c r="AF334" i="22"/>
  <c r="AF343" i="22"/>
  <c r="AF338" i="22"/>
  <c r="T337" i="22"/>
  <c r="T346" i="22" s="1"/>
  <c r="CT338" i="22"/>
  <c r="D192" i="13" s="1"/>
  <c r="E192" i="13" s="1"/>
  <c r="EI334" i="22"/>
  <c r="EI341" i="22"/>
  <c r="EI339" i="22"/>
  <c r="EI343" i="22"/>
  <c r="DR337" i="22"/>
  <c r="D237" i="13" s="1"/>
  <c r="E237" i="13" s="1"/>
  <c r="DR338" i="22"/>
  <c r="D238" i="13" s="1"/>
  <c r="E238" i="13" s="1"/>
  <c r="DR339" i="22"/>
  <c r="D239" i="13" s="1"/>
  <c r="E239" i="13" s="1"/>
  <c r="DR341" i="22"/>
  <c r="D241" i="13" s="1"/>
  <c r="E241" i="13" s="1"/>
  <c r="CG334" i="22"/>
  <c r="CG338" i="22"/>
  <c r="CG339" i="22"/>
  <c r="BJ334" i="22"/>
  <c r="BJ339" i="22"/>
  <c r="AT334" i="22"/>
  <c r="AT341" i="22"/>
  <c r="AT346" i="22" s="1"/>
  <c r="AT337" i="22"/>
  <c r="AT339" i="22"/>
  <c r="CC343" i="22"/>
  <c r="BF343" i="22"/>
  <c r="DU343" i="22"/>
  <c r="DF342" i="22"/>
  <c r="CC341" i="22"/>
  <c r="DF341" i="22"/>
  <c r="CQ342" i="22"/>
  <c r="DF340" i="22"/>
  <c r="J340" i="22"/>
  <c r="DU339" i="22"/>
  <c r="CL339" i="22"/>
  <c r="BF338" i="22"/>
  <c r="I337" i="22"/>
  <c r="D41" i="13" s="1"/>
  <c r="E41" i="13" s="1"/>
  <c r="DF338" i="22"/>
  <c r="AP337" i="22"/>
  <c r="Z341" i="22"/>
  <c r="CQ343" i="22"/>
  <c r="EH343" i="22"/>
  <c r="CL342" i="22"/>
  <c r="AD342" i="22"/>
  <c r="DU341" i="22"/>
  <c r="AE343" i="22"/>
  <c r="H343" i="22"/>
  <c r="CL341" i="22"/>
  <c r="H342" i="22"/>
  <c r="DU340" i="22"/>
  <c r="CL340" i="22"/>
  <c r="AE342" i="22"/>
  <c r="CC339" i="22"/>
  <c r="BF339" i="22"/>
  <c r="EH339" i="22"/>
  <c r="DU338" i="22"/>
  <c r="CL338" i="22"/>
  <c r="CY340" i="22"/>
  <c r="G206" i="13" s="1"/>
  <c r="R386" i="22"/>
  <c r="DX337" i="22"/>
  <c r="DE337" i="22"/>
  <c r="CW337" i="22"/>
  <c r="D204" i="13" s="1"/>
  <c r="BD337" i="22"/>
  <c r="J337" i="22"/>
  <c r="D49" i="13" s="1"/>
  <c r="E49" i="13" s="1"/>
  <c r="BI337" i="22"/>
  <c r="CE340" i="22"/>
  <c r="G339" i="22"/>
  <c r="F31" i="13" s="1"/>
  <c r="CV337" i="22"/>
  <c r="D203" i="13" s="1"/>
  <c r="BG337" i="22"/>
  <c r="DC341" i="22"/>
  <c r="DE339" i="22"/>
  <c r="EH338" i="22"/>
  <c r="AW338" i="22"/>
  <c r="CY337" i="22"/>
  <c r="BJ337" i="22"/>
  <c r="BJ346" i="22" s="1"/>
  <c r="AA337" i="22"/>
  <c r="S337" i="22"/>
  <c r="D68" i="13" s="1"/>
  <c r="E68" i="13" s="1"/>
  <c r="AS337" i="22"/>
  <c r="AW341" i="22"/>
  <c r="EI340" i="22"/>
  <c r="AT340" i="22"/>
  <c r="EC337" i="22"/>
  <c r="EC346" i="22" s="1"/>
  <c r="AN337" i="22"/>
  <c r="D115" i="13" s="1"/>
  <c r="E115" i="13" s="1"/>
  <c r="C317" i="22"/>
  <c r="J19" i="13" s="1"/>
  <c r="K19" i="13" s="1"/>
  <c r="O381" i="22"/>
  <c r="O389" i="22"/>
  <c r="EA337" i="22"/>
  <c r="AQ337" i="22"/>
  <c r="BD339" i="22"/>
  <c r="CU337" i="22"/>
  <c r="D202" i="13" s="1"/>
  <c r="BF337" i="22"/>
  <c r="W337" i="22"/>
  <c r="C315" i="22"/>
  <c r="J17" i="13" s="1"/>
  <c r="K17" i="13" s="1"/>
  <c r="G338" i="22"/>
  <c r="E31" i="13" s="1"/>
  <c r="CM340" i="22"/>
  <c r="CT337" i="22"/>
  <c r="D191" i="13" s="1"/>
  <c r="E191" i="13" s="1"/>
  <c r="BS370" i="22"/>
  <c r="K154" i="13" s="1"/>
  <c r="L154" i="13" s="1"/>
  <c r="BS369" i="22"/>
  <c r="K153" i="13" s="1"/>
  <c r="L153" i="13" s="1"/>
  <c r="CE337" i="22"/>
  <c r="AV337" i="22"/>
  <c r="K339" i="22"/>
  <c r="E56" i="13" s="1"/>
  <c r="F56" i="13" s="1"/>
  <c r="G337" i="22"/>
  <c r="D31" i="13" s="1"/>
  <c r="AE341" i="22"/>
  <c r="J339" i="22"/>
  <c r="AD338" i="22"/>
  <c r="AD337" i="22"/>
  <c r="BA341" i="22"/>
  <c r="V341" i="22"/>
  <c r="BJ340" i="22"/>
  <c r="DB337" i="22"/>
  <c r="CB337" i="22"/>
  <c r="C316" i="22"/>
  <c r="J18" i="13" s="1"/>
  <c r="K18" i="13" s="1"/>
  <c r="O385" i="21"/>
  <c r="EF337" i="21"/>
  <c r="BM337" i="21"/>
  <c r="BS370" i="21"/>
  <c r="K154" i="12" s="1"/>
  <c r="L154" i="12" s="1"/>
  <c r="O387" i="21"/>
  <c r="M383" i="21"/>
  <c r="AH337" i="21"/>
  <c r="DV337" i="21"/>
  <c r="EC337" i="21"/>
  <c r="BE337" i="21"/>
  <c r="K337" i="21"/>
  <c r="E54" i="12" s="1"/>
  <c r="F54" i="12" s="1"/>
  <c r="CT337" i="21"/>
  <c r="D191" i="12" s="1"/>
  <c r="E191" i="12" s="1"/>
  <c r="P403" i="21"/>
  <c r="O384" i="21"/>
  <c r="L391" i="21"/>
  <c r="CH337" i="21"/>
  <c r="CM337" i="21"/>
  <c r="AJ337" i="21"/>
  <c r="D337" i="21"/>
  <c r="D28" i="12" s="1"/>
  <c r="CB337" i="21"/>
  <c r="P406" i="21"/>
  <c r="P401" i="21"/>
  <c r="Q391" i="21"/>
  <c r="P400" i="21"/>
  <c r="P387" i="21"/>
  <c r="BS369" i="21"/>
  <c r="K153" i="12" s="1"/>
  <c r="L153" i="12" s="1"/>
  <c r="Q388" i="21"/>
  <c r="P393" i="21"/>
  <c r="P386" i="21"/>
  <c r="L381" i="21"/>
  <c r="DT337" i="21"/>
  <c r="CW337" i="21"/>
  <c r="D204" i="12" s="1"/>
  <c r="AC337" i="21"/>
  <c r="CW340" i="21"/>
  <c r="G204" i="12" s="1"/>
  <c r="DS337" i="21"/>
  <c r="CD337" i="21"/>
  <c r="Z341" i="21"/>
  <c r="CL337" i="21"/>
  <c r="Q380" i="21"/>
  <c r="P402" i="21"/>
  <c r="P397" i="21"/>
  <c r="BS367" i="21"/>
  <c r="K151" i="12" s="1"/>
  <c r="L151" i="12" s="1"/>
  <c r="P396" i="21"/>
  <c r="L390" i="21"/>
  <c r="L389" i="21"/>
  <c r="P383" i="21"/>
  <c r="P407" i="21"/>
  <c r="L392" i="21"/>
  <c r="P380" i="21"/>
  <c r="DP337" i="21"/>
  <c r="D232" i="12" s="1"/>
  <c r="CA337" i="21"/>
  <c r="CA346" i="21" s="1"/>
  <c r="DD337" i="21"/>
  <c r="T337" i="21"/>
  <c r="AD337" i="21"/>
  <c r="ED337" i="21"/>
  <c r="BB337" i="21"/>
  <c r="Z337" i="21"/>
  <c r="DU337" i="21"/>
  <c r="DU346" i="21" s="1"/>
  <c r="BS366" i="21"/>
  <c r="K150" i="12" s="1"/>
  <c r="L150" i="12" s="1"/>
  <c r="P404" i="21"/>
  <c r="P382" i="21"/>
  <c r="P399" i="21"/>
  <c r="P385" i="21"/>
  <c r="P388" i="21"/>
  <c r="AV337" i="21"/>
  <c r="J337" i="21"/>
  <c r="D49" i="12" s="1"/>
  <c r="E49" i="12" s="1"/>
  <c r="EA337" i="21"/>
  <c r="CN337" i="21"/>
  <c r="EI337" i="21"/>
  <c r="D276" i="12" s="1"/>
  <c r="E276" i="12" s="1"/>
  <c r="CC337" i="21"/>
  <c r="CF337" i="21"/>
  <c r="L383" i="20"/>
  <c r="L392" i="20"/>
  <c r="O384" i="20"/>
  <c r="EF337" i="20"/>
  <c r="EF346" i="20" s="1"/>
  <c r="CZ337" i="20"/>
  <c r="D207" i="11" s="1"/>
  <c r="AP337" i="20"/>
  <c r="AE337" i="20"/>
  <c r="W337" i="20"/>
  <c r="H337" i="20"/>
  <c r="D34" i="11" s="1"/>
  <c r="E34" i="11" s="1"/>
  <c r="DY337" i="20"/>
  <c r="L382" i="20"/>
  <c r="CG337" i="20"/>
  <c r="CG346" i="20" s="1"/>
  <c r="CT337" i="20"/>
  <c r="D191" i="11" s="1"/>
  <c r="E191" i="11" s="1"/>
  <c r="AJ337" i="20"/>
  <c r="S337" i="20"/>
  <c r="D68" i="11" s="1"/>
  <c r="E68" i="11" s="1"/>
  <c r="D337" i="20"/>
  <c r="D28" i="11" s="1"/>
  <c r="BD337" i="20"/>
  <c r="P401" i="20"/>
  <c r="P404" i="20"/>
  <c r="M392" i="20"/>
  <c r="P387" i="20"/>
  <c r="R381" i="20"/>
  <c r="E281" i="11" s="1"/>
  <c r="F281" i="11" s="1"/>
  <c r="BS367" i="20"/>
  <c r="P399" i="20"/>
  <c r="P385" i="20"/>
  <c r="BS368" i="20"/>
  <c r="K152" i="11" s="1"/>
  <c r="L152" i="11" s="1"/>
  <c r="L381" i="20"/>
  <c r="F340" i="20"/>
  <c r="G30" i="11" s="1"/>
  <c r="DA337" i="20"/>
  <c r="D208" i="11" s="1"/>
  <c r="AS337" i="20"/>
  <c r="AH337" i="20"/>
  <c r="Z337" i="20"/>
  <c r="P406" i="20"/>
  <c r="P397" i="20"/>
  <c r="P400" i="20"/>
  <c r="M386" i="20"/>
  <c r="Q384" i="20"/>
  <c r="BS369" i="20"/>
  <c r="K153" i="11" s="1"/>
  <c r="L153" i="11" s="1"/>
  <c r="L388" i="20"/>
  <c r="Q392" i="20"/>
  <c r="M384" i="20"/>
  <c r="AZ337" i="20"/>
  <c r="Y337" i="20"/>
  <c r="DD337" i="20"/>
  <c r="DD346" i="20" s="1"/>
  <c r="CN337" i="20"/>
  <c r="T337" i="20"/>
  <c r="E337" i="20"/>
  <c r="D29" i="11" s="1"/>
  <c r="DK337" i="20"/>
  <c r="DC337" i="20"/>
  <c r="D210" i="11" s="1"/>
  <c r="CU337" i="20"/>
  <c r="D202" i="11" s="1"/>
  <c r="BU337" i="20"/>
  <c r="BJ337" i="20"/>
  <c r="BJ346" i="20" s="1"/>
  <c r="BB337" i="20"/>
  <c r="AT337" i="20"/>
  <c r="P388" i="20"/>
  <c r="M383" i="20"/>
  <c r="Y340" i="20"/>
  <c r="BQ339" i="20"/>
  <c r="I338" i="20"/>
  <c r="D42" i="11" s="1"/>
  <c r="E42" i="11" s="1"/>
  <c r="DJ337" i="20"/>
  <c r="DB337" i="20"/>
  <c r="D209" i="11" s="1"/>
  <c r="BE337" i="20"/>
  <c r="AW337" i="20"/>
  <c r="AN337" i="20"/>
  <c r="D115" i="11" s="1"/>
  <c r="E115" i="11" s="1"/>
  <c r="AD337" i="20"/>
  <c r="V337" i="20"/>
  <c r="G337" i="20"/>
  <c r="D31" i="11" s="1"/>
  <c r="CO337" i="20"/>
  <c r="CE337" i="20"/>
  <c r="P398" i="20"/>
  <c r="Q391" i="20"/>
  <c r="R388" i="20"/>
  <c r="E288" i="11" s="1"/>
  <c r="F288" i="11" s="1"/>
  <c r="P382" i="20"/>
  <c r="P403" i="20"/>
  <c r="M391" i="20"/>
  <c r="M387" i="20"/>
  <c r="M382" i="20"/>
  <c r="AM337" i="20"/>
  <c r="D104" i="11" s="1"/>
  <c r="E104" i="11" s="1"/>
  <c r="F337" i="20"/>
  <c r="D30" i="11" s="1"/>
  <c r="CR337" i="20"/>
  <c r="CH337" i="20"/>
  <c r="CD337" i="20"/>
  <c r="I337" i="20"/>
  <c r="D41" i="11" s="1"/>
  <c r="E41" i="11" s="1"/>
  <c r="AZ343" i="20"/>
  <c r="DZ337" i="20"/>
  <c r="CY337" i="20"/>
  <c r="D206" i="11" s="1"/>
  <c r="CQ337" i="20"/>
  <c r="BO337" i="20"/>
  <c r="BF337" i="20"/>
  <c r="BM337" i="20"/>
  <c r="AG337" i="20"/>
  <c r="DI343" i="19"/>
  <c r="DI341" i="19"/>
  <c r="DS337" i="19"/>
  <c r="BC337" i="19"/>
  <c r="AL343" i="19"/>
  <c r="BJ337" i="19"/>
  <c r="EE337" i="19"/>
  <c r="CV337" i="19"/>
  <c r="D203" i="10" s="1"/>
  <c r="E337" i="19"/>
  <c r="D29" i="10" s="1"/>
  <c r="CI337" i="19"/>
  <c r="CA337" i="19"/>
  <c r="BO337" i="19"/>
  <c r="BF337" i="19"/>
  <c r="P402" i="19"/>
  <c r="BS370" i="19"/>
  <c r="K154" i="10" s="1"/>
  <c r="L154" i="10" s="1"/>
  <c r="M388" i="19"/>
  <c r="P405" i="19"/>
  <c r="BS367" i="19"/>
  <c r="P407" i="19"/>
  <c r="M391" i="19"/>
  <c r="M389" i="19"/>
  <c r="M382" i="19"/>
  <c r="EF340" i="19"/>
  <c r="D266" i="10" s="1"/>
  <c r="E266" i="10" s="1"/>
  <c r="CW340" i="19"/>
  <c r="G204" i="10" s="1"/>
  <c r="AG340" i="19"/>
  <c r="DH337" i="19"/>
  <c r="DD337" i="19"/>
  <c r="CR337" i="19"/>
  <c r="CN337" i="19"/>
  <c r="BV337" i="19"/>
  <c r="BG337" i="19"/>
  <c r="AL337" i="19"/>
  <c r="D96" i="10" s="1"/>
  <c r="E96" i="10" s="1"/>
  <c r="X337" i="19"/>
  <c r="I337" i="19"/>
  <c r="D41" i="10" s="1"/>
  <c r="E41" i="10" s="1"/>
  <c r="D337" i="19"/>
  <c r="D28" i="10" s="1"/>
  <c r="T343" i="19"/>
  <c r="CO342" i="19"/>
  <c r="F342" i="19"/>
  <c r="I30" i="10" s="1"/>
  <c r="DS340" i="19"/>
  <c r="CN340" i="19"/>
  <c r="AU340" i="19"/>
  <c r="I340" i="19"/>
  <c r="D44" i="10" s="1"/>
  <c r="E44" i="10" s="1"/>
  <c r="CS339" i="19"/>
  <c r="X342" i="19"/>
  <c r="DG340" i="19"/>
  <c r="BF340" i="19"/>
  <c r="AE340" i="19"/>
  <c r="DD339" i="19"/>
  <c r="AQ339" i="19"/>
  <c r="AQ346" i="19" s="1"/>
  <c r="CO338" i="19"/>
  <c r="F338" i="19"/>
  <c r="E30" i="10" s="1"/>
  <c r="EC337" i="19"/>
  <c r="DJ337" i="19"/>
  <c r="M380" i="19"/>
  <c r="P398" i="19"/>
  <c r="M392" i="19"/>
  <c r="P387" i="19"/>
  <c r="P401" i="19"/>
  <c r="O388" i="19"/>
  <c r="P403" i="19"/>
  <c r="O389" i="19"/>
  <c r="P393" i="19"/>
  <c r="M387" i="19"/>
  <c r="P381" i="19"/>
  <c r="DI337" i="19"/>
  <c r="DA337" i="19"/>
  <c r="D208" i="10" s="1"/>
  <c r="CS337" i="19"/>
  <c r="DX340" i="19"/>
  <c r="CO340" i="19"/>
  <c r="F340" i="19"/>
  <c r="G30" i="10" s="1"/>
  <c r="E343" i="19"/>
  <c r="J29" i="10" s="1"/>
  <c r="BQ342" i="19"/>
  <c r="DH340" i="19"/>
  <c r="BV340" i="19"/>
  <c r="AL340" i="19"/>
  <c r="D99" i="10" s="1"/>
  <c r="E99" i="10" s="1"/>
  <c r="E340" i="19"/>
  <c r="G29" i="10" s="1"/>
  <c r="CI339" i="19"/>
  <c r="DK337" i="19"/>
  <c r="CY337" i="19"/>
  <c r="D206" i="10" s="1"/>
  <c r="AT337" i="19"/>
  <c r="AJ337" i="19"/>
  <c r="AA337" i="19"/>
  <c r="S337" i="19"/>
  <c r="D68" i="10" s="1"/>
  <c r="E68" i="10" s="1"/>
  <c r="CV342" i="19"/>
  <c r="I342" i="19"/>
  <c r="D46" i="10" s="1"/>
  <c r="E46" i="10" s="1"/>
  <c r="DC340" i="19"/>
  <c r="G210" i="10" s="1"/>
  <c r="AX340" i="19"/>
  <c r="W340" i="19"/>
  <c r="CV339" i="19"/>
  <c r="F203" i="10" s="1"/>
  <c r="X339" i="19"/>
  <c r="BQ338" i="19"/>
  <c r="DU337" i="19"/>
  <c r="M386" i="19"/>
  <c r="P399" i="19"/>
  <c r="P385" i="19"/>
  <c r="BS368" i="19"/>
  <c r="K152" i="10" s="1"/>
  <c r="L152" i="10" s="1"/>
  <c r="P386" i="19"/>
  <c r="DP340" i="19"/>
  <c r="G232" i="10" s="1"/>
  <c r="BQ340" i="19"/>
  <c r="DO337" i="19"/>
  <c r="D231" i="10" s="1"/>
  <c r="EB342" i="19"/>
  <c r="AZ342" i="19"/>
  <c r="CZ340" i="19"/>
  <c r="G207" i="10" s="1"/>
  <c r="BL340" i="19"/>
  <c r="AB340" i="19"/>
  <c r="DI339" i="19"/>
  <c r="CA339" i="19"/>
  <c r="BG342" i="19"/>
  <c r="DX341" i="19"/>
  <c r="CU340" i="19"/>
  <c r="G202" i="10" s="1"/>
  <c r="AP340" i="19"/>
  <c r="S340" i="19"/>
  <c r="D71" i="10" s="1"/>
  <c r="E71" i="10" s="1"/>
  <c r="CN339" i="19"/>
  <c r="I339" i="19"/>
  <c r="D43" i="10" s="1"/>
  <c r="E43" i="10" s="1"/>
  <c r="AZ338" i="19"/>
  <c r="EH337" i="19"/>
  <c r="DF337" i="19"/>
  <c r="CL337" i="19"/>
  <c r="CB337" i="19"/>
  <c r="M393" i="19"/>
  <c r="BS369" i="19"/>
  <c r="K153" i="10" s="1"/>
  <c r="L153" i="10" s="1"/>
  <c r="P390" i="19"/>
  <c r="EF337" i="19"/>
  <c r="DX337" i="19"/>
  <c r="DP337" i="19"/>
  <c r="D232" i="10" s="1"/>
  <c r="CW337" i="19"/>
  <c r="D204" i="10" s="1"/>
  <c r="AG343" i="19"/>
  <c r="DI340" i="19"/>
  <c r="AZ340" i="19"/>
  <c r="X343" i="19"/>
  <c r="CW342" i="19"/>
  <c r="AG342" i="19"/>
  <c r="D341" i="19"/>
  <c r="H28" i="10" s="1"/>
  <c r="CR340" i="19"/>
  <c r="BC340" i="19"/>
  <c r="T340" i="19"/>
  <c r="DA339" i="19"/>
  <c r="F208" i="10" s="1"/>
  <c r="DR337" i="19"/>
  <c r="D237" i="10" s="1"/>
  <c r="E237" i="10" s="1"/>
  <c r="DG337" i="19"/>
  <c r="DC337" i="19"/>
  <c r="D210" i="10" s="1"/>
  <c r="CU337" i="19"/>
  <c r="D202" i="10" s="1"/>
  <c r="CG337" i="19"/>
  <c r="AX337" i="19"/>
  <c r="AP337" i="19"/>
  <c r="AE337" i="19"/>
  <c r="AE346" i="19" s="1"/>
  <c r="W337" i="19"/>
  <c r="H337" i="19"/>
  <c r="D34" i="10" s="1"/>
  <c r="AQ342" i="19"/>
  <c r="DK340" i="19"/>
  <c r="BO340" i="19"/>
  <c r="AJ340" i="19"/>
  <c r="H340" i="19"/>
  <c r="D37" i="10" s="1"/>
  <c r="E37" i="10" s="1"/>
  <c r="BG339" i="19"/>
  <c r="DX338" i="19"/>
  <c r="AG338" i="19"/>
  <c r="M388" i="18"/>
  <c r="DD337" i="18"/>
  <c r="CG337" i="18"/>
  <c r="BO337" i="18"/>
  <c r="AA337" i="18"/>
  <c r="BE337" i="18"/>
  <c r="BE346" i="18" s="1"/>
  <c r="BS370" i="18"/>
  <c r="K154" i="9" s="1"/>
  <c r="L154" i="9" s="1"/>
  <c r="M393" i="18"/>
  <c r="DP337" i="18"/>
  <c r="D232" i="9" s="1"/>
  <c r="D337" i="18"/>
  <c r="D28" i="9" s="1"/>
  <c r="BI337" i="18"/>
  <c r="BA337" i="18"/>
  <c r="BS369" i="18"/>
  <c r="K153" i="9" s="1"/>
  <c r="L153" i="9" s="1"/>
  <c r="CW337" i="18"/>
  <c r="D204" i="9" s="1"/>
  <c r="CY337" i="18"/>
  <c r="D206" i="9" s="1"/>
  <c r="BT337" i="18"/>
  <c r="C318" i="18"/>
  <c r="J20" i="9" s="1"/>
  <c r="K20" i="9" s="1"/>
  <c r="M380" i="18"/>
  <c r="P401" i="18"/>
  <c r="E302" i="9" s="1"/>
  <c r="F302" i="9" s="1"/>
  <c r="M392" i="18"/>
  <c r="P387" i="18"/>
  <c r="E288" i="9" s="1"/>
  <c r="F288" i="9" s="1"/>
  <c r="BS367" i="18"/>
  <c r="K151" i="9" s="1"/>
  <c r="L151" i="9" s="1"/>
  <c r="N383" i="18"/>
  <c r="M384" i="18"/>
  <c r="O380" i="18"/>
  <c r="DI337" i="18"/>
  <c r="DA337" i="18"/>
  <c r="D208" i="9" s="1"/>
  <c r="CS337" i="18"/>
  <c r="CI337" i="18"/>
  <c r="CA337" i="18"/>
  <c r="EA337" i="18"/>
  <c r="DS337" i="18"/>
  <c r="DK337" i="18"/>
  <c r="BJ337" i="18"/>
  <c r="AE337" i="18"/>
  <c r="W337" i="18"/>
  <c r="H337" i="18"/>
  <c r="D34" i="9" s="1"/>
  <c r="AE343" i="18"/>
  <c r="CG340" i="18"/>
  <c r="S340" i="18"/>
  <c r="D71" i="9" s="1"/>
  <c r="E71" i="9" s="1"/>
  <c r="AS337" i="18"/>
  <c r="AH337" i="18"/>
  <c r="Z337" i="18"/>
  <c r="K337" i="18"/>
  <c r="E54" i="9" s="1"/>
  <c r="F54" i="9" s="1"/>
  <c r="P394" i="18"/>
  <c r="E295" i="9" s="1"/>
  <c r="F295" i="9" s="1"/>
  <c r="M386" i="18"/>
  <c r="O388" i="18"/>
  <c r="BS366" i="18"/>
  <c r="K150" i="9" s="1"/>
  <c r="L150" i="9" s="1"/>
  <c r="P385" i="18"/>
  <c r="E286" i="9" s="1"/>
  <c r="F286" i="9" s="1"/>
  <c r="R389" i="18"/>
  <c r="M383" i="18"/>
  <c r="CW340" i="18"/>
  <c r="G204" i="9" s="1"/>
  <c r="CV337" i="18"/>
  <c r="D203" i="9" s="1"/>
  <c r="CN337" i="18"/>
  <c r="CN346" i="18" s="1"/>
  <c r="DG337" i="18"/>
  <c r="DC337" i="18"/>
  <c r="D210" i="9" s="1"/>
  <c r="CU337" i="18"/>
  <c r="D202" i="9" s="1"/>
  <c r="AX337" i="18"/>
  <c r="AP337" i="18"/>
  <c r="BJ340" i="18"/>
  <c r="D340" i="18"/>
  <c r="G28" i="9" s="1"/>
  <c r="DY337" i="18"/>
  <c r="DY346" i="18" s="1"/>
  <c r="DJ337" i="18"/>
  <c r="DF337" i="18"/>
  <c r="CX337" i="18"/>
  <c r="D205" i="9" s="1"/>
  <c r="CP337" i="18"/>
  <c r="CF337" i="18"/>
  <c r="C319" i="18"/>
  <c r="J21" i="9" s="1"/>
  <c r="K21" i="9" s="1"/>
  <c r="P407" i="18"/>
  <c r="P393" i="18"/>
  <c r="E294" i="9" s="1"/>
  <c r="F294" i="9" s="1"/>
  <c r="M381" i="18"/>
  <c r="M387" i="18"/>
  <c r="CI340" i="18"/>
  <c r="EA340" i="18"/>
  <c r="DG340" i="18"/>
  <c r="AT340" i="18"/>
  <c r="AN337" i="18"/>
  <c r="D115" i="9" s="1"/>
  <c r="E115" i="9" s="1"/>
  <c r="AD337" i="18"/>
  <c r="AD346" i="18" s="1"/>
  <c r="V337" i="18"/>
  <c r="G337" i="18"/>
  <c r="D31" i="9" s="1"/>
  <c r="C315" i="18"/>
  <c r="J17" i="9" s="1"/>
  <c r="K17" i="9" s="1"/>
  <c r="CH337" i="18"/>
  <c r="CI343" i="18"/>
  <c r="DS340" i="18"/>
  <c r="CY340" i="18"/>
  <c r="G206" i="9" s="1"/>
  <c r="AA340" i="18"/>
  <c r="DU337" i="18"/>
  <c r="DB337" i="18"/>
  <c r="D209" i="9" s="1"/>
  <c r="CT337" i="18"/>
  <c r="D191" i="9" s="1"/>
  <c r="E191" i="9" s="1"/>
  <c r="BN337" i="18"/>
  <c r="M380" i="17"/>
  <c r="L393" i="17"/>
  <c r="L389" i="17"/>
  <c r="L388" i="17"/>
  <c r="R384" i="17"/>
  <c r="CE343" i="17"/>
  <c r="BQ341" i="17"/>
  <c r="R390" i="17"/>
  <c r="Q384" i="17"/>
  <c r="CW343" i="17"/>
  <c r="ED337" i="17"/>
  <c r="DV337" i="17"/>
  <c r="DG337" i="17"/>
  <c r="D337" i="17"/>
  <c r="D28" i="8" s="1"/>
  <c r="DD337" i="17"/>
  <c r="CR337" i="17"/>
  <c r="BG337" i="17"/>
  <c r="AU337" i="17"/>
  <c r="AU346" i="17" s="1"/>
  <c r="BE337" i="17"/>
  <c r="CE339" i="17"/>
  <c r="DH337" i="17"/>
  <c r="T337" i="17"/>
  <c r="R387" i="17"/>
  <c r="DB337" i="17"/>
  <c r="D209" i="8" s="1"/>
  <c r="P406" i="17"/>
  <c r="P396" i="17"/>
  <c r="L390" i="17"/>
  <c r="L385" i="17"/>
  <c r="O388" i="17"/>
  <c r="E287" i="8" s="1"/>
  <c r="F287" i="8" s="1"/>
  <c r="L382" i="17"/>
  <c r="BS366" i="17"/>
  <c r="K150" i="8" s="1"/>
  <c r="L150" i="8" s="1"/>
  <c r="L386" i="17"/>
  <c r="P399" i="17"/>
  <c r="BS368" i="17"/>
  <c r="K152" i="8" s="1"/>
  <c r="L152" i="8" s="1"/>
  <c r="Q383" i="17"/>
  <c r="CW339" i="17"/>
  <c r="F204" i="8" s="1"/>
  <c r="Y339" i="17"/>
  <c r="W343" i="17"/>
  <c r="DI338" i="17"/>
  <c r="CA338" i="17"/>
  <c r="EC337" i="17"/>
  <c r="DY337" i="17"/>
  <c r="CO341" i="17"/>
  <c r="AZ341" i="17"/>
  <c r="DX337" i="17"/>
  <c r="EC342" i="17"/>
  <c r="BL337" i="17"/>
  <c r="D137" i="8" s="1"/>
  <c r="E137" i="8" s="1"/>
  <c r="BC337" i="17"/>
  <c r="F337" i="17"/>
  <c r="D30" i="8" s="1"/>
  <c r="B320" i="17"/>
  <c r="Q380" i="17"/>
  <c r="P398" i="17"/>
  <c r="BS370" i="17"/>
  <c r="K154" i="8" s="1"/>
  <c r="L154" i="8" s="1"/>
  <c r="P389" i="17"/>
  <c r="O382" i="17"/>
  <c r="E281" i="8" s="1"/>
  <c r="F281" i="8" s="1"/>
  <c r="BS367" i="17"/>
  <c r="K151" i="8" s="1"/>
  <c r="L151" i="8" s="1"/>
  <c r="P407" i="17"/>
  <c r="Q388" i="17"/>
  <c r="O384" i="17"/>
  <c r="E283" i="8" s="1"/>
  <c r="F283" i="8" s="1"/>
  <c r="P390" i="17"/>
  <c r="Q382" i="17"/>
  <c r="EF343" i="17"/>
  <c r="D269" i="8" s="1"/>
  <c r="E269" i="8" s="1"/>
  <c r="EF342" i="17"/>
  <c r="D268" i="8" s="1"/>
  <c r="E268" i="8" s="1"/>
  <c r="D343" i="17"/>
  <c r="J28" i="8" s="1"/>
  <c r="EB341" i="17"/>
  <c r="DG340" i="17"/>
  <c r="ED342" i="17"/>
  <c r="EC340" i="17"/>
  <c r="CO340" i="17"/>
  <c r="CV337" i="17"/>
  <c r="D203" i="8" s="1"/>
  <c r="CH337" i="17"/>
  <c r="BV337" i="17"/>
  <c r="AQ337" i="17"/>
  <c r="Q393" i="17"/>
  <c r="D340" i="17"/>
  <c r="G28" i="8" s="1"/>
  <c r="D342" i="17"/>
  <c r="I28" i="8" s="1"/>
  <c r="DB340" i="17"/>
  <c r="G209" i="8" s="1"/>
  <c r="CL337" i="17"/>
  <c r="EF339" i="17"/>
  <c r="D265" i="8" s="1"/>
  <c r="E265" i="8" s="1"/>
  <c r="BH339" i="17"/>
  <c r="EI337" i="17"/>
  <c r="D276" i="8" s="1"/>
  <c r="E276" i="8" s="1"/>
  <c r="CM337" i="17"/>
  <c r="AM338" i="17"/>
  <c r="D105" i="8" s="1"/>
  <c r="E105" i="8" s="1"/>
  <c r="CX337" i="17"/>
  <c r="D205" i="8" s="1"/>
  <c r="J341" i="17"/>
  <c r="CN337" i="17"/>
  <c r="AF337" i="17"/>
  <c r="O384" i="16"/>
  <c r="BQ337" i="16"/>
  <c r="BL337" i="16"/>
  <c r="D137" i="7" s="1"/>
  <c r="E137" i="7" s="1"/>
  <c r="AY337" i="16"/>
  <c r="CU337" i="16"/>
  <c r="D202" i="7" s="1"/>
  <c r="BF337" i="16"/>
  <c r="W337" i="16"/>
  <c r="CA337" i="16"/>
  <c r="DD337" i="16"/>
  <c r="BP337" i="16"/>
  <c r="DK337" i="16"/>
  <c r="DC337" i="16"/>
  <c r="D210" i="7" s="1"/>
  <c r="CG337" i="16"/>
  <c r="CG346" i="16" s="1"/>
  <c r="BO337" i="16"/>
  <c r="AE337" i="16"/>
  <c r="D337" i="16"/>
  <c r="D28" i="7" s="1"/>
  <c r="DI337" i="16"/>
  <c r="F337" i="16"/>
  <c r="D30" i="7" s="1"/>
  <c r="R382" i="16"/>
  <c r="R387" i="16"/>
  <c r="P399" i="16"/>
  <c r="O387" i="16"/>
  <c r="O386" i="16"/>
  <c r="L383" i="16"/>
  <c r="O382" i="16"/>
  <c r="L391" i="16"/>
  <c r="CO337" i="16"/>
  <c r="J337" i="16"/>
  <c r="D49" i="7" s="1"/>
  <c r="E49" i="7" s="1"/>
  <c r="DS337" i="16"/>
  <c r="DS346" i="16" s="1"/>
  <c r="BL341" i="16"/>
  <c r="D140" i="7" s="1"/>
  <c r="E140" i="7" s="1"/>
  <c r="CS340" i="16"/>
  <c r="AC340" i="16"/>
  <c r="BC337" i="16"/>
  <c r="AF337" i="16"/>
  <c r="AV339" i="16"/>
  <c r="CY337" i="16"/>
  <c r="D206" i="7" s="1"/>
  <c r="CQ337" i="16"/>
  <c r="BU337" i="16"/>
  <c r="BJ337" i="16"/>
  <c r="BB337" i="16"/>
  <c r="AT337" i="16"/>
  <c r="AJ337" i="16"/>
  <c r="AA337" i="16"/>
  <c r="S337" i="16"/>
  <c r="D68" i="7" s="1"/>
  <c r="E68" i="7" s="1"/>
  <c r="R389" i="16"/>
  <c r="R384" i="16"/>
  <c r="BS366" i="16"/>
  <c r="K150" i="7" s="1"/>
  <c r="L150" i="7" s="1"/>
  <c r="L386" i="16"/>
  <c r="O388" i="16"/>
  <c r="O381" i="16"/>
  <c r="O385" i="16"/>
  <c r="EF337" i="16"/>
  <c r="BM337" i="16"/>
  <c r="AZ337" i="16"/>
  <c r="AC337" i="16"/>
  <c r="CZ337" i="16"/>
  <c r="D207" i="7" s="1"/>
  <c r="AL337" i="16"/>
  <c r="D96" i="7" s="1"/>
  <c r="E96" i="7" s="1"/>
  <c r="CZ341" i="16"/>
  <c r="DT340" i="16"/>
  <c r="CA340" i="16"/>
  <c r="J340" i="16"/>
  <c r="AC339" i="16"/>
  <c r="BB338" i="16"/>
  <c r="EE337" i="16"/>
  <c r="BG337" i="16"/>
  <c r="X337" i="16"/>
  <c r="X339" i="16"/>
  <c r="EH337" i="16"/>
  <c r="BS367" i="16"/>
  <c r="K151" i="7" s="1"/>
  <c r="L151" i="7" s="1"/>
  <c r="CW337" i="16"/>
  <c r="D204" i="7" s="1"/>
  <c r="AL341" i="16"/>
  <c r="D100" i="7" s="1"/>
  <c r="E100" i="7" s="1"/>
  <c r="DI340" i="16"/>
  <c r="BM340" i="16"/>
  <c r="CA339" i="16"/>
  <c r="J339" i="16"/>
  <c r="AJ338" i="16"/>
  <c r="BG339" i="16"/>
  <c r="BG346" i="16" s="1"/>
  <c r="I339" i="16"/>
  <c r="D43" i="7" s="1"/>
  <c r="E43" i="7" s="1"/>
  <c r="DU337" i="16"/>
  <c r="O383" i="16"/>
  <c r="O380" i="16"/>
  <c r="DT337" i="16"/>
  <c r="DE337" i="16"/>
  <c r="DE346" i="16" s="1"/>
  <c r="DH341" i="16"/>
  <c r="DE340" i="16"/>
  <c r="AV340" i="16"/>
  <c r="BM339" i="16"/>
  <c r="W338" i="16"/>
  <c r="AU337" i="16"/>
  <c r="I337" i="16"/>
  <c r="D41" i="7" s="1"/>
  <c r="E41" i="7" s="1"/>
  <c r="EC337" i="16"/>
  <c r="DF337" i="16"/>
  <c r="CB337" i="16"/>
  <c r="CB346" i="16" s="1"/>
  <c r="R383" i="16"/>
  <c r="O385" i="15"/>
  <c r="O380" i="15"/>
  <c r="AU337" i="15"/>
  <c r="P407" i="15"/>
  <c r="O389" i="15"/>
  <c r="O386" i="15"/>
  <c r="BC337" i="15"/>
  <c r="BC346" i="15" s="1"/>
  <c r="DZ337" i="15"/>
  <c r="CC337" i="15"/>
  <c r="V337" i="15"/>
  <c r="C315" i="15"/>
  <c r="J17" i="6" s="1"/>
  <c r="K17" i="6" s="1"/>
  <c r="CF337" i="15"/>
  <c r="C317" i="15"/>
  <c r="J19" i="6" s="1"/>
  <c r="K19" i="6" s="1"/>
  <c r="P395" i="15"/>
  <c r="BS366" i="15"/>
  <c r="K150" i="6" s="1"/>
  <c r="L150" i="6" s="1"/>
  <c r="R383" i="15"/>
  <c r="P383" i="15"/>
  <c r="P405" i="15"/>
  <c r="DI340" i="15"/>
  <c r="EE337" i="15"/>
  <c r="CH337" i="15"/>
  <c r="BV337" i="15"/>
  <c r="AL337" i="15"/>
  <c r="D96" i="6" s="1"/>
  <c r="E96" i="6" s="1"/>
  <c r="CM340" i="15"/>
  <c r="G337" i="15"/>
  <c r="D31" i="6" s="1"/>
  <c r="N383" i="15"/>
  <c r="P404" i="15"/>
  <c r="P398" i="15"/>
  <c r="P388" i="15"/>
  <c r="M386" i="15"/>
  <c r="E287" i="6" s="1"/>
  <c r="F287" i="6" s="1"/>
  <c r="BB337" i="15"/>
  <c r="BB346" i="15" s="1"/>
  <c r="BD337" i="15"/>
  <c r="S340" i="15"/>
  <c r="D71" i="6" s="1"/>
  <c r="E71" i="6" s="1"/>
  <c r="N382" i="15"/>
  <c r="BS367" i="15"/>
  <c r="K151" i="6" s="1"/>
  <c r="L151" i="6" s="1"/>
  <c r="R388" i="15"/>
  <c r="DX337" i="15"/>
  <c r="DI337" i="15"/>
  <c r="CI337" i="15"/>
  <c r="AW337" i="15"/>
  <c r="C318" i="15"/>
  <c r="J20" i="6" s="1"/>
  <c r="K20" i="6" s="1"/>
  <c r="BS368" i="15"/>
  <c r="K152" i="6" s="1"/>
  <c r="L152" i="6" s="1"/>
  <c r="EB340" i="15"/>
  <c r="BL337" i="15"/>
  <c r="D137" i="6" s="1"/>
  <c r="E137" i="6" s="1"/>
  <c r="AB337" i="15"/>
  <c r="X340" i="15"/>
  <c r="EI337" i="15"/>
  <c r="D276" i="6" s="1"/>
  <c r="E276" i="6" s="1"/>
  <c r="CM337" i="15"/>
  <c r="DZ340" i="15"/>
  <c r="C319" i="15"/>
  <c r="J21" i="6" s="1"/>
  <c r="K21" i="6" s="1"/>
  <c r="M380" i="22"/>
  <c r="P398" i="22"/>
  <c r="P400" i="22"/>
  <c r="M392" i="22"/>
  <c r="R388" i="22"/>
  <c r="M386" i="22"/>
  <c r="R381" i="22"/>
  <c r="P401" i="22"/>
  <c r="Q391" i="22"/>
  <c r="O386" i="22"/>
  <c r="P382" i="22"/>
  <c r="P403" i="22"/>
  <c r="M391" i="22"/>
  <c r="P385" i="22"/>
  <c r="L409" i="22"/>
  <c r="L380" i="22"/>
  <c r="L384" i="22"/>
  <c r="BS368" i="22"/>
  <c r="K152" i="13" s="1"/>
  <c r="L152" i="13" s="1"/>
  <c r="M389" i="22"/>
  <c r="P386" i="22"/>
  <c r="Q383" i="22"/>
  <c r="P381" i="22"/>
  <c r="EB342" i="22"/>
  <c r="EB341" i="22"/>
  <c r="CO341" i="22"/>
  <c r="BQ341" i="22"/>
  <c r="AZ341" i="22"/>
  <c r="AG341" i="22"/>
  <c r="F341" i="22"/>
  <c r="H30" i="13" s="1"/>
  <c r="EE338" i="22"/>
  <c r="DO338" i="22"/>
  <c r="E231" i="13" s="1"/>
  <c r="CD338" i="22"/>
  <c r="EB337" i="22"/>
  <c r="DP343" i="22"/>
  <c r="DP341" i="22"/>
  <c r="DP342" i="22"/>
  <c r="DP334" i="22"/>
  <c r="DA334" i="22"/>
  <c r="DA342" i="22"/>
  <c r="CO337" i="22"/>
  <c r="BQ337" i="22"/>
  <c r="BH337" i="22"/>
  <c r="AZ337" i="22"/>
  <c r="AR337" i="22"/>
  <c r="AG337" i="22"/>
  <c r="Y337" i="22"/>
  <c r="F337" i="22"/>
  <c r="D30" i="13" s="1"/>
  <c r="DE340" i="22"/>
  <c r="BQ340" i="22"/>
  <c r="AG340" i="22"/>
  <c r="BI339" i="22"/>
  <c r="DW337" i="22"/>
  <c r="BP337" i="22"/>
  <c r="AY337" i="22"/>
  <c r="AF337" i="22"/>
  <c r="X334" i="22"/>
  <c r="X343" i="22"/>
  <c r="BN337" i="22"/>
  <c r="I340" i="22"/>
  <c r="D44" i="13" s="1"/>
  <c r="E44" i="13" s="1"/>
  <c r="DT339" i="22"/>
  <c r="DA339" i="22"/>
  <c r="F208" i="13" s="1"/>
  <c r="CI339" i="22"/>
  <c r="BM339" i="22"/>
  <c r="AC339" i="22"/>
  <c r="BI338" i="22"/>
  <c r="AS338" i="22"/>
  <c r="DC337" i="22"/>
  <c r="D210" i="13" s="1"/>
  <c r="CG337" i="22"/>
  <c r="BO337" i="22"/>
  <c r="AX337" i="22"/>
  <c r="AE337" i="22"/>
  <c r="H337" i="22"/>
  <c r="D34" i="13" s="1"/>
  <c r="CP337" i="22"/>
  <c r="CP346" i="22" s="1"/>
  <c r="BE341" i="22"/>
  <c r="ED340" i="22"/>
  <c r="DK340" i="22"/>
  <c r="CU340" i="22"/>
  <c r="G202" i="13" s="1"/>
  <c r="CC340" i="22"/>
  <c r="BF340" i="22"/>
  <c r="AP340" i="22"/>
  <c r="W340" i="22"/>
  <c r="W346" i="22" s="1"/>
  <c r="EE339" i="22"/>
  <c r="DO339" i="22"/>
  <c r="F231" i="13" s="1"/>
  <c r="CV339" i="22"/>
  <c r="F203" i="13" s="1"/>
  <c r="CD339" i="22"/>
  <c r="BG339" i="22"/>
  <c r="BG346" i="22" s="1"/>
  <c r="AQ339" i="22"/>
  <c r="X339" i="22"/>
  <c r="EF338" i="22"/>
  <c r="DP338" i="22"/>
  <c r="E232" i="13" s="1"/>
  <c r="CW338" i="22"/>
  <c r="E204" i="13" s="1"/>
  <c r="CE338" i="22"/>
  <c r="BH338" i="22"/>
  <c r="AR338" i="22"/>
  <c r="Y338" i="22"/>
  <c r="EH337" i="22"/>
  <c r="DU337" i="22"/>
  <c r="DF337" i="22"/>
  <c r="CF337" i="22"/>
  <c r="CF346" i="22" s="1"/>
  <c r="BA337" i="22"/>
  <c r="V337" i="22"/>
  <c r="V346" i="22" s="1"/>
  <c r="B315" i="22"/>
  <c r="J8" i="13" s="1"/>
  <c r="K8" i="13" s="1"/>
  <c r="B316" i="22"/>
  <c r="J9" i="13" s="1"/>
  <c r="K9" i="13" s="1"/>
  <c r="R380" i="22"/>
  <c r="Q394" i="22"/>
  <c r="P396" i="22"/>
  <c r="R390" i="22"/>
  <c r="M388" i="22"/>
  <c r="Q385" i="22"/>
  <c r="P397" i="22"/>
  <c r="BS367" i="22"/>
  <c r="O388" i="22"/>
  <c r="Q384" i="22"/>
  <c r="O387" i="22"/>
  <c r="O384" i="22"/>
  <c r="P399" i="22"/>
  <c r="L391" i="22"/>
  <c r="P388" i="22"/>
  <c r="M383" i="22"/>
  <c r="L381" i="22"/>
  <c r="DX342" i="22"/>
  <c r="CI340" i="22"/>
  <c r="CW343" i="22"/>
  <c r="BH342" i="22"/>
  <c r="AR342" i="22"/>
  <c r="Y342" i="22"/>
  <c r="DX341" i="22"/>
  <c r="DW341" i="22"/>
  <c r="CR338" i="22"/>
  <c r="BV338" i="22"/>
  <c r="BC338" i="22"/>
  <c r="AL338" i="22"/>
  <c r="D97" i="13" s="1"/>
  <c r="E97" i="13" s="1"/>
  <c r="EF337" i="22"/>
  <c r="DP337" i="22"/>
  <c r="D232" i="13" s="1"/>
  <c r="DA337" i="22"/>
  <c r="D208" i="13" s="1"/>
  <c r="CS337" i="22"/>
  <c r="CA337" i="22"/>
  <c r="AV334" i="22"/>
  <c r="AV343" i="22"/>
  <c r="AM343" i="22"/>
  <c r="AM334" i="22"/>
  <c r="K337" i="22"/>
  <c r="E54" i="13" s="1"/>
  <c r="F54" i="13" s="1"/>
  <c r="CW340" i="22"/>
  <c r="G204" i="13" s="1"/>
  <c r="BH340" i="22"/>
  <c r="Y340" i="22"/>
  <c r="ED338" i="22"/>
  <c r="DK338" i="22"/>
  <c r="CC338" i="22"/>
  <c r="EE337" i="22"/>
  <c r="CZ337" i="22"/>
  <c r="D207" i="13" s="1"/>
  <c r="CR337" i="22"/>
  <c r="CR346" i="22" s="1"/>
  <c r="CN337" i="22"/>
  <c r="BV337" i="22"/>
  <c r="BL337" i="22"/>
  <c r="D137" i="13" s="1"/>
  <c r="E137" i="13" s="1"/>
  <c r="BC337" i="22"/>
  <c r="BC346" i="22" s="1"/>
  <c r="AU337" i="22"/>
  <c r="AL337" i="22"/>
  <c r="D96" i="13" s="1"/>
  <c r="E96" i="13" s="1"/>
  <c r="AB337" i="22"/>
  <c r="E337" i="22"/>
  <c r="D29" i="13" s="1"/>
  <c r="BO341" i="22"/>
  <c r="EF339" i="22"/>
  <c r="D265" i="13" s="1"/>
  <c r="E265" i="13" s="1"/>
  <c r="DP339" i="22"/>
  <c r="F232" i="13" s="1"/>
  <c r="CW339" i="22"/>
  <c r="F204" i="13" s="1"/>
  <c r="CE339" i="22"/>
  <c r="BH339" i="22"/>
  <c r="AR339" i="22"/>
  <c r="Y339" i="22"/>
  <c r="BE338" i="22"/>
  <c r="EI337" i="22"/>
  <c r="D276" i="13" s="1"/>
  <c r="E276" i="13" s="1"/>
  <c r="DZ337" i="22"/>
  <c r="DV337" i="22"/>
  <c r="DK337" i="22"/>
  <c r="CQ337" i="22"/>
  <c r="CM337" i="22"/>
  <c r="CM346" i="22" s="1"/>
  <c r="BU337" i="22"/>
  <c r="BB337" i="22"/>
  <c r="AJ337" i="22"/>
  <c r="AJ346" i="22" s="1"/>
  <c r="D337" i="22"/>
  <c r="D28" i="13" s="1"/>
  <c r="AW337" i="22"/>
  <c r="AW346" i="22" s="1"/>
  <c r="AH337" i="22"/>
  <c r="Z337" i="22"/>
  <c r="Z346" i="22" s="1"/>
  <c r="AH341" i="22"/>
  <c r="K341" i="22"/>
  <c r="E58" i="13" s="1"/>
  <c r="F58" i="13" s="1"/>
  <c r="DG340" i="22"/>
  <c r="CQ340" i="22"/>
  <c r="BU340" i="22"/>
  <c r="BB340" i="22"/>
  <c r="AJ340" i="22"/>
  <c r="S340" i="22"/>
  <c r="EA339" i="22"/>
  <c r="EA346" i="22" s="1"/>
  <c r="DH339" i="22"/>
  <c r="CR339" i="22"/>
  <c r="BV339" i="22"/>
  <c r="BC339" i="22"/>
  <c r="AL339" i="22"/>
  <c r="D98" i="13" s="1"/>
  <c r="E98" i="13" s="1"/>
  <c r="T339" i="22"/>
  <c r="EB338" i="22"/>
  <c r="DI338" i="22"/>
  <c r="CS338" i="22"/>
  <c r="CA338" i="22"/>
  <c r="BD338" i="22"/>
  <c r="BD346" i="22" s="1"/>
  <c r="AM338" i="22"/>
  <c r="D105" i="13" s="1"/>
  <c r="E105" i="13" s="1"/>
  <c r="J338" i="22"/>
  <c r="DY337" i="22"/>
  <c r="DJ337" i="22"/>
  <c r="CX337" i="22"/>
  <c r="CL337" i="22"/>
  <c r="C318" i="22"/>
  <c r="J20" i="13" s="1"/>
  <c r="K20" i="13" s="1"/>
  <c r="Q409" i="22"/>
  <c r="Q390" i="22"/>
  <c r="Q381" i="22"/>
  <c r="Q387" i="22"/>
  <c r="Q386" i="22"/>
  <c r="R383" i="22"/>
  <c r="P393" i="22"/>
  <c r="R387" i="22"/>
  <c r="Q382" i="22"/>
  <c r="O409" i="22"/>
  <c r="O383" i="22"/>
  <c r="CI334" i="22"/>
  <c r="CI343" i="22"/>
  <c r="AV346" i="22"/>
  <c r="CO340" i="22"/>
  <c r="AZ340" i="22"/>
  <c r="DS337" i="22"/>
  <c r="DO343" i="22"/>
  <c r="DO341" i="22"/>
  <c r="DO342" i="22"/>
  <c r="DO334" i="22"/>
  <c r="CD337" i="22"/>
  <c r="EB339" i="22"/>
  <c r="DI339" i="22"/>
  <c r="CS339" i="22"/>
  <c r="CA339" i="22"/>
  <c r="K338" i="22"/>
  <c r="E55" i="13" s="1"/>
  <c r="F55" i="13" s="1"/>
  <c r="ED337" i="22"/>
  <c r="DZ334" i="22"/>
  <c r="DZ342" i="22"/>
  <c r="CC337" i="22"/>
  <c r="EE343" i="22"/>
  <c r="BN341" i="22"/>
  <c r="AD341" i="22"/>
  <c r="G341" i="22"/>
  <c r="H31" i="13" s="1"/>
  <c r="DV340" i="22"/>
  <c r="DC340" i="22"/>
  <c r="G210" i="13" s="1"/>
  <c r="BO340" i="22"/>
  <c r="AX340" i="22"/>
  <c r="AE340" i="22"/>
  <c r="H340" i="22"/>
  <c r="D37" i="13" s="1"/>
  <c r="E37" i="13" s="1"/>
  <c r="DW339" i="22"/>
  <c r="DD339" i="22"/>
  <c r="CN339" i="22"/>
  <c r="BP339" i="22"/>
  <c r="AY339" i="22"/>
  <c r="AF339" i="22"/>
  <c r="I339" i="22"/>
  <c r="DX338" i="22"/>
  <c r="DX346" i="22" s="1"/>
  <c r="DE338" i="22"/>
  <c r="CO338" i="22"/>
  <c r="BQ338" i="22"/>
  <c r="AZ338" i="22"/>
  <c r="AG338" i="22"/>
  <c r="F338" i="22"/>
  <c r="E30" i="13" s="1"/>
  <c r="DQ343" i="22"/>
  <c r="DQ342" i="22"/>
  <c r="DQ341" i="22"/>
  <c r="DQ334" i="22"/>
  <c r="B319" i="22"/>
  <c r="J12" i="13" s="1"/>
  <c r="K12" i="13" s="1"/>
  <c r="M409" i="22"/>
  <c r="M385" i="22"/>
  <c r="M381" i="22"/>
  <c r="M393" i="22"/>
  <c r="R409" i="22"/>
  <c r="R382" i="22"/>
  <c r="R385" i="22"/>
  <c r="Q388" i="22"/>
  <c r="P409" i="22"/>
  <c r="P395" i="22"/>
  <c r="P380" i="22"/>
  <c r="P384" i="22"/>
  <c r="P392" i="22"/>
  <c r="P391" i="22"/>
  <c r="Q392" i="22"/>
  <c r="R389" i="22"/>
  <c r="M387" i="22"/>
  <c r="M384" i="22"/>
  <c r="M382" i="22"/>
  <c r="O380" i="22"/>
  <c r="BI346" i="22"/>
  <c r="AR340" i="22"/>
  <c r="F340" i="22"/>
  <c r="G30" i="13" s="1"/>
  <c r="AQ346" i="22"/>
  <c r="X346" i="22"/>
  <c r="DX339" i="22"/>
  <c r="CO339" i="22"/>
  <c r="BQ339" i="22"/>
  <c r="AZ339" i="22"/>
  <c r="AG339" i="22"/>
  <c r="F339" i="22"/>
  <c r="F30" i="13" s="1"/>
  <c r="BN338" i="22"/>
  <c r="DR343" i="22"/>
  <c r="DR342" i="22"/>
  <c r="DR334" i="22"/>
  <c r="CD342" i="22"/>
  <c r="BI341" i="22"/>
  <c r="AS341" i="22"/>
  <c r="DR340" i="22"/>
  <c r="D240" i="13" s="1"/>
  <c r="E240" i="13" s="1"/>
  <c r="CG340" i="22"/>
  <c r="D340" i="22"/>
  <c r="G28" i="13" s="1"/>
  <c r="DS339" i="22"/>
  <c r="CZ339" i="22"/>
  <c r="F207" i="13" s="1"/>
  <c r="CH339" i="22"/>
  <c r="CH346" i="22" s="1"/>
  <c r="BL339" i="22"/>
  <c r="D139" i="13" s="1"/>
  <c r="E139" i="13" s="1"/>
  <c r="AU339" i="22"/>
  <c r="AB339" i="22"/>
  <c r="E339" i="22"/>
  <c r="F29" i="13" s="1"/>
  <c r="DT338" i="22"/>
  <c r="DA338" i="22"/>
  <c r="E208" i="13" s="1"/>
  <c r="CI338" i="22"/>
  <c r="BM338" i="22"/>
  <c r="AV338" i="22"/>
  <c r="AC338" i="22"/>
  <c r="CT346" i="22"/>
  <c r="CB346" i="22"/>
  <c r="B317" i="22"/>
  <c r="J10" i="13" s="1"/>
  <c r="K10" i="13" s="1"/>
  <c r="R380" i="21"/>
  <c r="Q394" i="21"/>
  <c r="M390" i="21"/>
  <c r="R390" i="21"/>
  <c r="M388" i="21"/>
  <c r="Q385" i="21"/>
  <c r="Q384" i="21"/>
  <c r="L382" i="21"/>
  <c r="M391" i="21"/>
  <c r="L388" i="21"/>
  <c r="P409" i="21"/>
  <c r="P395" i="21"/>
  <c r="P384" i="21"/>
  <c r="P392" i="21"/>
  <c r="P391" i="21"/>
  <c r="Q392" i="21"/>
  <c r="P390" i="21"/>
  <c r="R387" i="21"/>
  <c r="R384" i="21"/>
  <c r="O409" i="21"/>
  <c r="O383" i="21"/>
  <c r="DP341" i="21"/>
  <c r="DP343" i="21"/>
  <c r="DP342" i="21"/>
  <c r="DP334" i="21"/>
  <c r="DE337" i="21"/>
  <c r="DA337" i="21"/>
  <c r="D208" i="12" s="1"/>
  <c r="CE337" i="21"/>
  <c r="BD337" i="21"/>
  <c r="AM337" i="21"/>
  <c r="D104" i="12" s="1"/>
  <c r="E104" i="12" s="1"/>
  <c r="EB340" i="21"/>
  <c r="DI340" i="21"/>
  <c r="CS340" i="21"/>
  <c r="CA340" i="21"/>
  <c r="BD340" i="21"/>
  <c r="AM340" i="21"/>
  <c r="D107" i="12" s="1"/>
  <c r="E107" i="12" s="1"/>
  <c r="J340" i="21"/>
  <c r="AH339" i="21"/>
  <c r="EE337" i="21"/>
  <c r="DO337" i="21"/>
  <c r="D231" i="12" s="1"/>
  <c r="CZ337" i="21"/>
  <c r="D207" i="12" s="1"/>
  <c r="CR343" i="21"/>
  <c r="CR334" i="21"/>
  <c r="BV337" i="21"/>
  <c r="BL337" i="21"/>
  <c r="D137" i="12" s="1"/>
  <c r="E137" i="12" s="1"/>
  <c r="BC337" i="21"/>
  <c r="AU337" i="21"/>
  <c r="AL337" i="21"/>
  <c r="D96" i="12" s="1"/>
  <c r="E96" i="12" s="1"/>
  <c r="AB337" i="21"/>
  <c r="E337" i="21"/>
  <c r="D29" i="12" s="1"/>
  <c r="CI342" i="21"/>
  <c r="Y342" i="21"/>
  <c r="EA340" i="21"/>
  <c r="DH340" i="21"/>
  <c r="CR340" i="21"/>
  <c r="BV340" i="21"/>
  <c r="BC340" i="21"/>
  <c r="AL340" i="21"/>
  <c r="D99" i="12" s="1"/>
  <c r="E99" i="12" s="1"/>
  <c r="T340" i="21"/>
  <c r="EB339" i="21"/>
  <c r="DI339" i="21"/>
  <c r="CS339" i="21"/>
  <c r="CA339" i="21"/>
  <c r="BD339" i="21"/>
  <c r="J339" i="21"/>
  <c r="AH338" i="21"/>
  <c r="AH346" i="21" s="1"/>
  <c r="DK337" i="21"/>
  <c r="CY337" i="21"/>
  <c r="D206" i="12" s="1"/>
  <c r="BJ337" i="21"/>
  <c r="AT337" i="21"/>
  <c r="AA337" i="21"/>
  <c r="S337" i="21"/>
  <c r="D68" i="12" s="1"/>
  <c r="E68" i="12" s="1"/>
  <c r="AU342" i="21"/>
  <c r="AB342" i="21"/>
  <c r="E342" i="21"/>
  <c r="I29" i="12" s="1"/>
  <c r="DT341" i="21"/>
  <c r="EI340" i="21"/>
  <c r="EI346" i="21" s="1"/>
  <c r="CY340" i="21"/>
  <c r="G206" i="12" s="1"/>
  <c r="CG340" i="21"/>
  <c r="BJ340" i="21"/>
  <c r="AT340" i="21"/>
  <c r="AA340" i="21"/>
  <c r="D340" i="21"/>
  <c r="DS339" i="21"/>
  <c r="CZ339" i="21"/>
  <c r="F207" i="12" s="1"/>
  <c r="CH339" i="21"/>
  <c r="BL339" i="21"/>
  <c r="D139" i="12" s="1"/>
  <c r="E139" i="12" s="1"/>
  <c r="AU339" i="21"/>
  <c r="AB339" i="21"/>
  <c r="E339" i="21"/>
  <c r="F29" i="12" s="1"/>
  <c r="DT338" i="21"/>
  <c r="DA338" i="21"/>
  <c r="E208" i="12" s="1"/>
  <c r="CI338" i="21"/>
  <c r="BM338" i="21"/>
  <c r="AV338" i="21"/>
  <c r="AC338" i="21"/>
  <c r="CT346" i="21"/>
  <c r="CL346" i="21"/>
  <c r="CF346" i="21"/>
  <c r="BN346" i="21"/>
  <c r="BE346" i="21"/>
  <c r="AN346" i="21"/>
  <c r="Q409" i="21"/>
  <c r="Q390" i="21"/>
  <c r="Q381" i="21"/>
  <c r="Q387" i="21"/>
  <c r="Q393" i="21"/>
  <c r="M387" i="21"/>
  <c r="M384" i="21"/>
  <c r="AM343" i="21"/>
  <c r="AM334" i="21"/>
  <c r="DX340" i="21"/>
  <c r="DE340" i="21"/>
  <c r="CO340" i="21"/>
  <c r="BQ340" i="21"/>
  <c r="AZ340" i="21"/>
  <c r="AG340" i="21"/>
  <c r="F340" i="21"/>
  <c r="G30" i="12" s="1"/>
  <c r="AM342" i="21"/>
  <c r="D109" i="12" s="1"/>
  <c r="E109" i="12" s="1"/>
  <c r="J342" i="21"/>
  <c r="DW340" i="21"/>
  <c r="DD340" i="21"/>
  <c r="CN340" i="21"/>
  <c r="BP340" i="21"/>
  <c r="AY340" i="21"/>
  <c r="AF340" i="21"/>
  <c r="I340" i="21"/>
  <c r="D44" i="12" s="1"/>
  <c r="E44" i="12" s="1"/>
  <c r="DX339" i="21"/>
  <c r="DE339" i="21"/>
  <c r="CO339" i="21"/>
  <c r="BQ339" i="21"/>
  <c r="AZ339" i="21"/>
  <c r="AG339" i="21"/>
  <c r="F339" i="21"/>
  <c r="F30" i="12" s="1"/>
  <c r="AD338" i="21"/>
  <c r="AD346" i="21" s="1"/>
  <c r="DR343" i="21"/>
  <c r="DR342" i="21"/>
  <c r="DR334" i="21"/>
  <c r="EE342" i="21"/>
  <c r="AQ342" i="21"/>
  <c r="X342" i="21"/>
  <c r="EF341" i="21"/>
  <c r="D267" i="12" s="1"/>
  <c r="E267" i="12" s="1"/>
  <c r="ED340" i="21"/>
  <c r="ED346" i="21" s="1"/>
  <c r="DK340" i="21"/>
  <c r="CU340" i="21"/>
  <c r="G202" i="12" s="1"/>
  <c r="CC340" i="21"/>
  <c r="CC346" i="21" s="1"/>
  <c r="BF340" i="21"/>
  <c r="AP340" i="21"/>
  <c r="W340" i="21"/>
  <c r="EE339" i="21"/>
  <c r="CV339" i="21"/>
  <c r="F203" i="12" s="1"/>
  <c r="CD339" i="21"/>
  <c r="BG339" i="21"/>
  <c r="AQ339" i="21"/>
  <c r="X339" i="21"/>
  <c r="EF338" i="21"/>
  <c r="DP338" i="21"/>
  <c r="E232" i="12" s="1"/>
  <c r="CW338" i="21"/>
  <c r="E204" i="12" s="1"/>
  <c r="CE338" i="21"/>
  <c r="BH338" i="21"/>
  <c r="AR338" i="21"/>
  <c r="Y338" i="21"/>
  <c r="EH337" i="21"/>
  <c r="EH346" i="21" s="1"/>
  <c r="DF337" i="21"/>
  <c r="DF346" i="21" s="1"/>
  <c r="C318" i="21"/>
  <c r="J20" i="12" s="1"/>
  <c r="K20" i="12" s="1"/>
  <c r="C319" i="21"/>
  <c r="J21" i="12" s="1"/>
  <c r="K21" i="12" s="1"/>
  <c r="M409" i="21"/>
  <c r="M385" i="21"/>
  <c r="M381" i="21"/>
  <c r="R409" i="21"/>
  <c r="R382" i="21"/>
  <c r="R385" i="21"/>
  <c r="Q386" i="21"/>
  <c r="R383" i="21"/>
  <c r="L409" i="21"/>
  <c r="L384" i="21"/>
  <c r="M389" i="21"/>
  <c r="Q383" i="21"/>
  <c r="DA341" i="21"/>
  <c r="EB337" i="21"/>
  <c r="DX337" i="21"/>
  <c r="CO337" i="21"/>
  <c r="CI337" i="21"/>
  <c r="BQ337" i="21"/>
  <c r="BH337" i="21"/>
  <c r="AZ337" i="21"/>
  <c r="AR337" i="21"/>
  <c r="AG337" i="21"/>
  <c r="Y337" i="21"/>
  <c r="F337" i="21"/>
  <c r="D30" i="12" s="1"/>
  <c r="AC343" i="21"/>
  <c r="DT340" i="21"/>
  <c r="DA340" i="21"/>
  <c r="G208" i="12" s="1"/>
  <c r="CI340" i="21"/>
  <c r="BM340" i="21"/>
  <c r="AV340" i="21"/>
  <c r="AC340" i="21"/>
  <c r="DW337" i="21"/>
  <c r="DH337" i="21"/>
  <c r="CV337" i="21"/>
  <c r="D203" i="12" s="1"/>
  <c r="BP337" i="21"/>
  <c r="BG337" i="21"/>
  <c r="AY337" i="21"/>
  <c r="AQ337" i="21"/>
  <c r="AF337" i="21"/>
  <c r="X337" i="21"/>
  <c r="I337" i="21"/>
  <c r="D41" i="12" s="1"/>
  <c r="E41" i="12" s="1"/>
  <c r="AG342" i="21"/>
  <c r="F342" i="21"/>
  <c r="I30" i="12" s="1"/>
  <c r="DS340" i="21"/>
  <c r="CZ340" i="21"/>
  <c r="G207" i="12" s="1"/>
  <c r="CH340" i="21"/>
  <c r="BL340" i="21"/>
  <c r="AU340" i="21"/>
  <c r="AB340" i="21"/>
  <c r="E340" i="21"/>
  <c r="G29" i="12" s="1"/>
  <c r="DT339" i="21"/>
  <c r="DA339" i="21"/>
  <c r="F208" i="12" s="1"/>
  <c r="CI339" i="21"/>
  <c r="BM339" i="21"/>
  <c r="AV339" i="21"/>
  <c r="AC339" i="21"/>
  <c r="AC346" i="21" s="1"/>
  <c r="DR337" i="21"/>
  <c r="DG337" i="21"/>
  <c r="DC337" i="21"/>
  <c r="D210" i="12" s="1"/>
  <c r="CU337" i="21"/>
  <c r="CG337" i="21"/>
  <c r="CG346" i="21" s="1"/>
  <c r="BO337" i="21"/>
  <c r="BF337" i="21"/>
  <c r="BF346" i="21" s="1"/>
  <c r="AX337" i="21"/>
  <c r="AP337" i="21"/>
  <c r="AE337" i="21"/>
  <c r="W337" i="21"/>
  <c r="W346" i="21" s="1"/>
  <c r="H337" i="21"/>
  <c r="D34" i="12" s="1"/>
  <c r="BG342" i="21"/>
  <c r="AL342" i="21"/>
  <c r="T342" i="21"/>
  <c r="EB341" i="21"/>
  <c r="AH341" i="21"/>
  <c r="DZ340" i="21"/>
  <c r="DG340" i="21"/>
  <c r="CQ340" i="21"/>
  <c r="CQ346" i="21" s="1"/>
  <c r="BU340" i="21"/>
  <c r="BU346" i="21" s="1"/>
  <c r="BB340" i="21"/>
  <c r="AJ340" i="21"/>
  <c r="S340" i="21"/>
  <c r="D71" i="12" s="1"/>
  <c r="E71" i="12" s="1"/>
  <c r="EA339" i="21"/>
  <c r="DH339" i="21"/>
  <c r="CR339" i="21"/>
  <c r="CR346" i="21" s="1"/>
  <c r="BV339" i="21"/>
  <c r="BC339" i="21"/>
  <c r="AL339" i="21"/>
  <c r="D98" i="12" s="1"/>
  <c r="E98" i="12" s="1"/>
  <c r="T339" i="21"/>
  <c r="EB338" i="21"/>
  <c r="DI338" i="21"/>
  <c r="DI346" i="21" s="1"/>
  <c r="CS338" i="21"/>
  <c r="CA338" i="21"/>
  <c r="BD338" i="21"/>
  <c r="AM338" i="21"/>
  <c r="D105" i="12" s="1"/>
  <c r="E105" i="12" s="1"/>
  <c r="J338" i="21"/>
  <c r="DY337" i="21"/>
  <c r="DJ337" i="21"/>
  <c r="DJ346" i="21" s="1"/>
  <c r="CX337" i="21"/>
  <c r="CP337" i="21"/>
  <c r="CP346" i="21" s="1"/>
  <c r="BT337" i="21"/>
  <c r="BT346" i="21" s="1"/>
  <c r="BI337" i="21"/>
  <c r="BI346" i="21" s="1"/>
  <c r="BA337" i="21"/>
  <c r="AS337" i="21"/>
  <c r="AS346" i="21" s="1"/>
  <c r="V337" i="21"/>
  <c r="V346" i="21" s="1"/>
  <c r="G337" i="21"/>
  <c r="C316" i="21"/>
  <c r="J18" i="12" s="1"/>
  <c r="K18" i="12" s="1"/>
  <c r="C317" i="21"/>
  <c r="J19" i="12" s="1"/>
  <c r="K19" i="12" s="1"/>
  <c r="CS346" i="21"/>
  <c r="EF340" i="21"/>
  <c r="D266" i="12" s="1"/>
  <c r="E266" i="12" s="1"/>
  <c r="CE340" i="21"/>
  <c r="BH340" i="21"/>
  <c r="AR340" i="21"/>
  <c r="Y340" i="21"/>
  <c r="DO343" i="21"/>
  <c r="DO342" i="21"/>
  <c r="DO334" i="21"/>
  <c r="DO341" i="21"/>
  <c r="CH346" i="21"/>
  <c r="T346" i="21"/>
  <c r="AC342" i="21"/>
  <c r="EE340" i="21"/>
  <c r="DO340" i="21"/>
  <c r="G231" i="12" s="1"/>
  <c r="CV340" i="21"/>
  <c r="G203" i="12" s="1"/>
  <c r="CD340" i="21"/>
  <c r="BG340" i="21"/>
  <c r="AQ340" i="21"/>
  <c r="X340" i="21"/>
  <c r="EF339" i="21"/>
  <c r="DP339" i="21"/>
  <c r="CW339" i="21"/>
  <c r="F204" i="12" s="1"/>
  <c r="CE339" i="21"/>
  <c r="BH339" i="21"/>
  <c r="AR339" i="21"/>
  <c r="Y339" i="21"/>
  <c r="DZ346" i="21"/>
  <c r="BB346" i="21"/>
  <c r="AJ346" i="21"/>
  <c r="Z346" i="21"/>
  <c r="AY342" i="21"/>
  <c r="AF342" i="21"/>
  <c r="I342" i="21"/>
  <c r="D46" i="12" s="1"/>
  <c r="E46" i="12" s="1"/>
  <c r="DX341" i="21"/>
  <c r="AD341" i="21"/>
  <c r="DV340" i="21"/>
  <c r="DV346" i="21" s="1"/>
  <c r="DC340" i="21"/>
  <c r="G210" i="12" s="1"/>
  <c r="CM340" i="21"/>
  <c r="CM346" i="21" s="1"/>
  <c r="BO340" i="21"/>
  <c r="AX340" i="21"/>
  <c r="AE340" i="21"/>
  <c r="H340" i="21"/>
  <c r="D37" i="12" s="1"/>
  <c r="E37" i="12" s="1"/>
  <c r="DW339" i="21"/>
  <c r="DD339" i="21"/>
  <c r="DD346" i="21" s="1"/>
  <c r="CN339" i="21"/>
  <c r="CN346" i="21" s="1"/>
  <c r="BP339" i="21"/>
  <c r="AY339" i="21"/>
  <c r="AF339" i="21"/>
  <c r="I339" i="21"/>
  <c r="D43" i="12" s="1"/>
  <c r="E43" i="12" s="1"/>
  <c r="DX338" i="21"/>
  <c r="DE338" i="21"/>
  <c r="CO338" i="21"/>
  <c r="BQ338" i="21"/>
  <c r="AZ338" i="21"/>
  <c r="AG338" i="21"/>
  <c r="F338" i="21"/>
  <c r="E30" i="12" s="1"/>
  <c r="DQ343" i="21"/>
  <c r="DQ342" i="21"/>
  <c r="DQ341" i="21"/>
  <c r="DQ334" i="21"/>
  <c r="DB337" i="21"/>
  <c r="CB346" i="21"/>
  <c r="AW337" i="21"/>
  <c r="AW346" i="21" s="1"/>
  <c r="R380" i="20"/>
  <c r="E280" i="11" s="1"/>
  <c r="P405" i="20"/>
  <c r="M393" i="20"/>
  <c r="P396" i="20"/>
  <c r="R390" i="20"/>
  <c r="E290" i="11" s="1"/>
  <c r="F290" i="11" s="1"/>
  <c r="M388" i="20"/>
  <c r="Q385" i="20"/>
  <c r="Q387" i="20"/>
  <c r="P383" i="20"/>
  <c r="Q393" i="20"/>
  <c r="L409" i="20"/>
  <c r="L384" i="20"/>
  <c r="R387" i="20"/>
  <c r="E287" i="11" s="1"/>
  <c r="F287" i="11" s="1"/>
  <c r="O409" i="20"/>
  <c r="O383" i="20"/>
  <c r="DI340" i="20"/>
  <c r="DE343" i="20"/>
  <c r="BH339" i="20"/>
  <c r="DH342" i="20"/>
  <c r="DH339" i="20"/>
  <c r="DS341" i="20"/>
  <c r="DS338" i="20"/>
  <c r="AQ338" i="20"/>
  <c r="DX337" i="20"/>
  <c r="DI337" i="20"/>
  <c r="AQ341" i="20"/>
  <c r="EI338" i="20"/>
  <c r="D277" i="11" s="1"/>
  <c r="E277" i="11" s="1"/>
  <c r="DW337" i="20"/>
  <c r="DW346" i="20" s="1"/>
  <c r="DH337" i="20"/>
  <c r="CV337" i="20"/>
  <c r="D203" i="11" s="1"/>
  <c r="BP337" i="20"/>
  <c r="BG337" i="20"/>
  <c r="AY337" i="20"/>
  <c r="AQ337" i="20"/>
  <c r="AF337" i="20"/>
  <c r="X337" i="20"/>
  <c r="DI342" i="20"/>
  <c r="AZ339" i="20"/>
  <c r="Y339" i="20"/>
  <c r="Y346" i="20" s="1"/>
  <c r="EI337" i="20"/>
  <c r="DV337" i="20"/>
  <c r="DV346" i="20" s="1"/>
  <c r="DG337" i="20"/>
  <c r="CM337" i="20"/>
  <c r="CM346" i="20" s="1"/>
  <c r="AA334" i="20"/>
  <c r="AA343" i="20"/>
  <c r="AA346" i="20" s="1"/>
  <c r="BL338" i="20"/>
  <c r="D138" i="11" s="1"/>
  <c r="E138" i="11" s="1"/>
  <c r="DT337" i="20"/>
  <c r="CI337" i="20"/>
  <c r="CA337" i="20"/>
  <c r="AV337" i="20"/>
  <c r="J337" i="20"/>
  <c r="D49" i="11" s="1"/>
  <c r="E49" i="11" s="1"/>
  <c r="CH339" i="20"/>
  <c r="BL339" i="20"/>
  <c r="D139" i="11" s="1"/>
  <c r="E139" i="11" s="1"/>
  <c r="AU339" i="20"/>
  <c r="AB339" i="20"/>
  <c r="E339" i="20"/>
  <c r="F29" i="11" s="1"/>
  <c r="DT338" i="20"/>
  <c r="DA338" i="20"/>
  <c r="E208" i="11" s="1"/>
  <c r="CI338" i="20"/>
  <c r="AV338" i="20"/>
  <c r="AC338" i="20"/>
  <c r="DU337" i="20"/>
  <c r="DU346" i="20" s="1"/>
  <c r="DF337" i="20"/>
  <c r="DF346" i="20" s="1"/>
  <c r="CL337" i="20"/>
  <c r="CL346" i="20" s="1"/>
  <c r="CF337" i="20"/>
  <c r="CF346" i="20" s="1"/>
  <c r="CN338" i="20"/>
  <c r="X338" i="20"/>
  <c r="B315" i="20"/>
  <c r="J8" i="11" s="1"/>
  <c r="K8" i="11" s="1"/>
  <c r="B316" i="20"/>
  <c r="J9" i="11" s="1"/>
  <c r="K9" i="11" s="1"/>
  <c r="Q409" i="20"/>
  <c r="Q390" i="20"/>
  <c r="Q381" i="20"/>
  <c r="Q389" i="20"/>
  <c r="R409" i="20"/>
  <c r="R382" i="20"/>
  <c r="E282" i="11" s="1"/>
  <c r="F282" i="11" s="1"/>
  <c r="R385" i="20"/>
  <c r="E285" i="11" s="1"/>
  <c r="F285" i="11" s="1"/>
  <c r="Q386" i="20"/>
  <c r="R383" i="20"/>
  <c r="E283" i="11" s="1"/>
  <c r="F283" i="11" s="1"/>
  <c r="Q394" i="20"/>
  <c r="R389" i="20"/>
  <c r="E289" i="11" s="1"/>
  <c r="F289" i="11" s="1"/>
  <c r="EE334" i="20"/>
  <c r="EE340" i="20"/>
  <c r="DO343" i="20"/>
  <c r="DO342" i="20"/>
  <c r="DO334" i="20"/>
  <c r="DO341" i="20"/>
  <c r="CZ346" i="20"/>
  <c r="DZ346" i="20"/>
  <c r="DK346" i="20"/>
  <c r="CY346" i="20"/>
  <c r="CQ346" i="20"/>
  <c r="BU346" i="20"/>
  <c r="BB346" i="20"/>
  <c r="AT346" i="20"/>
  <c r="AJ346" i="20"/>
  <c r="S346" i="20"/>
  <c r="D346" i="20"/>
  <c r="AU338" i="20"/>
  <c r="CV339" i="20"/>
  <c r="F203" i="11" s="1"/>
  <c r="CD339" i="20"/>
  <c r="BG339" i="20"/>
  <c r="AQ339" i="20"/>
  <c r="EF338" i="20"/>
  <c r="CW338" i="20"/>
  <c r="E204" i="11" s="1"/>
  <c r="BH338" i="20"/>
  <c r="Y338" i="20"/>
  <c r="EH346" i="20"/>
  <c r="DY346" i="20"/>
  <c r="DJ346" i="20"/>
  <c r="CP346" i="20"/>
  <c r="BT346" i="20"/>
  <c r="AS346" i="20"/>
  <c r="AH346" i="20"/>
  <c r="Z346" i="20"/>
  <c r="BV338" i="20"/>
  <c r="T338" i="20"/>
  <c r="T346" i="20" s="1"/>
  <c r="CO346" i="20"/>
  <c r="AR346" i="20"/>
  <c r="C318" i="20"/>
  <c r="J20" i="11" s="1"/>
  <c r="K20" i="11" s="1"/>
  <c r="C319" i="20"/>
  <c r="J21" i="11" s="1"/>
  <c r="K21" i="11" s="1"/>
  <c r="Q380" i="20"/>
  <c r="R386" i="20"/>
  <c r="E286" i="11" s="1"/>
  <c r="F286" i="11" s="1"/>
  <c r="M409" i="20"/>
  <c r="M385" i="20"/>
  <c r="M381" i="20"/>
  <c r="Q388" i="20"/>
  <c r="P409" i="20"/>
  <c r="P395" i="20"/>
  <c r="P380" i="20"/>
  <c r="P384" i="20"/>
  <c r="P392" i="20"/>
  <c r="P391" i="20"/>
  <c r="P393" i="20"/>
  <c r="M389" i="20"/>
  <c r="P386" i="20"/>
  <c r="Q383" i="20"/>
  <c r="P381" i="20"/>
  <c r="DI341" i="20"/>
  <c r="BC338" i="20"/>
  <c r="EB337" i="20"/>
  <c r="DE337" i="20"/>
  <c r="CW337" i="20"/>
  <c r="BH337" i="20"/>
  <c r="BH346" i="20" s="1"/>
  <c r="AM343" i="20"/>
  <c r="AM334" i="20"/>
  <c r="DG338" i="20"/>
  <c r="EE337" i="20"/>
  <c r="DS337" i="20"/>
  <c r="DO337" i="20"/>
  <c r="BV337" i="20"/>
  <c r="BC337" i="20"/>
  <c r="AU337" i="20"/>
  <c r="AL337" i="20"/>
  <c r="D96" i="11" s="1"/>
  <c r="E96" i="11" s="1"/>
  <c r="AB337" i="20"/>
  <c r="F339" i="20"/>
  <c r="F30" i="11" s="1"/>
  <c r="ED337" i="20"/>
  <c r="ED346" i="20" s="1"/>
  <c r="DR343" i="20"/>
  <c r="DR342" i="20"/>
  <c r="DR334" i="20"/>
  <c r="CC337" i="20"/>
  <c r="CC346" i="20" s="1"/>
  <c r="DD338" i="20"/>
  <c r="AB338" i="20"/>
  <c r="CS337" i="20"/>
  <c r="AC337" i="20"/>
  <c r="AC346" i="20" s="1"/>
  <c r="CR343" i="20"/>
  <c r="CR339" i="20"/>
  <c r="BV339" i="20"/>
  <c r="BC339" i="20"/>
  <c r="AL339" i="20"/>
  <c r="D98" i="11" s="1"/>
  <c r="E98" i="11" s="1"/>
  <c r="T339" i="20"/>
  <c r="EB338" i="20"/>
  <c r="DI338" i="20"/>
  <c r="CS338" i="20"/>
  <c r="CA338" i="20"/>
  <c r="BD338" i="20"/>
  <c r="AM338" i="20"/>
  <c r="J338" i="20"/>
  <c r="D50" i="11" s="1"/>
  <c r="E50" i="11" s="1"/>
  <c r="EC337" i="20"/>
  <c r="EC346" i="20" s="1"/>
  <c r="CX337" i="20"/>
  <c r="CB337" i="20"/>
  <c r="CB346" i="20" s="1"/>
  <c r="BI337" i="20"/>
  <c r="BI346" i="20" s="1"/>
  <c r="BA334" i="20"/>
  <c r="BA341" i="20"/>
  <c r="BA346" i="20" s="1"/>
  <c r="K334" i="20"/>
  <c r="K345" i="20"/>
  <c r="DH338" i="20"/>
  <c r="BG338" i="20"/>
  <c r="E338" i="20"/>
  <c r="E29" i="11" s="1"/>
  <c r="B319" i="20"/>
  <c r="J12" i="11" s="1"/>
  <c r="K12" i="11" s="1"/>
  <c r="C316" i="20"/>
  <c r="J18" i="11" s="1"/>
  <c r="K18" i="11" s="1"/>
  <c r="C317" i="20"/>
  <c r="J19" i="11" s="1"/>
  <c r="K19" i="11" s="1"/>
  <c r="CH346" i="20"/>
  <c r="X334" i="20"/>
  <c r="X342" i="20"/>
  <c r="DR346" i="20"/>
  <c r="DC346" i="20"/>
  <c r="CU346" i="20"/>
  <c r="BO346" i="20"/>
  <c r="BF346" i="20"/>
  <c r="AX346" i="20"/>
  <c r="AP346" i="20"/>
  <c r="AE346" i="20"/>
  <c r="W346" i="20"/>
  <c r="H346" i="20"/>
  <c r="CD338" i="20"/>
  <c r="BD346" i="20"/>
  <c r="E342" i="20"/>
  <c r="I29" i="11" s="1"/>
  <c r="CN339" i="20"/>
  <c r="CN346" i="20" s="1"/>
  <c r="BP339" i="20"/>
  <c r="AY339" i="20"/>
  <c r="AF339" i="20"/>
  <c r="I339" i="20"/>
  <c r="DX338" i="20"/>
  <c r="DE338" i="20"/>
  <c r="BQ338" i="20"/>
  <c r="BQ346" i="20" s="1"/>
  <c r="AZ338" i="20"/>
  <c r="AZ346" i="20" s="1"/>
  <c r="F338" i="20"/>
  <c r="DQ343" i="20"/>
  <c r="DQ341" i="20"/>
  <c r="DQ342" i="20"/>
  <c r="DQ334" i="20"/>
  <c r="DB346" i="20"/>
  <c r="CT346" i="20"/>
  <c r="BN346" i="20"/>
  <c r="BE346" i="20"/>
  <c r="AW346" i="20"/>
  <c r="AN346" i="20"/>
  <c r="AD346" i="20"/>
  <c r="V346" i="20"/>
  <c r="G346" i="20"/>
  <c r="CR338" i="20"/>
  <c r="CR346" i="20" s="1"/>
  <c r="AF338" i="20"/>
  <c r="DP342" i="20"/>
  <c r="DP341" i="20"/>
  <c r="DP343" i="20"/>
  <c r="DP334" i="20"/>
  <c r="BM346" i="20"/>
  <c r="AG346" i="20"/>
  <c r="B317" i="20"/>
  <c r="J10" i="11" s="1"/>
  <c r="K10" i="11" s="1"/>
  <c r="Q409" i="19"/>
  <c r="Q390" i="19"/>
  <c r="E290" i="10" s="1"/>
  <c r="F290" i="10" s="1"/>
  <c r="Q381" i="19"/>
  <c r="E281" i="10" s="1"/>
  <c r="F281" i="10" s="1"/>
  <c r="Q384" i="19"/>
  <c r="E284" i="10" s="1"/>
  <c r="F284" i="10" s="1"/>
  <c r="L388" i="19"/>
  <c r="DT339" i="19"/>
  <c r="AV339" i="19"/>
  <c r="DC346" i="19"/>
  <c r="AX346" i="19"/>
  <c r="H346" i="19"/>
  <c r="AY342" i="19"/>
  <c r="G341" i="19"/>
  <c r="H31" i="10" s="1"/>
  <c r="DV340" i="19"/>
  <c r="CM340" i="19"/>
  <c r="BP339" i="19"/>
  <c r="DE338" i="19"/>
  <c r="EC346" i="19"/>
  <c r="R380" i="19"/>
  <c r="P404" i="19"/>
  <c r="L393" i="19"/>
  <c r="P389" i="19"/>
  <c r="O382" i="19"/>
  <c r="M409" i="19"/>
  <c r="M385" i="19"/>
  <c r="M381" i="19"/>
  <c r="P394" i="19"/>
  <c r="M390" i="19"/>
  <c r="Q387" i="19"/>
  <c r="E287" i="10" s="1"/>
  <c r="F287" i="10" s="1"/>
  <c r="P383" i="19"/>
  <c r="O381" i="19"/>
  <c r="Q393" i="19"/>
  <c r="E293" i="10" s="1"/>
  <c r="F293" i="10" s="1"/>
  <c r="O387" i="19"/>
  <c r="O384" i="19"/>
  <c r="Q394" i="19"/>
  <c r="E294" i="10" s="1"/>
  <c r="F294" i="10" s="1"/>
  <c r="L391" i="19"/>
  <c r="M383" i="19"/>
  <c r="DB343" i="19"/>
  <c r="BN343" i="19"/>
  <c r="AW343" i="19"/>
  <c r="Y343" i="19"/>
  <c r="DT343" i="19"/>
  <c r="CE343" i="19"/>
  <c r="BD343" i="19"/>
  <c r="DW342" i="19"/>
  <c r="CZ342" i="19"/>
  <c r="CD342" i="19"/>
  <c r="G343" i="19"/>
  <c r="J31" i="10" s="1"/>
  <c r="DV342" i="19"/>
  <c r="EA341" i="19"/>
  <c r="DE341" i="19"/>
  <c r="CO341" i="19"/>
  <c r="BQ341" i="19"/>
  <c r="AZ341" i="19"/>
  <c r="AG341" i="19"/>
  <c r="F341" i="19"/>
  <c r="H30" i="10" s="1"/>
  <c r="DB340" i="19"/>
  <c r="G209" i="10" s="1"/>
  <c r="BN340" i="19"/>
  <c r="AW340" i="19"/>
  <c r="AD340" i="19"/>
  <c r="G340" i="19"/>
  <c r="G31" i="10" s="1"/>
  <c r="DV339" i="19"/>
  <c r="CM339" i="19"/>
  <c r="DW338" i="19"/>
  <c r="BP338" i="19"/>
  <c r="AY338" i="19"/>
  <c r="AF338" i="19"/>
  <c r="DT337" i="19"/>
  <c r="DE337" i="19"/>
  <c r="CE337" i="19"/>
  <c r="BM337" i="19"/>
  <c r="BD337" i="19"/>
  <c r="AV337" i="19"/>
  <c r="AC337" i="19"/>
  <c r="J337" i="19"/>
  <c r="D49" i="10" s="1"/>
  <c r="E49" i="10" s="1"/>
  <c r="DV341" i="19"/>
  <c r="CZ341" i="19"/>
  <c r="CH341" i="19"/>
  <c r="BL341" i="19"/>
  <c r="D140" i="10" s="1"/>
  <c r="E140" i="10" s="1"/>
  <c r="AU341" i="19"/>
  <c r="AB341" i="19"/>
  <c r="E341" i="19"/>
  <c r="H29" i="10" s="1"/>
  <c r="DT340" i="19"/>
  <c r="DA340" i="19"/>
  <c r="G208" i="10" s="1"/>
  <c r="CI340" i="19"/>
  <c r="BM340" i="19"/>
  <c r="AV340" i="19"/>
  <c r="AC340" i="19"/>
  <c r="DQ339" i="19"/>
  <c r="F233" i="10" s="1"/>
  <c r="CF339" i="19"/>
  <c r="EI338" i="19"/>
  <c r="D277" i="10" s="1"/>
  <c r="E277" i="10" s="1"/>
  <c r="EA337" i="19"/>
  <c r="DW337" i="19"/>
  <c r="BP337" i="19"/>
  <c r="AY337" i="19"/>
  <c r="AF337" i="19"/>
  <c r="AF343" i="19"/>
  <c r="I343" i="19"/>
  <c r="I346" i="19" s="1"/>
  <c r="DX342" i="19"/>
  <c r="DA342" i="19"/>
  <c r="CI342" i="19"/>
  <c r="BM342" i="19"/>
  <c r="AV342" i="19"/>
  <c r="AC342" i="19"/>
  <c r="CU341" i="19"/>
  <c r="CU346" i="19" s="1"/>
  <c r="CC341" i="19"/>
  <c r="BF341" i="19"/>
  <c r="EE340" i="19"/>
  <c r="DO340" i="19"/>
  <c r="G231" i="10" s="1"/>
  <c r="CV340" i="19"/>
  <c r="CD340" i="19"/>
  <c r="BG340" i="19"/>
  <c r="AQ340" i="19"/>
  <c r="X340" i="19"/>
  <c r="EF339" i="19"/>
  <c r="D265" i="10" s="1"/>
  <c r="E265" i="10" s="1"/>
  <c r="DP339" i="19"/>
  <c r="F232" i="10" s="1"/>
  <c r="CW339" i="19"/>
  <c r="F204" i="10" s="1"/>
  <c r="CE339" i="19"/>
  <c r="BH339" i="19"/>
  <c r="AR339" i="19"/>
  <c r="Y339" i="19"/>
  <c r="DJ338" i="19"/>
  <c r="DJ346" i="19" s="1"/>
  <c r="CT338" i="19"/>
  <c r="D192" i="10" s="1"/>
  <c r="E192" i="10" s="1"/>
  <c r="BE338" i="19"/>
  <c r="AN338" i="19"/>
  <c r="D116" i="10" s="1"/>
  <c r="E116" i="10" s="1"/>
  <c r="V338" i="19"/>
  <c r="EI337" i="19"/>
  <c r="D276" i="10" s="1"/>
  <c r="E276" i="10" s="1"/>
  <c r="DZ337" i="19"/>
  <c r="DV337" i="19"/>
  <c r="CQ337" i="19"/>
  <c r="CM337" i="19"/>
  <c r="BU337" i="19"/>
  <c r="BB337" i="19"/>
  <c r="B320" i="19"/>
  <c r="BL342" i="19"/>
  <c r="AU342" i="19"/>
  <c r="AB342" i="19"/>
  <c r="E342" i="19"/>
  <c r="I29" i="10" s="1"/>
  <c r="DT341" i="19"/>
  <c r="CX341" i="19"/>
  <c r="CF341" i="19"/>
  <c r="BI341" i="19"/>
  <c r="AS341" i="19"/>
  <c r="Z341" i="19"/>
  <c r="EI340" i="19"/>
  <c r="CY340" i="19"/>
  <c r="CG340" i="19"/>
  <c r="CG346" i="19" s="1"/>
  <c r="BJ340" i="19"/>
  <c r="BJ346" i="19" s="1"/>
  <c r="AT340" i="19"/>
  <c r="AT346" i="19" s="1"/>
  <c r="AA340" i="19"/>
  <c r="AA346" i="19" s="1"/>
  <c r="D340" i="19"/>
  <c r="DS339" i="19"/>
  <c r="DS346" i="19" s="1"/>
  <c r="CZ339" i="19"/>
  <c r="F207" i="10" s="1"/>
  <c r="CH339" i="19"/>
  <c r="BL339" i="19"/>
  <c r="D139" i="10" s="1"/>
  <c r="E139" i="10" s="1"/>
  <c r="AU339" i="19"/>
  <c r="AB339" i="19"/>
  <c r="E339" i="19"/>
  <c r="DT338" i="19"/>
  <c r="DA338" i="19"/>
  <c r="E208" i="10" s="1"/>
  <c r="CI338" i="19"/>
  <c r="CI346" i="19" s="1"/>
  <c r="BM338" i="19"/>
  <c r="AV338" i="19"/>
  <c r="AC338" i="19"/>
  <c r="DB337" i="19"/>
  <c r="D209" i="10" s="1"/>
  <c r="CT337" i="19"/>
  <c r="D191" i="10" s="1"/>
  <c r="E191" i="10" s="1"/>
  <c r="CF337" i="19"/>
  <c r="BN337" i="19"/>
  <c r="BE337" i="19"/>
  <c r="AW337" i="19"/>
  <c r="AN337" i="19"/>
  <c r="D115" i="10" s="1"/>
  <c r="E115" i="10" s="1"/>
  <c r="AD337" i="19"/>
  <c r="V337" i="19"/>
  <c r="G337" i="19"/>
  <c r="D31" i="10" s="1"/>
  <c r="C318" i="19"/>
  <c r="J20" i="10" s="1"/>
  <c r="K20" i="10" s="1"/>
  <c r="C319" i="19"/>
  <c r="J21" i="10" s="1"/>
  <c r="K21" i="10" s="1"/>
  <c r="L409" i="19"/>
  <c r="L380" i="19"/>
  <c r="L384" i="19"/>
  <c r="AM343" i="19"/>
  <c r="AM334" i="19"/>
  <c r="DE340" i="19"/>
  <c r="G339" i="19"/>
  <c r="F31" i="10" s="1"/>
  <c r="BG346" i="19"/>
  <c r="DE342" i="19"/>
  <c r="CH340" i="19"/>
  <c r="BM339" i="19"/>
  <c r="AC339" i="19"/>
  <c r="DG346" i="19"/>
  <c r="BO346" i="19"/>
  <c r="AP346" i="19"/>
  <c r="W346" i="19"/>
  <c r="AF342" i="19"/>
  <c r="DW339" i="19"/>
  <c r="AY339" i="19"/>
  <c r="AF339" i="19"/>
  <c r="DQ343" i="19"/>
  <c r="DQ342" i="19"/>
  <c r="DQ341" i="19"/>
  <c r="DQ334" i="19"/>
  <c r="Q389" i="19"/>
  <c r="E289" i="10" s="1"/>
  <c r="F289" i="10" s="1"/>
  <c r="L387" i="19"/>
  <c r="L383" i="19"/>
  <c r="R409" i="19"/>
  <c r="R382" i="19"/>
  <c r="R385" i="19"/>
  <c r="Q386" i="19"/>
  <c r="E286" i="10" s="1"/>
  <c r="F286" i="10" s="1"/>
  <c r="R383" i="19"/>
  <c r="R387" i="19"/>
  <c r="R384" i="19"/>
  <c r="Q382" i="19"/>
  <c r="E282" i="10" s="1"/>
  <c r="F282" i="10" s="1"/>
  <c r="O409" i="19"/>
  <c r="O383" i="19"/>
  <c r="CF343" i="19"/>
  <c r="J343" i="19"/>
  <c r="DB342" i="19"/>
  <c r="BN342" i="19"/>
  <c r="AW342" i="19"/>
  <c r="AD342" i="19"/>
  <c r="BP343" i="19"/>
  <c r="AY343" i="19"/>
  <c r="AD343" i="19"/>
  <c r="EI342" i="19"/>
  <c r="DW341" i="19"/>
  <c r="BM341" i="19"/>
  <c r="AV341" i="19"/>
  <c r="AC341" i="19"/>
  <c r="DQ340" i="19"/>
  <c r="G233" i="10" s="1"/>
  <c r="CF340" i="19"/>
  <c r="EI339" i="19"/>
  <c r="CH338" i="19"/>
  <c r="CD341" i="19"/>
  <c r="CE340" i="19"/>
  <c r="BH340" i="19"/>
  <c r="AR340" i="19"/>
  <c r="Y340" i="19"/>
  <c r="CT339" i="19"/>
  <c r="D193" i="10" s="1"/>
  <c r="E193" i="10" s="1"/>
  <c r="BE339" i="19"/>
  <c r="AN339" i="19"/>
  <c r="D117" i="10" s="1"/>
  <c r="E117" i="10" s="1"/>
  <c r="V339" i="19"/>
  <c r="CN346" i="19"/>
  <c r="CH337" i="19"/>
  <c r="EB343" i="19"/>
  <c r="AB343" i="19"/>
  <c r="DT342" i="19"/>
  <c r="CE342" i="19"/>
  <c r="BH342" i="19"/>
  <c r="AR342" i="19"/>
  <c r="Y342" i="19"/>
  <c r="EA340" i="19"/>
  <c r="EB339" i="19"/>
  <c r="BD339" i="19"/>
  <c r="AM339" i="19"/>
  <c r="D106" i="10" s="1"/>
  <c r="E106" i="10" s="1"/>
  <c r="J339" i="19"/>
  <c r="DK346" i="19"/>
  <c r="AJ346" i="19"/>
  <c r="S346" i="19"/>
  <c r="CZ343" i="19"/>
  <c r="EF341" i="19"/>
  <c r="D267" i="10" s="1"/>
  <c r="E267" i="10" s="1"/>
  <c r="CT341" i="19"/>
  <c r="D195" i="10" s="1"/>
  <c r="E195" i="10" s="1"/>
  <c r="BE341" i="19"/>
  <c r="AN341" i="19"/>
  <c r="V341" i="19"/>
  <c r="ED340" i="19"/>
  <c r="CC340" i="19"/>
  <c r="EE339" i="19"/>
  <c r="EE346" i="19" s="1"/>
  <c r="CD339" i="19"/>
  <c r="EF338" i="19"/>
  <c r="CW338" i="19"/>
  <c r="CE338" i="19"/>
  <c r="BH338" i="19"/>
  <c r="AR338" i="19"/>
  <c r="Y338" i="19"/>
  <c r="EH346" i="19"/>
  <c r="DF346" i="19"/>
  <c r="CL346" i="19"/>
  <c r="C316" i="19"/>
  <c r="J18" i="10" s="1"/>
  <c r="K18" i="10" s="1"/>
  <c r="C317" i="19"/>
  <c r="J19" i="10" s="1"/>
  <c r="K19" i="10" s="1"/>
  <c r="Q383" i="19"/>
  <c r="E283" i="10" s="1"/>
  <c r="F283" i="10" s="1"/>
  <c r="Q380" i="19"/>
  <c r="E280" i="10" s="1"/>
  <c r="R390" i="19"/>
  <c r="Q385" i="19"/>
  <c r="E285" i="10" s="1"/>
  <c r="F285" i="10" s="1"/>
  <c r="Q391" i="19"/>
  <c r="E291" i="10" s="1"/>
  <c r="F291" i="10" s="1"/>
  <c r="L389" i="19"/>
  <c r="O386" i="19"/>
  <c r="L392" i="19"/>
  <c r="Q388" i="19"/>
  <c r="E288" i="10" s="1"/>
  <c r="F288" i="10" s="1"/>
  <c r="L386" i="19"/>
  <c r="P409" i="19"/>
  <c r="P395" i="19"/>
  <c r="P380" i="19"/>
  <c r="P384" i="19"/>
  <c r="P392" i="19"/>
  <c r="P391" i="19"/>
  <c r="Q392" i="19"/>
  <c r="E292" i="10" s="1"/>
  <c r="F292" i="10" s="1"/>
  <c r="R389" i="19"/>
  <c r="O380" i="19"/>
  <c r="CT343" i="19"/>
  <c r="D197" i="10" s="1"/>
  <c r="E197" i="10" s="1"/>
  <c r="BE343" i="19"/>
  <c r="AN343" i="19"/>
  <c r="F343" i="19"/>
  <c r="J30" i="10" s="1"/>
  <c r="CF342" i="19"/>
  <c r="V342" i="19"/>
  <c r="DE343" i="19"/>
  <c r="CO343" i="19"/>
  <c r="BQ343" i="19"/>
  <c r="AV343" i="19"/>
  <c r="EA343" i="19"/>
  <c r="CH343" i="19"/>
  <c r="BP342" i="19"/>
  <c r="CM343" i="19"/>
  <c r="CM342" i="19"/>
  <c r="CE341" i="19"/>
  <c r="BH341" i="19"/>
  <c r="AR341" i="19"/>
  <c r="Y341" i="19"/>
  <c r="CT340" i="19"/>
  <c r="D194" i="10" s="1"/>
  <c r="E194" i="10" s="1"/>
  <c r="BE340" i="19"/>
  <c r="AN340" i="19"/>
  <c r="V340" i="19"/>
  <c r="CD338" i="19"/>
  <c r="EB337" i="19"/>
  <c r="DP341" i="19"/>
  <c r="DP342" i="19"/>
  <c r="DP343" i="19"/>
  <c r="DP334" i="19"/>
  <c r="CO337" i="19"/>
  <c r="CO346" i="19" s="1"/>
  <c r="BQ337" i="19"/>
  <c r="BH337" i="19"/>
  <c r="AZ337" i="19"/>
  <c r="AR337" i="19"/>
  <c r="AG337" i="19"/>
  <c r="Y337" i="19"/>
  <c r="F337" i="19"/>
  <c r="D30" i="10" s="1"/>
  <c r="EI341" i="19"/>
  <c r="EB340" i="19"/>
  <c r="CS340" i="19"/>
  <c r="CA340" i="19"/>
  <c r="BD340" i="19"/>
  <c r="AM340" i="19"/>
  <c r="D107" i="10" s="1"/>
  <c r="E107" i="10" s="1"/>
  <c r="J340" i="19"/>
  <c r="DZ338" i="19"/>
  <c r="CQ338" i="19"/>
  <c r="BU338" i="19"/>
  <c r="BB338" i="19"/>
  <c r="DO343" i="19"/>
  <c r="DO342" i="19"/>
  <c r="DO341" i="19"/>
  <c r="DO334" i="19"/>
  <c r="CZ337" i="19"/>
  <c r="CD337" i="19"/>
  <c r="BL337" i="19"/>
  <c r="AU337" i="19"/>
  <c r="AB337" i="19"/>
  <c r="AB346" i="19" s="1"/>
  <c r="BM343" i="19"/>
  <c r="EF342" i="19"/>
  <c r="D268" i="10" s="1"/>
  <c r="E268" i="10" s="1"/>
  <c r="DI342" i="19"/>
  <c r="CS342" i="19"/>
  <c r="CA342" i="19"/>
  <c r="BD342" i="19"/>
  <c r="AM342" i="19"/>
  <c r="D109" i="10" s="1"/>
  <c r="E109" i="10" s="1"/>
  <c r="J342" i="19"/>
  <c r="DY341" i="19"/>
  <c r="CM341" i="19"/>
  <c r="DW340" i="19"/>
  <c r="DD340" i="19"/>
  <c r="DD346" i="19" s="1"/>
  <c r="BP340" i="19"/>
  <c r="AY340" i="19"/>
  <c r="AF340" i="19"/>
  <c r="DX339" i="19"/>
  <c r="DX346" i="19" s="1"/>
  <c r="DE339" i="19"/>
  <c r="CO339" i="19"/>
  <c r="BQ339" i="19"/>
  <c r="AZ339" i="19"/>
  <c r="AG339" i="19"/>
  <c r="F339" i="19"/>
  <c r="F30" i="10" s="1"/>
  <c r="DB338" i="19"/>
  <c r="E209" i="10" s="1"/>
  <c r="BN338" i="19"/>
  <c r="AW338" i="19"/>
  <c r="AD338" i="19"/>
  <c r="G338" i="19"/>
  <c r="E31" i="10" s="1"/>
  <c r="ED337" i="19"/>
  <c r="DR343" i="19"/>
  <c r="DR342" i="19"/>
  <c r="DR334" i="19"/>
  <c r="CC337" i="19"/>
  <c r="CC346" i="19" s="1"/>
  <c r="EA342" i="19"/>
  <c r="BC342" i="19"/>
  <c r="AL342" i="19"/>
  <c r="T342" i="19"/>
  <c r="EB341" i="19"/>
  <c r="CP341" i="19"/>
  <c r="BT341" i="19"/>
  <c r="BA341" i="19"/>
  <c r="AH341" i="19"/>
  <c r="K341" i="19"/>
  <c r="E58" i="10" s="1"/>
  <c r="F58" i="10" s="1"/>
  <c r="DZ340" i="19"/>
  <c r="CQ340" i="19"/>
  <c r="BU340" i="19"/>
  <c r="BB340" i="19"/>
  <c r="EA339" i="19"/>
  <c r="DH339" i="19"/>
  <c r="DH346" i="19" s="1"/>
  <c r="CR339" i="19"/>
  <c r="CR346" i="19" s="1"/>
  <c r="BV339" i="19"/>
  <c r="BV346" i="19" s="1"/>
  <c r="BC339" i="19"/>
  <c r="BC346" i="19" s="1"/>
  <c r="AL339" i="19"/>
  <c r="T339" i="19"/>
  <c r="EB338" i="19"/>
  <c r="DI338" i="19"/>
  <c r="CS338" i="19"/>
  <c r="CS346" i="19" s="1"/>
  <c r="CA338" i="19"/>
  <c r="BD338" i="19"/>
  <c r="AM338" i="19"/>
  <c r="D105" i="10" s="1"/>
  <c r="E105" i="10" s="1"/>
  <c r="J338" i="19"/>
  <c r="D50" i="10" s="1"/>
  <c r="E50" i="10" s="1"/>
  <c r="DY337" i="19"/>
  <c r="DU346" i="19"/>
  <c r="CX337" i="19"/>
  <c r="CP337" i="19"/>
  <c r="BT337" i="19"/>
  <c r="BI337" i="19"/>
  <c r="BA337" i="19"/>
  <c r="AS337" i="19"/>
  <c r="AH337" i="19"/>
  <c r="Z337" i="19"/>
  <c r="Z346" i="19" s="1"/>
  <c r="K337" i="19"/>
  <c r="R380" i="18"/>
  <c r="P405" i="18"/>
  <c r="E306" i="9" s="1"/>
  <c r="F306" i="9" s="1"/>
  <c r="P404" i="18"/>
  <c r="E305" i="9" s="1"/>
  <c r="F305" i="9" s="1"/>
  <c r="L393" i="18"/>
  <c r="P389" i="18"/>
  <c r="E290" i="9" s="1"/>
  <c r="F290" i="9" s="1"/>
  <c r="R386" i="18"/>
  <c r="O382" i="18"/>
  <c r="M409" i="18"/>
  <c r="M385" i="18"/>
  <c r="M390" i="18"/>
  <c r="Q387" i="18"/>
  <c r="P383" i="18"/>
  <c r="E284" i="9" s="1"/>
  <c r="F284" i="9" s="1"/>
  <c r="P403" i="18"/>
  <c r="E304" i="9" s="1"/>
  <c r="F304" i="9" s="1"/>
  <c r="M391" i="18"/>
  <c r="L388" i="18"/>
  <c r="P399" i="18"/>
  <c r="E300" i="9" s="1"/>
  <c r="F300" i="9" s="1"/>
  <c r="Q392" i="18"/>
  <c r="P380" i="18"/>
  <c r="E281" i="9" s="1"/>
  <c r="M389" i="18"/>
  <c r="P386" i="18"/>
  <c r="E287" i="9" s="1"/>
  <c r="F287" i="9" s="1"/>
  <c r="Q383" i="18"/>
  <c r="Y343" i="18"/>
  <c r="CO343" i="18"/>
  <c r="BM343" i="18"/>
  <c r="AV343" i="18"/>
  <c r="DT342" i="18"/>
  <c r="BQ342" i="18"/>
  <c r="AZ342" i="18"/>
  <c r="AG342" i="18"/>
  <c r="EE343" i="18"/>
  <c r="DE341" i="18"/>
  <c r="CO341" i="18"/>
  <c r="BQ341" i="18"/>
  <c r="AZ341" i="18"/>
  <c r="AG341" i="18"/>
  <c r="F341" i="18"/>
  <c r="H30" i="9" s="1"/>
  <c r="DW338" i="18"/>
  <c r="BP338" i="18"/>
  <c r="AY338" i="18"/>
  <c r="AF338" i="18"/>
  <c r="I338" i="18"/>
  <c r="D42" i="9" s="1"/>
  <c r="E42" i="9" s="1"/>
  <c r="EF337" i="18"/>
  <c r="DT337" i="18"/>
  <c r="DE337" i="18"/>
  <c r="CE337" i="18"/>
  <c r="BM337" i="18"/>
  <c r="BD337" i="18"/>
  <c r="AV337" i="18"/>
  <c r="AM337" i="18"/>
  <c r="D104" i="9" s="1"/>
  <c r="E104" i="9" s="1"/>
  <c r="AC337" i="18"/>
  <c r="J337" i="18"/>
  <c r="D49" i="9" s="1"/>
  <c r="E49" i="9" s="1"/>
  <c r="I337" i="18"/>
  <c r="D41" i="9" s="1"/>
  <c r="E41" i="9" s="1"/>
  <c r="DH341" i="18"/>
  <c r="CR341" i="18"/>
  <c r="BV341" i="18"/>
  <c r="BC341" i="18"/>
  <c r="AL341" i="18"/>
  <c r="D100" i="9" s="1"/>
  <c r="E100" i="9" s="1"/>
  <c r="T341" i="18"/>
  <c r="EB340" i="18"/>
  <c r="DI340" i="18"/>
  <c r="CS340" i="18"/>
  <c r="CA340" i="18"/>
  <c r="BD340" i="18"/>
  <c r="J340" i="18"/>
  <c r="DZ338" i="18"/>
  <c r="CQ338" i="18"/>
  <c r="EE337" i="18"/>
  <c r="DO337" i="18"/>
  <c r="D231" i="9" s="1"/>
  <c r="CZ337" i="18"/>
  <c r="D207" i="9" s="1"/>
  <c r="CR337" i="18"/>
  <c r="CD337" i="18"/>
  <c r="BV337" i="18"/>
  <c r="BL337" i="18"/>
  <c r="D137" i="9" s="1"/>
  <c r="E137" i="9" s="1"/>
  <c r="BC337" i="18"/>
  <c r="AU337" i="18"/>
  <c r="AL337" i="18"/>
  <c r="D96" i="9" s="1"/>
  <c r="E96" i="9" s="1"/>
  <c r="AB337" i="18"/>
  <c r="T337" i="18"/>
  <c r="DA343" i="18"/>
  <c r="J342" i="18"/>
  <c r="CM341" i="18"/>
  <c r="DW340" i="18"/>
  <c r="DD340" i="18"/>
  <c r="CN340" i="18"/>
  <c r="BP340" i="18"/>
  <c r="AY340" i="18"/>
  <c r="AF340" i="18"/>
  <c r="I340" i="18"/>
  <c r="D44" i="9" s="1"/>
  <c r="E44" i="9" s="1"/>
  <c r="DX339" i="18"/>
  <c r="DE339" i="18"/>
  <c r="CO339" i="18"/>
  <c r="BQ339" i="18"/>
  <c r="AZ339" i="18"/>
  <c r="AG339" i="18"/>
  <c r="F339" i="18"/>
  <c r="F30" i="9" s="1"/>
  <c r="ED337" i="18"/>
  <c r="DR343" i="18"/>
  <c r="DR342" i="18"/>
  <c r="DR334" i="18"/>
  <c r="CC337" i="18"/>
  <c r="DH342" i="18"/>
  <c r="BP342" i="18"/>
  <c r="AY342" i="18"/>
  <c r="AF342" i="18"/>
  <c r="I342" i="18"/>
  <c r="D46" i="9" s="1"/>
  <c r="E46" i="9" s="1"/>
  <c r="DX341" i="18"/>
  <c r="CL341" i="18"/>
  <c r="AW341" i="18"/>
  <c r="DV340" i="18"/>
  <c r="DC340" i="18"/>
  <c r="G210" i="9" s="1"/>
  <c r="CM340" i="18"/>
  <c r="BO340" i="18"/>
  <c r="AX340" i="18"/>
  <c r="AX346" i="18" s="1"/>
  <c r="AE340" i="18"/>
  <c r="H340" i="18"/>
  <c r="D37" i="9" s="1"/>
  <c r="E37" i="9" s="1"/>
  <c r="DW339" i="18"/>
  <c r="DD339" i="18"/>
  <c r="DD346" i="18" s="1"/>
  <c r="CN339" i="18"/>
  <c r="BP339" i="18"/>
  <c r="AY339" i="18"/>
  <c r="AF339" i="18"/>
  <c r="I339" i="18"/>
  <c r="D43" i="9" s="1"/>
  <c r="E43" i="9" s="1"/>
  <c r="DX338" i="18"/>
  <c r="DE338" i="18"/>
  <c r="CO338" i="18"/>
  <c r="BQ338" i="18"/>
  <c r="AZ338" i="18"/>
  <c r="AG338" i="18"/>
  <c r="F338" i="18"/>
  <c r="E30" i="9" s="1"/>
  <c r="EC337" i="18"/>
  <c r="EC346" i="18" s="1"/>
  <c r="DQ342" i="18"/>
  <c r="DQ341" i="18"/>
  <c r="DQ346" i="18" s="1"/>
  <c r="DQ343" i="18"/>
  <c r="DQ334" i="18"/>
  <c r="CB337" i="18"/>
  <c r="AW337" i="18"/>
  <c r="Q389" i="18"/>
  <c r="L387" i="18"/>
  <c r="L383" i="18"/>
  <c r="R409" i="18"/>
  <c r="R385" i="18"/>
  <c r="Q393" i="18"/>
  <c r="BS371" i="18"/>
  <c r="P409" i="18"/>
  <c r="P395" i="18"/>
  <c r="E296" i="9" s="1"/>
  <c r="F296" i="9" s="1"/>
  <c r="P384" i="18"/>
  <c r="E285" i="9" s="1"/>
  <c r="F285" i="9" s="1"/>
  <c r="P392" i="18"/>
  <c r="E293" i="9" s="1"/>
  <c r="F293" i="9" s="1"/>
  <c r="P391" i="18"/>
  <c r="E292" i="9" s="1"/>
  <c r="F292" i="9" s="1"/>
  <c r="L391" i="18"/>
  <c r="P388" i="18"/>
  <c r="E289" i="9" s="1"/>
  <c r="F289" i="9" s="1"/>
  <c r="L381" i="18"/>
  <c r="I341" i="18"/>
  <c r="D45" i="9" s="1"/>
  <c r="E45" i="9" s="1"/>
  <c r="DX340" i="18"/>
  <c r="DE340" i="18"/>
  <c r="CO340" i="18"/>
  <c r="BQ340" i="18"/>
  <c r="AZ340" i="18"/>
  <c r="AG340" i="18"/>
  <c r="F340" i="18"/>
  <c r="G30" i="9" s="1"/>
  <c r="F342" i="18"/>
  <c r="I30" i="9" s="1"/>
  <c r="CZ340" i="18"/>
  <c r="G207" i="9" s="1"/>
  <c r="CH340" i="18"/>
  <c r="BL340" i="18"/>
  <c r="AU340" i="18"/>
  <c r="AB340" i="18"/>
  <c r="E340" i="18"/>
  <c r="G29" i="9" s="1"/>
  <c r="DT339" i="18"/>
  <c r="DA339" i="18"/>
  <c r="F208" i="9" s="1"/>
  <c r="CI339" i="18"/>
  <c r="BM339" i="18"/>
  <c r="AV339" i="18"/>
  <c r="AC339" i="18"/>
  <c r="DG346" i="18"/>
  <c r="DC346" i="18"/>
  <c r="CG346" i="18"/>
  <c r="BO346" i="18"/>
  <c r="AE346" i="18"/>
  <c r="CH342" i="18"/>
  <c r="BL342" i="18"/>
  <c r="AU342" i="18"/>
  <c r="AB342" i="18"/>
  <c r="E342" i="18"/>
  <c r="I29" i="9" s="1"/>
  <c r="DT341" i="18"/>
  <c r="EI340" i="18"/>
  <c r="DS339" i="18"/>
  <c r="DS346" i="18" s="1"/>
  <c r="CZ339" i="18"/>
  <c r="F207" i="9" s="1"/>
  <c r="CH339" i="18"/>
  <c r="BL339" i="18"/>
  <c r="D139" i="9" s="1"/>
  <c r="E139" i="9" s="1"/>
  <c r="AU339" i="18"/>
  <c r="AB339" i="18"/>
  <c r="E339" i="18"/>
  <c r="F29" i="9" s="1"/>
  <c r="DT338" i="18"/>
  <c r="DA338" i="18"/>
  <c r="E208" i="9" s="1"/>
  <c r="CI338" i="18"/>
  <c r="BM338" i="18"/>
  <c r="AV338" i="18"/>
  <c r="AC338" i="18"/>
  <c r="DB346" i="18"/>
  <c r="CT346" i="18"/>
  <c r="CF346" i="18"/>
  <c r="BN346" i="18"/>
  <c r="AN346" i="18"/>
  <c r="V346" i="18"/>
  <c r="G346" i="18"/>
  <c r="Q380" i="18"/>
  <c r="P402" i="18"/>
  <c r="E303" i="9" s="1"/>
  <c r="F303" i="9" s="1"/>
  <c r="P397" i="18"/>
  <c r="E298" i="9" s="1"/>
  <c r="F298" i="9" s="1"/>
  <c r="P396" i="18"/>
  <c r="E297" i="9" s="1"/>
  <c r="F297" i="9" s="1"/>
  <c r="R390" i="18"/>
  <c r="Q385" i="18"/>
  <c r="Q391" i="18"/>
  <c r="L389" i="18"/>
  <c r="P382" i="18"/>
  <c r="E283" i="9" s="1"/>
  <c r="F283" i="9" s="1"/>
  <c r="N409" i="18"/>
  <c r="N384" i="18"/>
  <c r="Q386" i="18"/>
  <c r="Q394" i="18"/>
  <c r="R383" i="18"/>
  <c r="Q381" i="18"/>
  <c r="P390" i="18"/>
  <c r="E291" i="9" s="1"/>
  <c r="F291" i="9" s="1"/>
  <c r="R387" i="18"/>
  <c r="R384" i="18"/>
  <c r="O409" i="18"/>
  <c r="O383" i="18"/>
  <c r="BD343" i="18"/>
  <c r="DE342" i="18"/>
  <c r="CE341" i="18"/>
  <c r="BH341" i="18"/>
  <c r="AR341" i="18"/>
  <c r="Y341" i="18"/>
  <c r="EE338" i="18"/>
  <c r="EB337" i="18"/>
  <c r="DX337" i="18"/>
  <c r="DX346" i="18" s="1"/>
  <c r="DP343" i="18"/>
  <c r="DP341" i="18"/>
  <c r="DP342" i="18"/>
  <c r="DP334" i="18"/>
  <c r="CO337" i="18"/>
  <c r="CO346" i="18" s="1"/>
  <c r="BQ337" i="18"/>
  <c r="BH337" i="18"/>
  <c r="AZ337" i="18"/>
  <c r="AR337" i="18"/>
  <c r="AG337" i="18"/>
  <c r="AG346" i="18" s="1"/>
  <c r="Y337" i="18"/>
  <c r="F337" i="18"/>
  <c r="CZ341" i="18"/>
  <c r="CH341" i="18"/>
  <c r="BL341" i="18"/>
  <c r="D140" i="9" s="1"/>
  <c r="E140" i="9" s="1"/>
  <c r="AU341" i="18"/>
  <c r="AB341" i="18"/>
  <c r="E341" i="18"/>
  <c r="H29" i="9" s="1"/>
  <c r="DT340" i="18"/>
  <c r="DA340" i="18"/>
  <c r="G208" i="9" s="1"/>
  <c r="BM340" i="18"/>
  <c r="AV340" i="18"/>
  <c r="AC340" i="18"/>
  <c r="DW337" i="18"/>
  <c r="DH337" i="18"/>
  <c r="BP337" i="18"/>
  <c r="BG337" i="18"/>
  <c r="AY337" i="18"/>
  <c r="AQ337" i="18"/>
  <c r="AF337" i="18"/>
  <c r="AF346" i="18" s="1"/>
  <c r="X337" i="18"/>
  <c r="E337" i="18"/>
  <c r="CS342" i="18"/>
  <c r="CC341" i="18"/>
  <c r="EE340" i="18"/>
  <c r="DO340" i="18"/>
  <c r="G231" i="9" s="1"/>
  <c r="CV340" i="18"/>
  <c r="G203" i="9" s="1"/>
  <c r="CD340" i="18"/>
  <c r="BG340" i="18"/>
  <c r="AQ340" i="18"/>
  <c r="X340" i="18"/>
  <c r="EF339" i="18"/>
  <c r="D265" i="9" s="1"/>
  <c r="E265" i="9" s="1"/>
  <c r="DP339" i="18"/>
  <c r="F232" i="9" s="1"/>
  <c r="CW339" i="18"/>
  <c r="F204" i="9" s="1"/>
  <c r="CE339" i="18"/>
  <c r="BH339" i="18"/>
  <c r="AR339" i="18"/>
  <c r="Y339" i="18"/>
  <c r="EI337" i="18"/>
  <c r="DZ337" i="18"/>
  <c r="DV337" i="18"/>
  <c r="CQ337" i="18"/>
  <c r="CM337" i="18"/>
  <c r="BU337" i="18"/>
  <c r="BB337" i="18"/>
  <c r="AJ337" i="18"/>
  <c r="H343" i="18"/>
  <c r="H346" i="18" s="1"/>
  <c r="CD342" i="18"/>
  <c r="BG342" i="18"/>
  <c r="AQ342" i="18"/>
  <c r="X342" i="18"/>
  <c r="EF341" i="18"/>
  <c r="D267" i="9" s="1"/>
  <c r="E267" i="9" s="1"/>
  <c r="CB341" i="18"/>
  <c r="ED340" i="18"/>
  <c r="DK340" i="18"/>
  <c r="DK346" i="18" s="1"/>
  <c r="CU340" i="18"/>
  <c r="CC340" i="18"/>
  <c r="BF340" i="18"/>
  <c r="BF346" i="18" s="1"/>
  <c r="AP340" i="18"/>
  <c r="AP346" i="18" s="1"/>
  <c r="W340" i="18"/>
  <c r="W346" i="18" s="1"/>
  <c r="EE339" i="18"/>
  <c r="CV339" i="18"/>
  <c r="CD339" i="18"/>
  <c r="BG339" i="18"/>
  <c r="AQ339" i="18"/>
  <c r="X339" i="18"/>
  <c r="EF338" i="18"/>
  <c r="DP338" i="18"/>
  <c r="E232" i="9" s="1"/>
  <c r="CW338" i="18"/>
  <c r="E204" i="9" s="1"/>
  <c r="CE338" i="18"/>
  <c r="BH338" i="18"/>
  <c r="AR338" i="18"/>
  <c r="Y338" i="18"/>
  <c r="EH337" i="18"/>
  <c r="EH346" i="18" s="1"/>
  <c r="CL337" i="18"/>
  <c r="CL346" i="18" s="1"/>
  <c r="C316" i="18"/>
  <c r="J18" i="9" s="1"/>
  <c r="K18" i="9" s="1"/>
  <c r="Q409" i="18"/>
  <c r="Q390" i="18"/>
  <c r="Q384" i="18"/>
  <c r="Q388" i="18"/>
  <c r="L409" i="18"/>
  <c r="L384" i="18"/>
  <c r="AM343" i="18"/>
  <c r="AM334" i="18"/>
  <c r="EF340" i="18"/>
  <c r="D266" i="9" s="1"/>
  <c r="E266" i="9" s="1"/>
  <c r="CE340" i="18"/>
  <c r="BH340" i="18"/>
  <c r="AR340" i="18"/>
  <c r="Y340" i="18"/>
  <c r="DO343" i="18"/>
  <c r="DO342" i="18"/>
  <c r="DO341" i="18"/>
  <c r="DO334" i="18"/>
  <c r="CH346" i="18"/>
  <c r="EB343" i="18"/>
  <c r="CA342" i="18"/>
  <c r="DH340" i="18"/>
  <c r="CR340" i="18"/>
  <c r="BV340" i="18"/>
  <c r="BC340" i="18"/>
  <c r="AL340" i="18"/>
  <c r="D99" i="9" s="1"/>
  <c r="E99" i="9" s="1"/>
  <c r="T340" i="18"/>
  <c r="EB339" i="18"/>
  <c r="DI339" i="18"/>
  <c r="CS339" i="18"/>
  <c r="CA339" i="18"/>
  <c r="BD339" i="18"/>
  <c r="AM339" i="18"/>
  <c r="D106" i="9" s="1"/>
  <c r="E106" i="9" s="1"/>
  <c r="J339" i="18"/>
  <c r="CY346" i="18"/>
  <c r="BJ346" i="18"/>
  <c r="AT346" i="18"/>
  <c r="AA346" i="18"/>
  <c r="S346" i="18"/>
  <c r="D346" i="18"/>
  <c r="DW342" i="18"/>
  <c r="BV342" i="18"/>
  <c r="BC342" i="18"/>
  <c r="AL342" i="18"/>
  <c r="T342" i="18"/>
  <c r="EB341" i="18"/>
  <c r="DZ340" i="18"/>
  <c r="CQ340" i="18"/>
  <c r="BU340" i="18"/>
  <c r="BB340" i="18"/>
  <c r="AJ340" i="18"/>
  <c r="EA339" i="18"/>
  <c r="EA346" i="18" s="1"/>
  <c r="DH339" i="18"/>
  <c r="CR339" i="18"/>
  <c r="BV339" i="18"/>
  <c r="BC339" i="18"/>
  <c r="AL339" i="18"/>
  <c r="D98" i="9" s="1"/>
  <c r="E98" i="9" s="1"/>
  <c r="T339" i="18"/>
  <c r="EB338" i="18"/>
  <c r="DI338" i="18"/>
  <c r="CS338" i="18"/>
  <c r="CS346" i="18" s="1"/>
  <c r="CA338" i="18"/>
  <c r="BD338" i="18"/>
  <c r="AM338" i="18"/>
  <c r="D105" i="9" s="1"/>
  <c r="E105" i="9" s="1"/>
  <c r="J338" i="18"/>
  <c r="D50" i="9" s="1"/>
  <c r="E50" i="9" s="1"/>
  <c r="DJ346" i="18"/>
  <c r="DF346" i="18"/>
  <c r="CX346" i="18"/>
  <c r="CP346" i="18"/>
  <c r="BT346" i="18"/>
  <c r="BI346" i="18"/>
  <c r="BA346" i="18"/>
  <c r="AS346" i="18"/>
  <c r="AH346" i="18"/>
  <c r="Z346" i="18"/>
  <c r="K346" i="18"/>
  <c r="C320" i="18"/>
  <c r="R380" i="17"/>
  <c r="P405" i="17"/>
  <c r="P400" i="17"/>
  <c r="M392" i="17"/>
  <c r="R388" i="17"/>
  <c r="M386" i="17"/>
  <c r="R381" i="17"/>
  <c r="P394" i="17"/>
  <c r="M390" i="17"/>
  <c r="Q387" i="17"/>
  <c r="O381" i="17"/>
  <c r="O389" i="17"/>
  <c r="E288" i="8" s="1"/>
  <c r="F288" i="8" s="1"/>
  <c r="Q386" i="17"/>
  <c r="R383" i="17"/>
  <c r="CQ343" i="17"/>
  <c r="BU343" i="17"/>
  <c r="BB343" i="17"/>
  <c r="M387" i="17"/>
  <c r="M384" i="17"/>
  <c r="M382" i="17"/>
  <c r="O380" i="17"/>
  <c r="E280" i="8" s="1"/>
  <c r="EB343" i="17"/>
  <c r="CW342" i="17"/>
  <c r="CE342" i="17"/>
  <c r="BH342" i="17"/>
  <c r="AR342" i="17"/>
  <c r="Y342" i="17"/>
  <c r="DG341" i="17"/>
  <c r="CQ341" i="17"/>
  <c r="BU341" i="17"/>
  <c r="BB341" i="17"/>
  <c r="AJ341" i="17"/>
  <c r="S341" i="17"/>
  <c r="D72" i="8" s="1"/>
  <c r="E72" i="8" s="1"/>
  <c r="EB339" i="17"/>
  <c r="DI339" i="17"/>
  <c r="CS339" i="17"/>
  <c r="BD339" i="17"/>
  <c r="AM339" i="17"/>
  <c r="D106" i="8" s="1"/>
  <c r="E106" i="8" s="1"/>
  <c r="DF338" i="17"/>
  <c r="DZ337" i="17"/>
  <c r="DK337" i="17"/>
  <c r="CY337" i="17"/>
  <c r="D206" i="8" s="1"/>
  <c r="CQ337" i="17"/>
  <c r="BU337" i="17"/>
  <c r="BJ337" i="17"/>
  <c r="BB337" i="17"/>
  <c r="AT337" i="17"/>
  <c r="AJ337" i="17"/>
  <c r="AA337" i="17"/>
  <c r="S337" i="17"/>
  <c r="D68" i="8" s="1"/>
  <c r="E68" i="8" s="1"/>
  <c r="AJ343" i="17"/>
  <c r="S343" i="17"/>
  <c r="DV340" i="17"/>
  <c r="DC340" i="17"/>
  <c r="G210" i="8" s="1"/>
  <c r="CM340" i="17"/>
  <c r="BO340" i="17"/>
  <c r="AX340" i="17"/>
  <c r="AE340" i="17"/>
  <c r="H340" i="17"/>
  <c r="D37" i="8" s="1"/>
  <c r="E37" i="8" s="1"/>
  <c r="DX338" i="17"/>
  <c r="DE338" i="17"/>
  <c r="BQ338" i="17"/>
  <c r="AZ338" i="17"/>
  <c r="AG338" i="17"/>
  <c r="DQ343" i="17"/>
  <c r="DQ342" i="17"/>
  <c r="DQ341" i="17"/>
  <c r="DQ334" i="17"/>
  <c r="CT337" i="17"/>
  <c r="D191" i="8" s="1"/>
  <c r="E191" i="8" s="1"/>
  <c r="DZ342" i="17"/>
  <c r="DC342" i="17"/>
  <c r="CM342" i="17"/>
  <c r="BO342" i="17"/>
  <c r="AX342" i="17"/>
  <c r="AE342" i="17"/>
  <c r="H342" i="17"/>
  <c r="EH340" i="17"/>
  <c r="DQ340" i="17"/>
  <c r="G233" i="8" s="1"/>
  <c r="CX340" i="17"/>
  <c r="G205" i="8" s="1"/>
  <c r="EI339" i="17"/>
  <c r="DR339" i="17"/>
  <c r="D239" i="8" s="1"/>
  <c r="E239" i="8" s="1"/>
  <c r="CY339" i="17"/>
  <c r="F206" i="8" s="1"/>
  <c r="CG339" i="17"/>
  <c r="BJ339" i="17"/>
  <c r="AT339" i="17"/>
  <c r="AA339" i="17"/>
  <c r="D339" i="17"/>
  <c r="F28" i="8" s="1"/>
  <c r="DS338" i="17"/>
  <c r="DE337" i="17"/>
  <c r="CS337" i="17"/>
  <c r="CI346" i="17"/>
  <c r="CA337" i="17"/>
  <c r="BH337" i="17"/>
  <c r="AR337" i="17"/>
  <c r="Y337" i="17"/>
  <c r="J343" i="17"/>
  <c r="DY342" i="17"/>
  <c r="DB342" i="17"/>
  <c r="DV341" i="17"/>
  <c r="AB341" i="17"/>
  <c r="E341" i="17"/>
  <c r="H29" i="8" s="1"/>
  <c r="EH339" i="17"/>
  <c r="DQ339" i="17"/>
  <c r="F233" i="8" s="1"/>
  <c r="CX339" i="17"/>
  <c r="F205" i="8" s="1"/>
  <c r="CF339" i="17"/>
  <c r="BI339" i="17"/>
  <c r="EI338" i="17"/>
  <c r="D277" i="8" s="1"/>
  <c r="E277" i="8" s="1"/>
  <c r="CY338" i="17"/>
  <c r="E206" i="8" s="1"/>
  <c r="CG338" i="17"/>
  <c r="BJ338" i="17"/>
  <c r="AT338" i="17"/>
  <c r="AA338" i="17"/>
  <c r="D338" i="17"/>
  <c r="E28" i="8" s="1"/>
  <c r="EA337" i="17"/>
  <c r="EA346" i="17" s="1"/>
  <c r="DW337" i="17"/>
  <c r="DW346" i="17" s="1"/>
  <c r="BP337" i="17"/>
  <c r="BP346" i="17" s="1"/>
  <c r="AY337" i="17"/>
  <c r="AY346" i="17" s="1"/>
  <c r="AL337" i="17"/>
  <c r="D96" i="8" s="1"/>
  <c r="E96" i="8" s="1"/>
  <c r="AB337" i="17"/>
  <c r="E337" i="17"/>
  <c r="CP337" i="17"/>
  <c r="CB337" i="17"/>
  <c r="CB346" i="17" s="1"/>
  <c r="BT337" i="17"/>
  <c r="BT346" i="17" s="1"/>
  <c r="BI337" i="17"/>
  <c r="BA337" i="17"/>
  <c r="BA346" i="17" s="1"/>
  <c r="AS337" i="17"/>
  <c r="AS346" i="17" s="1"/>
  <c r="AH337" i="17"/>
  <c r="AH346" i="17" s="1"/>
  <c r="Z337" i="17"/>
  <c r="Z346" i="17" s="1"/>
  <c r="K337" i="17"/>
  <c r="M388" i="17"/>
  <c r="M393" i="17"/>
  <c r="R409" i="17"/>
  <c r="R382" i="17"/>
  <c r="R385" i="17"/>
  <c r="P409" i="17"/>
  <c r="P395" i="17"/>
  <c r="P380" i="17"/>
  <c r="P384" i="17"/>
  <c r="P392" i="17"/>
  <c r="P391" i="17"/>
  <c r="P393" i="17"/>
  <c r="M389" i="17"/>
  <c r="P386" i="17"/>
  <c r="P381" i="17"/>
  <c r="AR343" i="17"/>
  <c r="DR343" i="17"/>
  <c r="DR334" i="17"/>
  <c r="DR342" i="17"/>
  <c r="AE343" i="17"/>
  <c r="H343" i="17"/>
  <c r="EI340" i="17"/>
  <c r="DR340" i="17"/>
  <c r="D240" i="8" s="1"/>
  <c r="E240" i="8" s="1"/>
  <c r="CY340" i="17"/>
  <c r="G206" i="8" s="1"/>
  <c r="CG340" i="17"/>
  <c r="BJ340" i="17"/>
  <c r="AT340" i="17"/>
  <c r="AA340" i="17"/>
  <c r="DV342" i="17"/>
  <c r="CY342" i="17"/>
  <c r="CG342" i="17"/>
  <c r="BJ342" i="17"/>
  <c r="AT342" i="17"/>
  <c r="AA342" i="17"/>
  <c r="CW341" i="17"/>
  <c r="CE341" i="17"/>
  <c r="BH341" i="17"/>
  <c r="AR341" i="17"/>
  <c r="Y341" i="17"/>
  <c r="DJ340" i="17"/>
  <c r="CT340" i="17"/>
  <c r="D194" i="8" s="1"/>
  <c r="E194" i="8" s="1"/>
  <c r="ED339" i="17"/>
  <c r="DK339" i="17"/>
  <c r="CU339" i="17"/>
  <c r="F202" i="8" s="1"/>
  <c r="CC339" i="17"/>
  <c r="BF339" i="17"/>
  <c r="AP339" i="17"/>
  <c r="W339" i="17"/>
  <c r="EF337" i="17"/>
  <c r="DP337" i="17"/>
  <c r="D232" i="8" s="1"/>
  <c r="BD337" i="17"/>
  <c r="AG343" i="17"/>
  <c r="DU342" i="17"/>
  <c r="CX342" i="17"/>
  <c r="EI341" i="17"/>
  <c r="DR341" i="17"/>
  <c r="D241" i="8" s="1"/>
  <c r="E241" i="8" s="1"/>
  <c r="EF340" i="17"/>
  <c r="D266" i="8" s="1"/>
  <c r="E266" i="8" s="1"/>
  <c r="DP340" i="17"/>
  <c r="G232" i="8" s="1"/>
  <c r="CW340" i="17"/>
  <c r="G204" i="8" s="1"/>
  <c r="CE340" i="17"/>
  <c r="BH340" i="17"/>
  <c r="AR340" i="17"/>
  <c r="Y340" i="17"/>
  <c r="EC339" i="17"/>
  <c r="DJ339" i="17"/>
  <c r="CT339" i="17"/>
  <c r="D193" i="8" s="1"/>
  <c r="E193" i="8" s="1"/>
  <c r="ED338" i="17"/>
  <c r="DK338" i="17"/>
  <c r="CU338" i="17"/>
  <c r="E202" i="8" s="1"/>
  <c r="CC338" i="17"/>
  <c r="BF338" i="17"/>
  <c r="AP338" i="17"/>
  <c r="W338" i="17"/>
  <c r="EE346" i="17"/>
  <c r="CZ346" i="17"/>
  <c r="CR346" i="17"/>
  <c r="CN346" i="17"/>
  <c r="BV346" i="17"/>
  <c r="BL346" i="17"/>
  <c r="BC346" i="17"/>
  <c r="J337" i="17"/>
  <c r="D49" i="8" s="1"/>
  <c r="E49" i="8" s="1"/>
  <c r="T346" i="17"/>
  <c r="BE346" i="17"/>
  <c r="AN346" i="17"/>
  <c r="V346" i="17"/>
  <c r="P402" i="17"/>
  <c r="P397" i="17"/>
  <c r="P387" i="17"/>
  <c r="Q409" i="17"/>
  <c r="Q390" i="17"/>
  <c r="Q381" i="17"/>
  <c r="Q391" i="17"/>
  <c r="O386" i="17"/>
  <c r="E285" i="8" s="1"/>
  <c r="F285" i="8" s="1"/>
  <c r="P382" i="17"/>
  <c r="P403" i="17"/>
  <c r="M391" i="17"/>
  <c r="P385" i="17"/>
  <c r="L409" i="17"/>
  <c r="L380" i="17"/>
  <c r="L384" i="17"/>
  <c r="Q392" i="17"/>
  <c r="L391" i="17"/>
  <c r="P388" i="17"/>
  <c r="L381" i="17"/>
  <c r="CY341" i="17"/>
  <c r="CG341" i="17"/>
  <c r="BJ341" i="17"/>
  <c r="AT341" i="17"/>
  <c r="AA341" i="17"/>
  <c r="DR337" i="17"/>
  <c r="DC337" i="17"/>
  <c r="D210" i="8" s="1"/>
  <c r="CU337" i="17"/>
  <c r="D202" i="8" s="1"/>
  <c r="CG337" i="17"/>
  <c r="BO337" i="17"/>
  <c r="BF337" i="17"/>
  <c r="AX337" i="17"/>
  <c r="AP337" i="17"/>
  <c r="AE337" i="17"/>
  <c r="W337" i="17"/>
  <c r="H337" i="17"/>
  <c r="D34" i="8" s="1"/>
  <c r="AM343" i="17"/>
  <c r="AM334" i="17"/>
  <c r="AA343" i="17"/>
  <c r="EF341" i="17"/>
  <c r="D267" i="8" s="1"/>
  <c r="E267" i="8" s="1"/>
  <c r="DJ341" i="17"/>
  <c r="CT341" i="17"/>
  <c r="D195" i="8" s="1"/>
  <c r="E195" i="8" s="1"/>
  <c r="ED340" i="17"/>
  <c r="DK340" i="17"/>
  <c r="CU340" i="17"/>
  <c r="G202" i="8" s="1"/>
  <c r="CC340" i="17"/>
  <c r="BF340" i="17"/>
  <c r="AP340" i="17"/>
  <c r="W340" i="17"/>
  <c r="EF338" i="17"/>
  <c r="CW338" i="17"/>
  <c r="E204" i="8" s="1"/>
  <c r="CE338" i="17"/>
  <c r="BH338" i="17"/>
  <c r="AR338" i="17"/>
  <c r="Y338" i="17"/>
  <c r="EH337" i="17"/>
  <c r="DJ337" i="17"/>
  <c r="DF337" i="17"/>
  <c r="EI342" i="17"/>
  <c r="DK342" i="17"/>
  <c r="CU342" i="17"/>
  <c r="CC342" i="17"/>
  <c r="BF342" i="17"/>
  <c r="AP342" i="17"/>
  <c r="W342" i="17"/>
  <c r="DI341" i="17"/>
  <c r="CS341" i="17"/>
  <c r="CA341" i="17"/>
  <c r="BD341" i="17"/>
  <c r="AM341" i="17"/>
  <c r="D108" i="8" s="1"/>
  <c r="E108" i="8" s="1"/>
  <c r="DY340" i="17"/>
  <c r="DF340" i="17"/>
  <c r="DZ339" i="17"/>
  <c r="DG339" i="17"/>
  <c r="CQ339" i="17"/>
  <c r="BU339" i="17"/>
  <c r="BB339" i="17"/>
  <c r="AJ339" i="17"/>
  <c r="S339" i="17"/>
  <c r="D70" i="8" s="1"/>
  <c r="E70" i="8" s="1"/>
  <c r="DI337" i="17"/>
  <c r="DA346" i="17"/>
  <c r="CO337" i="17"/>
  <c r="CO346" i="17" s="1"/>
  <c r="CE337" i="17"/>
  <c r="BQ337" i="17"/>
  <c r="AZ337" i="17"/>
  <c r="AG337" i="17"/>
  <c r="EH342" i="17"/>
  <c r="DJ342" i="17"/>
  <c r="CT342" i="17"/>
  <c r="D196" i="8" s="1"/>
  <c r="E196" i="8" s="1"/>
  <c r="ED341" i="17"/>
  <c r="AL341" i="17"/>
  <c r="D100" i="8" s="1"/>
  <c r="E100" i="8" s="1"/>
  <c r="EB340" i="17"/>
  <c r="DI340" i="17"/>
  <c r="CS340" i="17"/>
  <c r="CA340" i="17"/>
  <c r="BD340" i="17"/>
  <c r="AM340" i="17"/>
  <c r="D107" i="8" s="1"/>
  <c r="E107" i="8" s="1"/>
  <c r="J340" i="17"/>
  <c r="DY339" i="17"/>
  <c r="DF339" i="17"/>
  <c r="CP339" i="17"/>
  <c r="DZ338" i="17"/>
  <c r="DG338" i="17"/>
  <c r="CQ338" i="17"/>
  <c r="BU338" i="17"/>
  <c r="BB338" i="17"/>
  <c r="AJ338" i="17"/>
  <c r="S338" i="17"/>
  <c r="D69" i="8" s="1"/>
  <c r="E69" i="8" s="1"/>
  <c r="DS337" i="17"/>
  <c r="DO343" i="17"/>
  <c r="DO342" i="17"/>
  <c r="DO341" i="17"/>
  <c r="DO346" i="17" s="1"/>
  <c r="DO334" i="17"/>
  <c r="CD337" i="17"/>
  <c r="CD346" i="17" s="1"/>
  <c r="X337" i="17"/>
  <c r="X346" i="17" s="1"/>
  <c r="I337" i="17"/>
  <c r="CF337" i="17"/>
  <c r="CF346" i="17" s="1"/>
  <c r="BN337" i="17"/>
  <c r="BN346" i="17" s="1"/>
  <c r="AW337" i="17"/>
  <c r="AW346" i="17" s="1"/>
  <c r="AD337" i="17"/>
  <c r="AD346" i="17" s="1"/>
  <c r="G337" i="17"/>
  <c r="C320" i="17"/>
  <c r="M409" i="17"/>
  <c r="M385" i="17"/>
  <c r="M381" i="17"/>
  <c r="O409" i="17"/>
  <c r="O383" i="17"/>
  <c r="E282" i="8" s="1"/>
  <c r="F282" i="8" s="1"/>
  <c r="DP342" i="17"/>
  <c r="DP341" i="17"/>
  <c r="DP343" i="17"/>
  <c r="DP334" i="17"/>
  <c r="DP339" i="17"/>
  <c r="F232" i="8" s="1"/>
  <c r="AR339" i="17"/>
  <c r="DZ340" i="17"/>
  <c r="CQ340" i="17"/>
  <c r="BU340" i="17"/>
  <c r="BB340" i="17"/>
  <c r="AJ340" i="17"/>
  <c r="S340" i="17"/>
  <c r="D71" i="8" s="1"/>
  <c r="E71" i="8" s="1"/>
  <c r="EB338" i="17"/>
  <c r="CS338" i="17"/>
  <c r="BD338" i="17"/>
  <c r="DG342" i="17"/>
  <c r="CQ342" i="17"/>
  <c r="BU342" i="17"/>
  <c r="BB342" i="17"/>
  <c r="AJ342" i="17"/>
  <c r="S342" i="17"/>
  <c r="DE341" i="17"/>
  <c r="AG341" i="17"/>
  <c r="DU340" i="17"/>
  <c r="DV339" i="17"/>
  <c r="DC339" i="17"/>
  <c r="F210" i="8" s="1"/>
  <c r="CM339" i="17"/>
  <c r="BO339" i="17"/>
  <c r="AX339" i="17"/>
  <c r="AE339" i="17"/>
  <c r="H339" i="17"/>
  <c r="D36" i="8" s="1"/>
  <c r="E36" i="8" s="1"/>
  <c r="EB337" i="17"/>
  <c r="DT346" i="17"/>
  <c r="CW337" i="17"/>
  <c r="BM346" i="17"/>
  <c r="AV346" i="17"/>
  <c r="AC346" i="17"/>
  <c r="Y343" i="17"/>
  <c r="DF342" i="17"/>
  <c r="DZ341" i="17"/>
  <c r="DX340" i="17"/>
  <c r="DE340" i="17"/>
  <c r="BQ340" i="17"/>
  <c r="AZ340" i="17"/>
  <c r="AG340" i="17"/>
  <c r="DU339" i="17"/>
  <c r="DB339" i="17"/>
  <c r="DV338" i="17"/>
  <c r="DC338" i="17"/>
  <c r="E210" i="8" s="1"/>
  <c r="CM338" i="17"/>
  <c r="BO338" i="17"/>
  <c r="AX338" i="17"/>
  <c r="AE338" i="17"/>
  <c r="H338" i="17"/>
  <c r="D35" i="8" s="1"/>
  <c r="E35" i="8" s="1"/>
  <c r="DH346" i="17"/>
  <c r="DD346" i="17"/>
  <c r="CV346" i="17"/>
  <c r="CH346" i="17"/>
  <c r="BG346" i="17"/>
  <c r="AQ346" i="17"/>
  <c r="F346" i="17"/>
  <c r="AF346" i="17"/>
  <c r="CL346" i="17"/>
  <c r="P407" i="16"/>
  <c r="BS369" i="16"/>
  <c r="K153" i="7" s="1"/>
  <c r="L153" i="7" s="1"/>
  <c r="P401" i="16"/>
  <c r="P392" i="16"/>
  <c r="P382" i="16"/>
  <c r="BS370" i="16"/>
  <c r="K154" i="7" s="1"/>
  <c r="L154" i="7" s="1"/>
  <c r="P393" i="16"/>
  <c r="P388" i="16"/>
  <c r="L381" i="16"/>
  <c r="CH341" i="16"/>
  <c r="DA340" i="16"/>
  <c r="G208" i="7" s="1"/>
  <c r="CI340" i="16"/>
  <c r="AF346" i="16"/>
  <c r="CI339" i="16"/>
  <c r="DC346" i="16"/>
  <c r="CU346" i="16"/>
  <c r="BO346" i="16"/>
  <c r="BF346" i="16"/>
  <c r="AX346" i="16"/>
  <c r="AP346" i="16"/>
  <c r="W346" i="16"/>
  <c r="EE346" i="16"/>
  <c r="DO343" i="16"/>
  <c r="DO342" i="16"/>
  <c r="DO334" i="16"/>
  <c r="DO341" i="16"/>
  <c r="I346" i="16"/>
  <c r="CN339" i="16"/>
  <c r="CN346" i="16" s="1"/>
  <c r="BP339" i="16"/>
  <c r="AY339" i="16"/>
  <c r="AY346" i="16" s="1"/>
  <c r="AF339" i="16"/>
  <c r="DX338" i="16"/>
  <c r="DE338" i="16"/>
  <c r="CO338" i="16"/>
  <c r="BQ338" i="16"/>
  <c r="AZ338" i="16"/>
  <c r="AG338" i="16"/>
  <c r="F338" i="16"/>
  <c r="E30" i="7" s="1"/>
  <c r="EC346" i="16"/>
  <c r="DQ343" i="16"/>
  <c r="DQ342" i="16"/>
  <c r="DQ341" i="16"/>
  <c r="DQ334" i="16"/>
  <c r="DJ337" i="16"/>
  <c r="DJ346" i="16" s="1"/>
  <c r="B315" i="16"/>
  <c r="J8" i="7" s="1"/>
  <c r="K8" i="7" s="1"/>
  <c r="B316" i="16"/>
  <c r="J9" i="7" s="1"/>
  <c r="K9" i="7" s="1"/>
  <c r="P403" i="16"/>
  <c r="L392" i="16"/>
  <c r="P380" i="16"/>
  <c r="P397" i="16"/>
  <c r="L389" i="16"/>
  <c r="L384" i="16"/>
  <c r="L382" i="16"/>
  <c r="P404" i="16"/>
  <c r="L393" i="16"/>
  <c r="L390" i="16"/>
  <c r="P387" i="16"/>
  <c r="L385" i="16"/>
  <c r="P406" i="16"/>
  <c r="P386" i="16"/>
  <c r="Y343" i="16"/>
  <c r="DH338" i="16"/>
  <c r="AL338" i="16"/>
  <c r="D97" i="7" s="1"/>
  <c r="E97" i="7" s="1"/>
  <c r="T338" i="16"/>
  <c r="DP343" i="16"/>
  <c r="DP342" i="16"/>
  <c r="DP341" i="16"/>
  <c r="DP334" i="16"/>
  <c r="DA337" i="16"/>
  <c r="D208" i="7" s="1"/>
  <c r="CE337" i="16"/>
  <c r="BD337" i="16"/>
  <c r="DH337" i="16"/>
  <c r="EF340" i="16"/>
  <c r="D266" i="7" s="1"/>
  <c r="E266" i="7" s="1"/>
  <c r="DP340" i="16"/>
  <c r="G232" i="7" s="1"/>
  <c r="CW340" i="16"/>
  <c r="G204" i="7" s="1"/>
  <c r="CE340" i="16"/>
  <c r="BH340" i="16"/>
  <c r="AR340" i="16"/>
  <c r="Y340" i="16"/>
  <c r="ED338" i="16"/>
  <c r="CC338" i="16"/>
  <c r="CR337" i="16"/>
  <c r="T337" i="16"/>
  <c r="CE339" i="16"/>
  <c r="BH339" i="16"/>
  <c r="AR339" i="16"/>
  <c r="Y339" i="16"/>
  <c r="EI337" i="16"/>
  <c r="DV337" i="16"/>
  <c r="DV346" i="16" s="1"/>
  <c r="DG337" i="16"/>
  <c r="DG346" i="16" s="1"/>
  <c r="CM337" i="16"/>
  <c r="CM346" i="16" s="1"/>
  <c r="AE338" i="16"/>
  <c r="AE346" i="16" s="1"/>
  <c r="DO337" i="16"/>
  <c r="D231" i="7" s="1"/>
  <c r="CZ339" i="16"/>
  <c r="CH339" i="16"/>
  <c r="BL339" i="16"/>
  <c r="AU339" i="16"/>
  <c r="AU346" i="16" s="1"/>
  <c r="DT338" i="16"/>
  <c r="DA338" i="16"/>
  <c r="E208" i="7" s="1"/>
  <c r="CI338" i="16"/>
  <c r="BM338" i="16"/>
  <c r="AV338" i="16"/>
  <c r="AC338" i="16"/>
  <c r="DQ337" i="16"/>
  <c r="DB337" i="16"/>
  <c r="CT337" i="16"/>
  <c r="CF337" i="16"/>
  <c r="CF346" i="16" s="1"/>
  <c r="BN337" i="16"/>
  <c r="BN346" i="16" s="1"/>
  <c r="BE337" i="16"/>
  <c r="BE346" i="16" s="1"/>
  <c r="AW337" i="16"/>
  <c r="AW346" i="16" s="1"/>
  <c r="AN337" i="16"/>
  <c r="AD337" i="16"/>
  <c r="AD346" i="16" s="1"/>
  <c r="V337" i="16"/>
  <c r="V346" i="16" s="1"/>
  <c r="G337" i="16"/>
  <c r="CV337" i="16"/>
  <c r="AQ337" i="16"/>
  <c r="AQ346" i="16" s="1"/>
  <c r="E337" i="16"/>
  <c r="C318" i="16"/>
  <c r="J20" i="7" s="1"/>
  <c r="K20" i="7" s="1"/>
  <c r="C319" i="16"/>
  <c r="J21" i="7" s="1"/>
  <c r="K21" i="7" s="1"/>
  <c r="BS371" i="16"/>
  <c r="P394" i="16"/>
  <c r="P383" i="16"/>
  <c r="P400" i="16"/>
  <c r="P389" i="16"/>
  <c r="P384" i="16"/>
  <c r="P402" i="16"/>
  <c r="BM346" i="16"/>
  <c r="AV346" i="16"/>
  <c r="AM343" i="16"/>
  <c r="AM334" i="16"/>
  <c r="AC346" i="16"/>
  <c r="EB340" i="16"/>
  <c r="BD340" i="16"/>
  <c r="AM340" i="16"/>
  <c r="D107" i="7" s="1"/>
  <c r="E107" i="7" s="1"/>
  <c r="DD346" i="16"/>
  <c r="BP346" i="16"/>
  <c r="BD339" i="16"/>
  <c r="AM339" i="16"/>
  <c r="D106" i="7" s="1"/>
  <c r="E106" i="7" s="1"/>
  <c r="DZ346" i="16"/>
  <c r="DK346" i="16"/>
  <c r="CY346" i="16"/>
  <c r="CQ346" i="16"/>
  <c r="BU346" i="16"/>
  <c r="BJ346" i="16"/>
  <c r="BB346" i="16"/>
  <c r="AT346" i="16"/>
  <c r="AJ346" i="16"/>
  <c r="AA346" i="16"/>
  <c r="S346" i="16"/>
  <c r="D346" i="16"/>
  <c r="DW346" i="16"/>
  <c r="X346" i="16"/>
  <c r="CD339" i="16"/>
  <c r="EF338" i="16"/>
  <c r="DP338" i="16"/>
  <c r="CW338" i="16"/>
  <c r="CE338" i="16"/>
  <c r="BH338" i="16"/>
  <c r="AR338" i="16"/>
  <c r="Y338" i="16"/>
  <c r="EH346" i="16"/>
  <c r="DU346" i="16"/>
  <c r="DF346" i="16"/>
  <c r="CL346" i="16"/>
  <c r="B319" i="16"/>
  <c r="J12" i="7" s="1"/>
  <c r="K12" i="7" s="1"/>
  <c r="C316" i="16"/>
  <c r="J18" i="7" s="1"/>
  <c r="K18" i="7" s="1"/>
  <c r="C317" i="16"/>
  <c r="J19" i="7" s="1"/>
  <c r="K19" i="7" s="1"/>
  <c r="P395" i="16"/>
  <c r="P385" i="16"/>
  <c r="P405" i="16"/>
  <c r="P396" i="16"/>
  <c r="P391" i="16"/>
  <c r="L380" i="16"/>
  <c r="P398" i="16"/>
  <c r="P390" i="16"/>
  <c r="P381" i="16"/>
  <c r="EB337" i="16"/>
  <c r="DX337" i="16"/>
  <c r="CI337" i="16"/>
  <c r="BH337" i="16"/>
  <c r="AR337" i="16"/>
  <c r="Y337" i="16"/>
  <c r="Y346" i="16" s="1"/>
  <c r="DX340" i="16"/>
  <c r="CO340" i="16"/>
  <c r="BQ340" i="16"/>
  <c r="AZ340" i="16"/>
  <c r="AG340" i="16"/>
  <c r="F340" i="16"/>
  <c r="G30" i="7" s="1"/>
  <c r="CH337" i="16"/>
  <c r="CH346" i="16" s="1"/>
  <c r="CO339" i="16"/>
  <c r="BQ339" i="16"/>
  <c r="AZ339" i="16"/>
  <c r="AG339" i="16"/>
  <c r="F339" i="16"/>
  <c r="F30" i="7" s="1"/>
  <c r="ED337" i="16"/>
  <c r="ED346" i="16" s="1"/>
  <c r="DR343" i="16"/>
  <c r="DR342" i="16"/>
  <c r="DR334" i="16"/>
  <c r="CC337" i="16"/>
  <c r="CC346" i="16" s="1"/>
  <c r="EA337" i="16"/>
  <c r="EA346" i="16" s="1"/>
  <c r="CD337" i="16"/>
  <c r="CD346" i="16" s="1"/>
  <c r="CR339" i="16"/>
  <c r="BC339" i="16"/>
  <c r="BC346" i="16" s="1"/>
  <c r="AL339" i="16"/>
  <c r="D98" i="7" s="1"/>
  <c r="E98" i="7" s="1"/>
  <c r="T339" i="16"/>
  <c r="EB338" i="16"/>
  <c r="DI338" i="16"/>
  <c r="DI346" i="16" s="1"/>
  <c r="CS338" i="16"/>
  <c r="CS346" i="16" s="1"/>
  <c r="CA338" i="16"/>
  <c r="CA346" i="16" s="1"/>
  <c r="BD338" i="16"/>
  <c r="AM338" i="16"/>
  <c r="J338" i="16"/>
  <c r="DY337" i="16"/>
  <c r="DY346" i="16" s="1"/>
  <c r="CX337" i="16"/>
  <c r="CP337" i="16"/>
  <c r="CP346" i="16" s="1"/>
  <c r="BT337" i="16"/>
  <c r="BT346" i="16" s="1"/>
  <c r="BI337" i="16"/>
  <c r="BI346" i="16" s="1"/>
  <c r="BA337" i="16"/>
  <c r="BA346" i="16" s="1"/>
  <c r="AS337" i="16"/>
  <c r="AS346" i="16" s="1"/>
  <c r="AH337" i="16"/>
  <c r="AH346" i="16" s="1"/>
  <c r="Z337" i="16"/>
  <c r="Z346" i="16" s="1"/>
  <c r="K337" i="16"/>
  <c r="H338" i="16"/>
  <c r="BV337" i="16"/>
  <c r="BV346" i="16" s="1"/>
  <c r="AB337" i="16"/>
  <c r="AB346" i="16" s="1"/>
  <c r="B317" i="16"/>
  <c r="J10" i="7" s="1"/>
  <c r="K10" i="7" s="1"/>
  <c r="O387" i="15"/>
  <c r="M387" i="15"/>
  <c r="E288" i="6" s="1"/>
  <c r="F288" i="6" s="1"/>
  <c r="P381" i="15"/>
  <c r="P391" i="15"/>
  <c r="R386" i="15"/>
  <c r="CW341" i="15"/>
  <c r="CA341" i="15"/>
  <c r="CW337" i="15"/>
  <c r="D204" i="6" s="1"/>
  <c r="BG341" i="15"/>
  <c r="I341" i="15"/>
  <c r="D45" i="6" s="1"/>
  <c r="E45" i="6" s="1"/>
  <c r="CA340" i="15"/>
  <c r="AR340" i="15"/>
  <c r="AP338" i="15"/>
  <c r="CQ341" i="15"/>
  <c r="BJ341" i="15"/>
  <c r="DH340" i="15"/>
  <c r="AF340" i="15"/>
  <c r="BI338" i="15"/>
  <c r="Z338" i="15"/>
  <c r="DV337" i="15"/>
  <c r="DK337" i="15"/>
  <c r="AT337" i="15"/>
  <c r="D337" i="15"/>
  <c r="D28" i="6" s="1"/>
  <c r="J337" i="15"/>
  <c r="D49" i="6" s="1"/>
  <c r="E49" i="6" s="1"/>
  <c r="CQ340" i="15"/>
  <c r="AJ340" i="15"/>
  <c r="AM338" i="15"/>
  <c r="D105" i="6" s="1"/>
  <c r="E105" i="6" s="1"/>
  <c r="EC337" i="15"/>
  <c r="CT337" i="15"/>
  <c r="D191" i="6" s="1"/>
  <c r="E191" i="6" s="1"/>
  <c r="CB337" i="15"/>
  <c r="AN337" i="15"/>
  <c r="D115" i="6" s="1"/>
  <c r="E115" i="6" s="1"/>
  <c r="L387" i="15"/>
  <c r="L380" i="15"/>
  <c r="BH340" i="15"/>
  <c r="CN340" i="15"/>
  <c r="J338" i="15"/>
  <c r="D50" i="6" s="1"/>
  <c r="E50" i="6" s="1"/>
  <c r="O383" i="15"/>
  <c r="M380" i="15"/>
  <c r="E281" i="6" s="1"/>
  <c r="DW337" i="15"/>
  <c r="DO337" i="15"/>
  <c r="D231" i="6" s="1"/>
  <c r="CV337" i="15"/>
  <c r="D203" i="6" s="1"/>
  <c r="CN337" i="15"/>
  <c r="DC341" i="15"/>
  <c r="AA341" i="15"/>
  <c r="EA340" i="15"/>
  <c r="BP340" i="15"/>
  <c r="I340" i="15"/>
  <c r="D44" i="6" s="1"/>
  <c r="E44" i="6" s="1"/>
  <c r="CQ337" i="15"/>
  <c r="CQ346" i="15" s="1"/>
  <c r="BJ337" i="15"/>
  <c r="AA337" i="15"/>
  <c r="BG343" i="15"/>
  <c r="CT341" i="15"/>
  <c r="D195" i="6" s="1"/>
  <c r="E195" i="6" s="1"/>
  <c r="DV340" i="15"/>
  <c r="BU340" i="15"/>
  <c r="BD338" i="15"/>
  <c r="BD346" i="15" s="1"/>
  <c r="L388" i="15"/>
  <c r="P400" i="15"/>
  <c r="DE341" i="15"/>
  <c r="CI341" i="15"/>
  <c r="CN341" i="15"/>
  <c r="BP341" i="15"/>
  <c r="AQ341" i="15"/>
  <c r="CW340" i="15"/>
  <c r="G204" i="6" s="1"/>
  <c r="BJ338" i="15"/>
  <c r="AA338" i="15"/>
  <c r="EA337" i="15"/>
  <c r="BP337" i="15"/>
  <c r="BG337" i="15"/>
  <c r="AY337" i="15"/>
  <c r="AQ337" i="15"/>
  <c r="AF337" i="15"/>
  <c r="X337" i="15"/>
  <c r="DW340" i="15"/>
  <c r="AY340" i="15"/>
  <c r="J339" i="15"/>
  <c r="J346" i="15" s="1"/>
  <c r="ED337" i="15"/>
  <c r="DG337" i="15"/>
  <c r="CY337" i="15"/>
  <c r="D206" i="6" s="1"/>
  <c r="BU337" i="15"/>
  <c r="AJ337" i="15"/>
  <c r="AJ343" i="15"/>
  <c r="CP341" i="15"/>
  <c r="AN341" i="15"/>
  <c r="DG340" i="15"/>
  <c r="BB340" i="15"/>
  <c r="BN337" i="15"/>
  <c r="AD337" i="15"/>
  <c r="AD346" i="15" s="1"/>
  <c r="F337" i="15"/>
  <c r="D30" i="6" s="1"/>
  <c r="P399" i="15"/>
  <c r="Q388" i="15"/>
  <c r="R382" i="15"/>
  <c r="P392" i="15"/>
  <c r="L384" i="15"/>
  <c r="N409" i="15"/>
  <c r="N384" i="15"/>
  <c r="N380" i="15"/>
  <c r="P380" i="15"/>
  <c r="P406" i="15"/>
  <c r="P393" i="15"/>
  <c r="R389" i="15"/>
  <c r="O409" i="15"/>
  <c r="O381" i="15"/>
  <c r="L393" i="15"/>
  <c r="L390" i="15"/>
  <c r="DE343" i="15"/>
  <c r="BM342" i="15"/>
  <c r="AV342" i="15"/>
  <c r="M383" i="15"/>
  <c r="E284" i="6" s="1"/>
  <c r="F284" i="6" s="1"/>
  <c r="M409" i="15"/>
  <c r="M390" i="15"/>
  <c r="E291" i="6" s="1"/>
  <c r="F291" i="6" s="1"/>
  <c r="CE341" i="15"/>
  <c r="EE338" i="15"/>
  <c r="DO338" i="15"/>
  <c r="E231" i="6" s="1"/>
  <c r="CD338" i="15"/>
  <c r="EF337" i="15"/>
  <c r="DP337" i="15"/>
  <c r="D232" i="6" s="1"/>
  <c r="DA337" i="15"/>
  <c r="D208" i="6" s="1"/>
  <c r="CA337" i="15"/>
  <c r="CZ341" i="15"/>
  <c r="BL341" i="15"/>
  <c r="D140" i="6" s="1"/>
  <c r="E140" i="6" s="1"/>
  <c r="AU341" i="15"/>
  <c r="AB341" i="15"/>
  <c r="E341" i="15"/>
  <c r="H29" i="6" s="1"/>
  <c r="DT340" i="15"/>
  <c r="DA340" i="15"/>
  <c r="G208" i="6" s="1"/>
  <c r="CI340" i="15"/>
  <c r="BM340" i="15"/>
  <c r="AV340" i="15"/>
  <c r="CU341" i="15"/>
  <c r="CC341" i="15"/>
  <c r="CC346" i="15" s="1"/>
  <c r="BF341" i="15"/>
  <c r="AP341" i="15"/>
  <c r="W341" i="15"/>
  <c r="EE340" i="15"/>
  <c r="DO340" i="15"/>
  <c r="G231" i="6" s="1"/>
  <c r="CV340" i="15"/>
  <c r="G203" i="6" s="1"/>
  <c r="CD340" i="15"/>
  <c r="BG340" i="15"/>
  <c r="AQ340" i="15"/>
  <c r="EF339" i="15"/>
  <c r="D265" i="6" s="1"/>
  <c r="E265" i="6" s="1"/>
  <c r="DP339" i="15"/>
  <c r="F232" i="6" s="1"/>
  <c r="CW339" i="15"/>
  <c r="F204" i="6" s="1"/>
  <c r="CE339" i="15"/>
  <c r="BH339" i="15"/>
  <c r="AR339" i="15"/>
  <c r="DV346" i="15"/>
  <c r="CM346" i="15"/>
  <c r="AC337" i="15"/>
  <c r="DW343" i="15"/>
  <c r="X342" i="15"/>
  <c r="EF341" i="15"/>
  <c r="D267" i="6" s="1"/>
  <c r="E267" i="6" s="1"/>
  <c r="DJ341" i="15"/>
  <c r="CB341" i="15"/>
  <c r="CB346" i="15" s="1"/>
  <c r="ED340" i="15"/>
  <c r="ED346" i="15" s="1"/>
  <c r="DK340" i="15"/>
  <c r="DK346" i="15" s="1"/>
  <c r="CU340" i="15"/>
  <c r="G202" i="6" s="1"/>
  <c r="CC340" i="15"/>
  <c r="BF340" i="15"/>
  <c r="AP340" i="15"/>
  <c r="W340" i="15"/>
  <c r="EE339" i="15"/>
  <c r="EE346" i="15" s="1"/>
  <c r="CV339" i="15"/>
  <c r="F203" i="6" s="1"/>
  <c r="CD339" i="15"/>
  <c r="BG339" i="15"/>
  <c r="AQ339" i="15"/>
  <c r="X339" i="15"/>
  <c r="EF338" i="15"/>
  <c r="CW338" i="15"/>
  <c r="E204" i="6" s="1"/>
  <c r="CE338" i="15"/>
  <c r="BH338" i="15"/>
  <c r="AR338" i="15"/>
  <c r="Y338" i="15"/>
  <c r="DY337" i="15"/>
  <c r="DY346" i="15" s="1"/>
  <c r="DJ337" i="15"/>
  <c r="CX337" i="15"/>
  <c r="D205" i="6" s="1"/>
  <c r="CP337" i="15"/>
  <c r="BT337" i="15"/>
  <c r="BT346" i="15" s="1"/>
  <c r="BI337" i="15"/>
  <c r="BA337" i="15"/>
  <c r="BA346" i="15" s="1"/>
  <c r="AS337" i="15"/>
  <c r="AH337" i="15"/>
  <c r="AH346" i="15" s="1"/>
  <c r="Z337" i="15"/>
  <c r="K337" i="15"/>
  <c r="AZ337" i="15"/>
  <c r="AZ346" i="15" s="1"/>
  <c r="Y337" i="15"/>
  <c r="Y346" i="15" s="1"/>
  <c r="B318" i="15"/>
  <c r="J11" i="6" s="1"/>
  <c r="K11" i="6" s="1"/>
  <c r="P409" i="15"/>
  <c r="P397" i="15"/>
  <c r="P385" i="15"/>
  <c r="P401" i="15"/>
  <c r="P394" i="15"/>
  <c r="P382" i="15"/>
  <c r="P402" i="15"/>
  <c r="P386" i="15"/>
  <c r="P389" i="15"/>
  <c r="P384" i="15"/>
  <c r="DT337" i="15"/>
  <c r="DP342" i="15"/>
  <c r="DP341" i="15"/>
  <c r="DP343" i="15"/>
  <c r="DP334" i="15"/>
  <c r="DE337" i="15"/>
  <c r="CS337" i="15"/>
  <c r="CE337" i="15"/>
  <c r="BM337" i="15"/>
  <c r="AV337" i="15"/>
  <c r="AG337" i="15"/>
  <c r="EF340" i="15"/>
  <c r="D266" i="6" s="1"/>
  <c r="E266" i="6" s="1"/>
  <c r="DP340" i="15"/>
  <c r="G232" i="6" s="1"/>
  <c r="CE340" i="15"/>
  <c r="DO343" i="15"/>
  <c r="DO341" i="15"/>
  <c r="DO334" i="15"/>
  <c r="DO342" i="15"/>
  <c r="CR334" i="15"/>
  <c r="CR343" i="15"/>
  <c r="T337" i="15"/>
  <c r="E337" i="15"/>
  <c r="D29" i="6" s="1"/>
  <c r="CR340" i="15"/>
  <c r="BV340" i="15"/>
  <c r="BC340" i="15"/>
  <c r="AL340" i="15"/>
  <c r="D99" i="6" s="1"/>
  <c r="E99" i="6" s="1"/>
  <c r="T340" i="15"/>
  <c r="EB339" i="15"/>
  <c r="DI339" i="15"/>
  <c r="CS339" i="15"/>
  <c r="CA339" i="15"/>
  <c r="DZ346" i="15"/>
  <c r="BU346" i="15"/>
  <c r="S346" i="15"/>
  <c r="T342" i="15"/>
  <c r="EB341" i="15"/>
  <c r="EA339" i="15"/>
  <c r="DH339" i="15"/>
  <c r="CR339" i="15"/>
  <c r="BV339" i="15"/>
  <c r="BV346" i="15" s="1"/>
  <c r="BC339" i="15"/>
  <c r="AL339" i="15"/>
  <c r="T339" i="15"/>
  <c r="EB338" i="15"/>
  <c r="DI338" i="15"/>
  <c r="CS338" i="15"/>
  <c r="CA338" i="15"/>
  <c r="EC346" i="15"/>
  <c r="B319" i="15"/>
  <c r="J12" i="6" s="1"/>
  <c r="K12" i="6" s="1"/>
  <c r="B316" i="15"/>
  <c r="J9" i="6" s="1"/>
  <c r="K9" i="6" s="1"/>
  <c r="Q409" i="15"/>
  <c r="Q383" i="15"/>
  <c r="CS340" i="15"/>
  <c r="DD340" i="15"/>
  <c r="DX339" i="15"/>
  <c r="DE339" i="15"/>
  <c r="CO339" i="15"/>
  <c r="BQ339" i="15"/>
  <c r="AG339" i="15"/>
  <c r="DR343" i="15"/>
  <c r="DR342" i="15"/>
  <c r="DR334" i="15"/>
  <c r="I342" i="15"/>
  <c r="D46" i="6" s="1"/>
  <c r="E46" i="6" s="1"/>
  <c r="DX341" i="15"/>
  <c r="DC340" i="15"/>
  <c r="G210" i="6" s="1"/>
  <c r="BO340" i="15"/>
  <c r="AX340" i="15"/>
  <c r="AE340" i="15"/>
  <c r="H340" i="15"/>
  <c r="D37" i="6" s="1"/>
  <c r="E37" i="6" s="1"/>
  <c r="DW339" i="15"/>
  <c r="DD339" i="15"/>
  <c r="CN339" i="15"/>
  <c r="BP339" i="15"/>
  <c r="AY339" i="15"/>
  <c r="AY346" i="15" s="1"/>
  <c r="AF339" i="15"/>
  <c r="I339" i="15"/>
  <c r="D43" i="6" s="1"/>
  <c r="E43" i="6" s="1"/>
  <c r="DX338" i="15"/>
  <c r="DE338" i="15"/>
  <c r="CO338" i="15"/>
  <c r="BQ338" i="15"/>
  <c r="AG338" i="15"/>
  <c r="DB346" i="15"/>
  <c r="CT346" i="15"/>
  <c r="CF346" i="15"/>
  <c r="BN346" i="15"/>
  <c r="BE346" i="15"/>
  <c r="AW346" i="15"/>
  <c r="V346" i="15"/>
  <c r="G346" i="15"/>
  <c r="B317" i="15"/>
  <c r="J10" i="6" s="1"/>
  <c r="K10" i="6" s="1"/>
  <c r="P403" i="15"/>
  <c r="BS369" i="15"/>
  <c r="Q386" i="15"/>
  <c r="Q389" i="15"/>
  <c r="Q384" i="15"/>
  <c r="R409" i="15"/>
  <c r="R380" i="15"/>
  <c r="R384" i="15"/>
  <c r="L409" i="15"/>
  <c r="L391" i="15"/>
  <c r="L382" i="15"/>
  <c r="L392" i="15"/>
  <c r="Q394" i="15"/>
  <c r="P390" i="15"/>
  <c r="R387" i="15"/>
  <c r="L381" i="15"/>
  <c r="P396" i="15"/>
  <c r="R390" i="15"/>
  <c r="CS343" i="15"/>
  <c r="DE342" i="15"/>
  <c r="AG342" i="15"/>
  <c r="M388" i="15"/>
  <c r="E289" i="6" s="1"/>
  <c r="F289" i="6" s="1"/>
  <c r="Q385" i="15"/>
  <c r="O382" i="15"/>
  <c r="Q380" i="15"/>
  <c r="DA341" i="15"/>
  <c r="BM341" i="15"/>
  <c r="AV341" i="15"/>
  <c r="DS338" i="15"/>
  <c r="CZ338" i="15"/>
  <c r="E207" i="6" s="1"/>
  <c r="BL338" i="15"/>
  <c r="D138" i="6" s="1"/>
  <c r="E138" i="6" s="1"/>
  <c r="E338" i="15"/>
  <c r="E29" i="6" s="1"/>
  <c r="EB337" i="15"/>
  <c r="CO337" i="15"/>
  <c r="BQ337" i="15"/>
  <c r="BH337" i="15"/>
  <c r="AR337" i="15"/>
  <c r="DD341" i="15"/>
  <c r="DX340" i="15"/>
  <c r="DE340" i="15"/>
  <c r="CO340" i="15"/>
  <c r="BQ340" i="15"/>
  <c r="AG340" i="15"/>
  <c r="DC338" i="15"/>
  <c r="E210" i="6" s="1"/>
  <c r="BO338" i="15"/>
  <c r="DS337" i="15"/>
  <c r="DD337" i="15"/>
  <c r="CD337" i="15"/>
  <c r="I337" i="15"/>
  <c r="CG341" i="15"/>
  <c r="DS340" i="15"/>
  <c r="CZ340" i="15"/>
  <c r="G207" i="6" s="1"/>
  <c r="CH340" i="15"/>
  <c r="BL340" i="15"/>
  <c r="AU340" i="15"/>
  <c r="AB340" i="15"/>
  <c r="E340" i="15"/>
  <c r="G29" i="6" s="1"/>
  <c r="DT339" i="15"/>
  <c r="DA339" i="15"/>
  <c r="F208" i="6" s="1"/>
  <c r="CI339" i="15"/>
  <c r="BM339" i="15"/>
  <c r="AV339" i="15"/>
  <c r="AC339" i="15"/>
  <c r="CX338" i="15"/>
  <c r="E205" i="6" s="1"/>
  <c r="DR337" i="15"/>
  <c r="D237" i="6" s="1"/>
  <c r="E237" i="6" s="1"/>
  <c r="DC337" i="15"/>
  <c r="D210" i="6" s="1"/>
  <c r="CU337" i="15"/>
  <c r="CG337" i="15"/>
  <c r="BO337" i="15"/>
  <c r="BF337" i="15"/>
  <c r="BF346" i="15" s="1"/>
  <c r="AX337" i="15"/>
  <c r="AP337" i="15"/>
  <c r="AE337" i="15"/>
  <c r="AE346" i="15" s="1"/>
  <c r="W337" i="15"/>
  <c r="W346" i="15" s="1"/>
  <c r="H337" i="15"/>
  <c r="D34" i="6" s="1"/>
  <c r="AB342" i="15"/>
  <c r="E342" i="15"/>
  <c r="I29" i="6" s="1"/>
  <c r="DT341" i="15"/>
  <c r="CX341" i="15"/>
  <c r="BI341" i="15"/>
  <c r="AS341" i="15"/>
  <c r="Z341" i="15"/>
  <c r="EI340" i="15"/>
  <c r="DR340" i="15"/>
  <c r="D240" i="6" s="1"/>
  <c r="E240" i="6" s="1"/>
  <c r="CY340" i="15"/>
  <c r="CG340" i="15"/>
  <c r="BJ340" i="15"/>
  <c r="AT340" i="15"/>
  <c r="AT346" i="15" s="1"/>
  <c r="AA340" i="15"/>
  <c r="D340" i="15"/>
  <c r="DS339" i="15"/>
  <c r="CZ339" i="15"/>
  <c r="F207" i="6" s="1"/>
  <c r="CH339" i="15"/>
  <c r="BL339" i="15"/>
  <c r="D139" i="6" s="1"/>
  <c r="E139" i="6" s="1"/>
  <c r="AU339" i="15"/>
  <c r="AB339" i="15"/>
  <c r="E339" i="15"/>
  <c r="F29" i="6" s="1"/>
  <c r="DT338" i="15"/>
  <c r="DA338" i="15"/>
  <c r="E208" i="6" s="1"/>
  <c r="CI338" i="15"/>
  <c r="BM338" i="15"/>
  <c r="AV338" i="15"/>
  <c r="AC338" i="15"/>
  <c r="EH337" i="15"/>
  <c r="EH346" i="15" s="1"/>
  <c r="DU337" i="15"/>
  <c r="DU346" i="15" s="1"/>
  <c r="DQ343" i="15"/>
  <c r="DQ342" i="15"/>
  <c r="DQ341" i="15"/>
  <c r="DQ334" i="15"/>
  <c r="DF337" i="15"/>
  <c r="DF346" i="15" s="1"/>
  <c r="CL337" i="15"/>
  <c r="CL346" i="15" s="1"/>
  <c r="AM343" i="15"/>
  <c r="AM334" i="15"/>
  <c r="E82" i="5"/>
  <c r="F82" i="5" s="1"/>
  <c r="E91" i="5"/>
  <c r="F91" i="5" s="1"/>
  <c r="E85" i="5"/>
  <c r="F85" i="5" s="1"/>
  <c r="R388" i="14"/>
  <c r="DE343" i="14"/>
  <c r="BQ343" i="14"/>
  <c r="CZ343" i="14"/>
  <c r="EE342" i="14"/>
  <c r="CZ342" i="14"/>
  <c r="CX341" i="14"/>
  <c r="BI341" i="14"/>
  <c r="DG343" i="14"/>
  <c r="BB343" i="14"/>
  <c r="G343" i="14"/>
  <c r="J31" i="5" s="1"/>
  <c r="CQ342" i="14"/>
  <c r="S342" i="14"/>
  <c r="DQ340" i="14"/>
  <c r="G233" i="5" s="1"/>
  <c r="AW340" i="14"/>
  <c r="S339" i="14"/>
  <c r="D70" i="5" s="1"/>
  <c r="E70" i="5" s="1"/>
  <c r="CZ338" i="14"/>
  <c r="E207" i="5" s="1"/>
  <c r="X338" i="14"/>
  <c r="BP337" i="14"/>
  <c r="AD342" i="14"/>
  <c r="G342" i="14"/>
  <c r="I31" i="5" s="1"/>
  <c r="CD341" i="14"/>
  <c r="E341" i="14"/>
  <c r="H29" i="5" s="1"/>
  <c r="DQ339" i="14"/>
  <c r="F233" i="5" s="1"/>
  <c r="CX339" i="14"/>
  <c r="F205" i="5" s="1"/>
  <c r="AD339" i="14"/>
  <c r="ED338" i="14"/>
  <c r="CZ340" i="14"/>
  <c r="G207" i="5" s="1"/>
  <c r="BG340" i="14"/>
  <c r="CX338" i="14"/>
  <c r="E205" i="5" s="1"/>
  <c r="BN338" i="14"/>
  <c r="G338" i="14"/>
  <c r="E31" i="5" s="1"/>
  <c r="CZ339" i="14"/>
  <c r="F207" i="5" s="1"/>
  <c r="E83" i="5"/>
  <c r="F83" i="5" s="1"/>
  <c r="E78" i="5"/>
  <c r="F78" i="5" s="1"/>
  <c r="E88" i="5"/>
  <c r="F88" i="5" s="1"/>
  <c r="BM343" i="14"/>
  <c r="EE343" i="14"/>
  <c r="S343" i="14"/>
  <c r="BU343" i="14"/>
  <c r="AJ342" i="14"/>
  <c r="CO341" i="14"/>
  <c r="G340" i="14"/>
  <c r="G31" i="5" s="1"/>
  <c r="AJ339" i="14"/>
  <c r="AU338" i="14"/>
  <c r="ED341" i="14"/>
  <c r="CZ341" i="14"/>
  <c r="BG341" i="14"/>
  <c r="DZ338" i="14"/>
  <c r="BF341" i="14"/>
  <c r="CR340" i="14"/>
  <c r="DQ338" i="14"/>
  <c r="E233" i="5" s="1"/>
  <c r="BI338" i="14"/>
  <c r="AD338" i="14"/>
  <c r="AD341" i="14"/>
  <c r="E79" i="5"/>
  <c r="F79" i="5" s="1"/>
  <c r="E89" i="5"/>
  <c r="F89" i="5" s="1"/>
  <c r="X343" i="14"/>
  <c r="CR343" i="14"/>
  <c r="BP343" i="14"/>
  <c r="AJ343" i="14"/>
  <c r="CR342" i="14"/>
  <c r="BP342" i="14"/>
  <c r="DZ343" i="14"/>
  <c r="AD343" i="14"/>
  <c r="BB342" i="14"/>
  <c r="EE341" i="14"/>
  <c r="CX340" i="14"/>
  <c r="G205" i="5" s="1"/>
  <c r="BB339" i="14"/>
  <c r="CR338" i="14"/>
  <c r="BP338" i="14"/>
  <c r="CX343" i="14"/>
  <c r="CX342" i="14"/>
  <c r="DZ341" i="14"/>
  <c r="CR341" i="14"/>
  <c r="CF338" i="14"/>
  <c r="E86" i="5"/>
  <c r="F86" i="5" s="1"/>
  <c r="E80" i="5"/>
  <c r="F80" i="5" s="1"/>
  <c r="E76" i="5"/>
  <c r="F76" i="5" s="1"/>
  <c r="E36" i="5"/>
  <c r="E92" i="5"/>
  <c r="F92" i="5" s="1"/>
  <c r="E81" i="5"/>
  <c r="F81" i="5" s="1"/>
  <c r="E90" i="5"/>
  <c r="F90" i="5" s="1"/>
  <c r="E77" i="5"/>
  <c r="F77" i="5" s="1"/>
  <c r="J343" i="14"/>
  <c r="R386" i="14"/>
  <c r="O384" i="14"/>
  <c r="O388" i="14"/>
  <c r="CI343" i="14"/>
  <c r="EF342" i="14"/>
  <c r="D268" i="5" s="1"/>
  <c r="E268" i="5" s="1"/>
  <c r="BM342" i="14"/>
  <c r="EC341" i="14"/>
  <c r="AQ343" i="14"/>
  <c r="DD342" i="14"/>
  <c r="DG342" i="14"/>
  <c r="EC343" i="14"/>
  <c r="AZ341" i="14"/>
  <c r="EC340" i="14"/>
  <c r="DB340" i="14"/>
  <c r="G209" i="5" s="1"/>
  <c r="EI339" i="14"/>
  <c r="J337" i="14"/>
  <c r="D49" i="5" s="1"/>
  <c r="E49" i="5" s="1"/>
  <c r="BT339" i="14"/>
  <c r="EI338" i="14"/>
  <c r="D277" i="5" s="1"/>
  <c r="E277" i="5" s="1"/>
  <c r="DW340" i="14"/>
  <c r="BT338" i="14"/>
  <c r="DV337" i="14"/>
  <c r="DG337" i="14"/>
  <c r="DB337" i="14"/>
  <c r="EF343" i="14"/>
  <c r="D269" i="5" s="1"/>
  <c r="E269" i="5" s="1"/>
  <c r="BC343" i="14"/>
  <c r="DW342" i="14"/>
  <c r="BC342" i="14"/>
  <c r="AB342" i="14"/>
  <c r="EF341" i="14"/>
  <c r="D267" i="5" s="1"/>
  <c r="E267" i="5" s="1"/>
  <c r="CP341" i="14"/>
  <c r="DV343" i="14"/>
  <c r="V343" i="14"/>
  <c r="BF342" i="14"/>
  <c r="J341" i="14"/>
  <c r="BT340" i="14"/>
  <c r="CU339" i="14"/>
  <c r="F202" i="5" s="1"/>
  <c r="AQ338" i="14"/>
  <c r="BT343" i="14"/>
  <c r="EC342" i="14"/>
  <c r="DB342" i="14"/>
  <c r="DV341" i="14"/>
  <c r="EC339" i="14"/>
  <c r="CP339" i="14"/>
  <c r="AN339" i="14"/>
  <c r="D117" i="5" s="1"/>
  <c r="E117" i="5" s="1"/>
  <c r="V339" i="14"/>
  <c r="AB340" i="14"/>
  <c r="ED337" i="14"/>
  <c r="AL337" i="14"/>
  <c r="D96" i="5" s="1"/>
  <c r="E96" i="5" s="1"/>
  <c r="O382" i="14"/>
  <c r="AZ343" i="14"/>
  <c r="CI342" i="14"/>
  <c r="AZ342" i="14"/>
  <c r="DW343" i="14"/>
  <c r="EI343" i="14"/>
  <c r="CU343" i="14"/>
  <c r="AP343" i="14"/>
  <c r="DV342" i="14"/>
  <c r="BM341" i="14"/>
  <c r="CP340" i="14"/>
  <c r="V340" i="14"/>
  <c r="DG339" i="14"/>
  <c r="DW338" i="14"/>
  <c r="DD338" i="14"/>
  <c r="CU338" i="14"/>
  <c r="E202" i="5" s="1"/>
  <c r="CP343" i="14"/>
  <c r="AN343" i="14"/>
  <c r="BT342" i="14"/>
  <c r="EI341" i="14"/>
  <c r="CU341" i="14"/>
  <c r="AN338" i="14"/>
  <c r="D116" i="5" s="1"/>
  <c r="E116" i="5" s="1"/>
  <c r="DB341" i="14"/>
  <c r="DW339" i="14"/>
  <c r="P389" i="14"/>
  <c r="K345" i="14"/>
  <c r="E62" i="5" s="1"/>
  <c r="F62" i="5" s="1"/>
  <c r="CS343" i="14"/>
  <c r="CA343" i="14"/>
  <c r="CA342" i="14"/>
  <c r="DY341" i="14"/>
  <c r="CH342" i="14"/>
  <c r="BL342" i="14"/>
  <c r="CF341" i="14"/>
  <c r="CC343" i="14"/>
  <c r="BF343" i="14"/>
  <c r="AH343" i="14"/>
  <c r="K343" i="14"/>
  <c r="E60" i="5" s="1"/>
  <c r="F60" i="5" s="1"/>
  <c r="AV341" i="14"/>
  <c r="CF340" i="14"/>
  <c r="BI340" i="14"/>
  <c r="CH338" i="14"/>
  <c r="BL338" i="14"/>
  <c r="D138" i="5" s="1"/>
  <c r="E138" i="5" s="1"/>
  <c r="AV337" i="14"/>
  <c r="DF343" i="14"/>
  <c r="AC343" i="14"/>
  <c r="DY342" i="14"/>
  <c r="AW342" i="14"/>
  <c r="BV341" i="14"/>
  <c r="BD340" i="14"/>
  <c r="AW339" i="14"/>
  <c r="BF338" i="14"/>
  <c r="CC341" i="14"/>
  <c r="AX341" i="14"/>
  <c r="BL340" i="14"/>
  <c r="K341" i="14"/>
  <c r="E58" i="5" s="1"/>
  <c r="F58" i="5" s="1"/>
  <c r="CT337" i="14"/>
  <c r="D191" i="5" s="1"/>
  <c r="E191" i="5" s="1"/>
  <c r="AW337" i="14"/>
  <c r="DI343" i="14"/>
  <c r="AF343" i="14"/>
  <c r="I343" i="14"/>
  <c r="AV342" i="14"/>
  <c r="K344" i="14"/>
  <c r="E61" i="5" s="1"/>
  <c r="F61" i="5" s="1"/>
  <c r="CT341" i="14"/>
  <c r="CQ343" i="14"/>
  <c r="AP342" i="14"/>
  <c r="W342" i="14"/>
  <c r="BH341" i="14"/>
  <c r="Y341" i="14"/>
  <c r="CT340" i="14"/>
  <c r="D194" i="5" s="1"/>
  <c r="E194" i="5" s="1"/>
  <c r="CC339" i="14"/>
  <c r="BF339" i="14"/>
  <c r="AP339" i="14"/>
  <c r="W339" i="14"/>
  <c r="AW343" i="14"/>
  <c r="CF342" i="14"/>
  <c r="BI342" i="14"/>
  <c r="BL341" i="14"/>
  <c r="D140" i="5" s="1"/>
  <c r="E140" i="5" s="1"/>
  <c r="AF341" i="14"/>
  <c r="CF339" i="14"/>
  <c r="BI339" i="14"/>
  <c r="W341" i="14"/>
  <c r="CT338" i="14"/>
  <c r="D192" i="5" s="1"/>
  <c r="E192" i="5" s="1"/>
  <c r="AH341" i="14"/>
  <c r="P400" i="14"/>
  <c r="P385" i="14"/>
  <c r="AV343" i="14"/>
  <c r="AB343" i="14"/>
  <c r="DI342" i="14"/>
  <c r="BH342" i="14"/>
  <c r="DD343" i="14"/>
  <c r="W343" i="14"/>
  <c r="AF342" i="14"/>
  <c r="I342" i="14"/>
  <c r="D46" i="5" s="1"/>
  <c r="E46" i="5" s="1"/>
  <c r="DX341" i="14"/>
  <c r="CC342" i="14"/>
  <c r="DY340" i="14"/>
  <c r="DF340" i="14"/>
  <c r="AH340" i="14"/>
  <c r="K340" i="14"/>
  <c r="E57" i="5" s="1"/>
  <c r="F57" i="5" s="1"/>
  <c r="CQ339" i="14"/>
  <c r="AF338" i="14"/>
  <c r="I338" i="14"/>
  <c r="D42" i="5" s="1"/>
  <c r="E42" i="5" s="1"/>
  <c r="BM337" i="14"/>
  <c r="AC337" i="14"/>
  <c r="CF343" i="14"/>
  <c r="BI343" i="14"/>
  <c r="CT342" i="14"/>
  <c r="D196" i="5" s="1"/>
  <c r="E196" i="5" s="1"/>
  <c r="CH341" i="14"/>
  <c r="AB341" i="14"/>
  <c r="CT339" i="14"/>
  <c r="D193" i="5" s="1"/>
  <c r="E193" i="5" s="1"/>
  <c r="W338" i="14"/>
  <c r="AP341" i="14"/>
  <c r="H341" i="14"/>
  <c r="DY338" i="14"/>
  <c r="DF338" i="14"/>
  <c r="AW338" i="14"/>
  <c r="AW341" i="14"/>
  <c r="DF337" i="14"/>
  <c r="CZ337" i="14"/>
  <c r="B319" i="14"/>
  <c r="J12" i="5" s="1"/>
  <c r="K12" i="5" s="1"/>
  <c r="P402" i="14"/>
  <c r="L393" i="14"/>
  <c r="E293" i="5" s="1"/>
  <c r="F293" i="5" s="1"/>
  <c r="Q393" i="14"/>
  <c r="L386" i="14"/>
  <c r="E286" i="5" s="1"/>
  <c r="F286" i="5" s="1"/>
  <c r="P380" i="14"/>
  <c r="P405" i="14"/>
  <c r="Q389" i="14"/>
  <c r="DE341" i="14"/>
  <c r="EB337" i="14"/>
  <c r="CE337" i="14"/>
  <c r="AU337" i="14"/>
  <c r="I337" i="14"/>
  <c r="D41" i="5" s="1"/>
  <c r="E41" i="5" s="1"/>
  <c r="DD341" i="14"/>
  <c r="BU338" i="14"/>
  <c r="BV337" i="14"/>
  <c r="AF337" i="14"/>
  <c r="AY340" i="14"/>
  <c r="CP338" i="14"/>
  <c r="AH338" i="14"/>
  <c r="BL343" i="14"/>
  <c r="V341" i="14"/>
  <c r="DY337" i="14"/>
  <c r="AN337" i="14"/>
  <c r="K337" i="14"/>
  <c r="E54" i="5" s="1"/>
  <c r="F54" i="5" s="1"/>
  <c r="DW337" i="14"/>
  <c r="B316" i="14"/>
  <c r="J9" i="5" s="1"/>
  <c r="K9" i="5" s="1"/>
  <c r="P407" i="14"/>
  <c r="P388" i="14"/>
  <c r="Q382" i="14"/>
  <c r="CV340" i="14"/>
  <c r="G203" i="5" s="1"/>
  <c r="AQ340" i="14"/>
  <c r="Q388" i="14"/>
  <c r="Q392" i="14"/>
  <c r="Q387" i="14"/>
  <c r="DE337" i="14"/>
  <c r="X337" i="14"/>
  <c r="CV341" i="14"/>
  <c r="AM340" i="14"/>
  <c r="D107" i="5" s="1"/>
  <c r="E107" i="5" s="1"/>
  <c r="CQ338" i="14"/>
  <c r="CV337" i="14"/>
  <c r="D203" i="5" s="1"/>
  <c r="AQ337" i="14"/>
  <c r="T337" i="14"/>
  <c r="EE340" i="14"/>
  <c r="DD337" i="14"/>
  <c r="G341" i="14"/>
  <c r="H31" i="5" s="1"/>
  <c r="BL339" i="14"/>
  <c r="D139" i="5" s="1"/>
  <c r="E139" i="5" s="1"/>
  <c r="CP337" i="14"/>
  <c r="BN337" i="14"/>
  <c r="BN346" i="14" s="1"/>
  <c r="V337" i="14"/>
  <c r="V346" i="14" s="1"/>
  <c r="BL337" i="14"/>
  <c r="D137" i="5" s="1"/>
  <c r="E137" i="5" s="1"/>
  <c r="P406" i="14"/>
  <c r="P396" i="14"/>
  <c r="P403" i="14"/>
  <c r="O387" i="14"/>
  <c r="P393" i="14"/>
  <c r="P390" i="14"/>
  <c r="O385" i="14"/>
  <c r="CI341" i="14"/>
  <c r="CO337" i="14"/>
  <c r="BQ337" i="14"/>
  <c r="BH337" i="14"/>
  <c r="AZ337" i="14"/>
  <c r="AR337" i="14"/>
  <c r="AG337" i="14"/>
  <c r="Y337" i="14"/>
  <c r="F337" i="14"/>
  <c r="D30" i="5" s="1"/>
  <c r="AQ341" i="14"/>
  <c r="T341" i="14"/>
  <c r="J340" i="14"/>
  <c r="BU341" i="14"/>
  <c r="BB341" i="14"/>
  <c r="AJ341" i="14"/>
  <c r="S341" i="14"/>
  <c r="D72" i="5" s="1"/>
  <c r="E72" i="5" s="1"/>
  <c r="DD340" i="14"/>
  <c r="AF340" i="14"/>
  <c r="EC338" i="14"/>
  <c r="V338" i="14"/>
  <c r="EI337" i="14"/>
  <c r="D276" i="5" s="1"/>
  <c r="E276" i="5" s="1"/>
  <c r="CM337" i="14"/>
  <c r="CC337" i="14"/>
  <c r="CR337" i="14"/>
  <c r="CN337" i="14"/>
  <c r="CD337" i="14"/>
  <c r="DJ337" i="14"/>
  <c r="DJ346" i="14" s="1"/>
  <c r="BA337" i="14"/>
  <c r="AD337" i="14"/>
  <c r="AD346" i="14" s="1"/>
  <c r="M388" i="14"/>
  <c r="BS366" i="14"/>
  <c r="K150" i="5" s="1"/>
  <c r="L150" i="5" s="1"/>
  <c r="P409" i="14"/>
  <c r="P395" i="14"/>
  <c r="P392" i="14"/>
  <c r="P384" i="14"/>
  <c r="P391" i="14"/>
  <c r="BS368" i="14"/>
  <c r="K152" i="5" s="1"/>
  <c r="L152" i="5" s="1"/>
  <c r="P399" i="14"/>
  <c r="M387" i="14"/>
  <c r="M384" i="14"/>
  <c r="M382" i="14"/>
  <c r="O380" i="14"/>
  <c r="M393" i="14"/>
  <c r="L387" i="14"/>
  <c r="E287" i="5" s="1"/>
  <c r="F287" i="5" s="1"/>
  <c r="L383" i="14"/>
  <c r="E283" i="5" s="1"/>
  <c r="F283" i="5" s="1"/>
  <c r="R409" i="14"/>
  <c r="R382" i="14"/>
  <c r="R385" i="14"/>
  <c r="EF337" i="14"/>
  <c r="AU341" i="14"/>
  <c r="DT340" i="14"/>
  <c r="DA340" i="14"/>
  <c r="G208" i="5" s="1"/>
  <c r="CI340" i="14"/>
  <c r="BM340" i="14"/>
  <c r="AV340" i="14"/>
  <c r="AC340" i="14"/>
  <c r="DX342" i="14"/>
  <c r="J342" i="14"/>
  <c r="BP340" i="14"/>
  <c r="I340" i="14"/>
  <c r="D44" i="5" s="1"/>
  <c r="E44" i="5" s="1"/>
  <c r="DX339" i="14"/>
  <c r="DE339" i="14"/>
  <c r="CO339" i="14"/>
  <c r="AZ339" i="14"/>
  <c r="F339" i="14"/>
  <c r="F30" i="5" s="1"/>
  <c r="DR343" i="14"/>
  <c r="DR342" i="14"/>
  <c r="DR334" i="14"/>
  <c r="CQ337" i="14"/>
  <c r="EA334" i="14"/>
  <c r="D257" i="5" s="1"/>
  <c r="E257" i="5" s="1"/>
  <c r="EA341" i="14"/>
  <c r="EA343" i="14"/>
  <c r="DZ340" i="14"/>
  <c r="DG340" i="14"/>
  <c r="CQ340" i="14"/>
  <c r="BU340" i="14"/>
  <c r="BB340" i="14"/>
  <c r="AJ340" i="14"/>
  <c r="S340" i="14"/>
  <c r="D71" i="5" s="1"/>
  <c r="E71" i="5" s="1"/>
  <c r="EA339" i="14"/>
  <c r="CR339" i="14"/>
  <c r="BV339" i="14"/>
  <c r="BC339" i="14"/>
  <c r="T339" i="14"/>
  <c r="EB338" i="14"/>
  <c r="DI338" i="14"/>
  <c r="CS338" i="14"/>
  <c r="CA338" i="14"/>
  <c r="BD338" i="14"/>
  <c r="J338" i="14"/>
  <c r="D50" i="5" s="1"/>
  <c r="E50" i="5" s="1"/>
  <c r="DU346" i="14"/>
  <c r="BA346" i="14"/>
  <c r="DK338" i="14"/>
  <c r="BJ338" i="14"/>
  <c r="M380" i="14"/>
  <c r="P398" i="14"/>
  <c r="BS370" i="14"/>
  <c r="K154" i="5" s="1"/>
  <c r="L154" i="5" s="1"/>
  <c r="L390" i="14"/>
  <c r="E290" i="5" s="1"/>
  <c r="F290" i="5" s="1"/>
  <c r="P387" i="14"/>
  <c r="L385" i="14"/>
  <c r="E285" i="5" s="1"/>
  <c r="F285" i="5" s="1"/>
  <c r="Q409" i="14"/>
  <c r="Q390" i="14"/>
  <c r="Q381" i="14"/>
  <c r="BS369" i="14"/>
  <c r="K153" i="5" s="1"/>
  <c r="L153" i="5" s="1"/>
  <c r="O389" i="14"/>
  <c r="Q386" i="14"/>
  <c r="R383" i="14"/>
  <c r="Q394" i="14"/>
  <c r="L391" i="14"/>
  <c r="E291" i="5" s="1"/>
  <c r="F291" i="5" s="1"/>
  <c r="L380" i="14"/>
  <c r="E280" i="5" s="1"/>
  <c r="P386" i="14"/>
  <c r="Q383" i="14"/>
  <c r="P381" i="14"/>
  <c r="P401" i="14"/>
  <c r="Q391" i="14"/>
  <c r="P382" i="14"/>
  <c r="DA341" i="14"/>
  <c r="DX337" i="14"/>
  <c r="DI337" i="14"/>
  <c r="CW337" i="14"/>
  <c r="D204" i="5" s="1"/>
  <c r="CI337" i="14"/>
  <c r="BQ334" i="14"/>
  <c r="BQ342" i="14"/>
  <c r="AG334" i="14"/>
  <c r="AG342" i="14"/>
  <c r="DO343" i="14"/>
  <c r="DO342" i="14"/>
  <c r="DO334" i="14"/>
  <c r="DO341" i="14"/>
  <c r="BC337" i="14"/>
  <c r="AG343" i="14"/>
  <c r="F343" i="14"/>
  <c r="J30" i="5" s="1"/>
  <c r="X341" i="14"/>
  <c r="EF340" i="14"/>
  <c r="D266" i="5" s="1"/>
  <c r="E266" i="5" s="1"/>
  <c r="CW340" i="14"/>
  <c r="G204" i="5" s="1"/>
  <c r="CE340" i="14"/>
  <c r="BH340" i="14"/>
  <c r="AR340" i="14"/>
  <c r="Y340" i="14"/>
  <c r="DA342" i="14"/>
  <c r="CY341" i="14"/>
  <c r="AU340" i="14"/>
  <c r="DT339" i="14"/>
  <c r="DA339" i="14"/>
  <c r="F208" i="5" s="1"/>
  <c r="CI339" i="14"/>
  <c r="BM339" i="14"/>
  <c r="AV339" i="14"/>
  <c r="AC339" i="14"/>
  <c r="DR337" i="14"/>
  <c r="D237" i="5" s="1"/>
  <c r="E237" i="5" s="1"/>
  <c r="DC337" i="14"/>
  <c r="D210" i="5" s="1"/>
  <c r="CU337" i="14"/>
  <c r="D202" i="5" s="1"/>
  <c r="CG337" i="14"/>
  <c r="BO337" i="14"/>
  <c r="BF337" i="14"/>
  <c r="AX337" i="14"/>
  <c r="AP337" i="14"/>
  <c r="AE337" i="14"/>
  <c r="W337" i="14"/>
  <c r="H337" i="14"/>
  <c r="D34" i="5" s="1"/>
  <c r="E34" i="5" s="1"/>
  <c r="CG338" i="14"/>
  <c r="EE337" i="14"/>
  <c r="BG337" i="14"/>
  <c r="AB337" i="14"/>
  <c r="DV340" i="14"/>
  <c r="DV346" i="14" s="1"/>
  <c r="DC340" i="14"/>
  <c r="G210" i="5" s="1"/>
  <c r="CM340" i="14"/>
  <c r="BO340" i="14"/>
  <c r="AX340" i="14"/>
  <c r="AE340" i="14"/>
  <c r="H340" i="14"/>
  <c r="D37" i="5" s="1"/>
  <c r="E37" i="5" s="1"/>
  <c r="DD339" i="14"/>
  <c r="CN339" i="14"/>
  <c r="BP339" i="14"/>
  <c r="AY339" i="14"/>
  <c r="AF339" i="14"/>
  <c r="I339" i="14"/>
  <c r="D43" i="5" s="1"/>
  <c r="E43" i="5" s="1"/>
  <c r="DX338" i="14"/>
  <c r="DE338" i="14"/>
  <c r="CO338" i="14"/>
  <c r="BQ338" i="14"/>
  <c r="AZ338" i="14"/>
  <c r="AG338" i="14"/>
  <c r="F338" i="14"/>
  <c r="E30" i="5" s="1"/>
  <c r="EC337" i="14"/>
  <c r="CF337" i="14"/>
  <c r="CB337" i="14"/>
  <c r="CB346" i="14" s="1"/>
  <c r="G337" i="14"/>
  <c r="DG338" i="14"/>
  <c r="DG346" i="14" s="1"/>
  <c r="AE338" i="14"/>
  <c r="C318" i="14"/>
  <c r="J20" i="5" s="1"/>
  <c r="K20" i="5" s="1"/>
  <c r="C319" i="14"/>
  <c r="J21" i="5" s="1"/>
  <c r="K21" i="5" s="1"/>
  <c r="M409" i="14"/>
  <c r="M385" i="14"/>
  <c r="M381" i="14"/>
  <c r="L409" i="14"/>
  <c r="L384" i="14"/>
  <c r="E284" i="5" s="1"/>
  <c r="F284" i="5" s="1"/>
  <c r="M383" i="14"/>
  <c r="L381" i="14"/>
  <c r="E281" i="5" s="1"/>
  <c r="F281" i="5" s="1"/>
  <c r="L382" i="14"/>
  <c r="E282" i="5" s="1"/>
  <c r="F282" i="5" s="1"/>
  <c r="DP342" i="14"/>
  <c r="DP334" i="14"/>
  <c r="DP343" i="14"/>
  <c r="DP341" i="14"/>
  <c r="BC341" i="14"/>
  <c r="EB340" i="14"/>
  <c r="DI340" i="14"/>
  <c r="CS340" i="14"/>
  <c r="CA340" i="14"/>
  <c r="CS342" i="14"/>
  <c r="DO340" i="14"/>
  <c r="G231" i="5" s="1"/>
  <c r="X340" i="14"/>
  <c r="EF339" i="14"/>
  <c r="D265" i="5" s="1"/>
  <c r="E265" i="5" s="1"/>
  <c r="DP339" i="14"/>
  <c r="F232" i="5" s="1"/>
  <c r="CW339" i="14"/>
  <c r="F204" i="5" s="1"/>
  <c r="CE339" i="14"/>
  <c r="BH339" i="14"/>
  <c r="AR339" i="14"/>
  <c r="Y339" i="14"/>
  <c r="BB338" i="14"/>
  <c r="CH334" i="14"/>
  <c r="D178" i="5" s="1"/>
  <c r="E178" i="5" s="1"/>
  <c r="CH343" i="14"/>
  <c r="AQ342" i="14"/>
  <c r="EI340" i="14"/>
  <c r="DR340" i="14"/>
  <c r="D240" i="5" s="1"/>
  <c r="E240" i="5" s="1"/>
  <c r="CY340" i="14"/>
  <c r="G206" i="5" s="1"/>
  <c r="CG340" i="14"/>
  <c r="BJ340" i="14"/>
  <c r="AT340" i="14"/>
  <c r="AA340" i="14"/>
  <c r="D340" i="14"/>
  <c r="G28" i="5" s="1"/>
  <c r="DS339" i="14"/>
  <c r="CH339" i="14"/>
  <c r="AU339" i="14"/>
  <c r="AB339" i="14"/>
  <c r="E339" i="14"/>
  <c r="F29" i="5" s="1"/>
  <c r="DT338" i="14"/>
  <c r="DA338" i="14"/>
  <c r="E208" i="5" s="1"/>
  <c r="CI338" i="14"/>
  <c r="BM338" i="14"/>
  <c r="AV338" i="14"/>
  <c r="AC338" i="14"/>
  <c r="DQ343" i="14"/>
  <c r="DQ341" i="14"/>
  <c r="DQ342" i="14"/>
  <c r="DQ334" i="14"/>
  <c r="BE346" i="14"/>
  <c r="CY338" i="14"/>
  <c r="E206" i="5" s="1"/>
  <c r="S338" i="14"/>
  <c r="D69" i="5" s="1"/>
  <c r="E69" i="5" s="1"/>
  <c r="AL346" i="14"/>
  <c r="C316" i="14"/>
  <c r="J18" i="5" s="1"/>
  <c r="K18" i="5" s="1"/>
  <c r="C317" i="14"/>
  <c r="J19" i="5" s="1"/>
  <c r="K19" i="5" s="1"/>
  <c r="M392" i="14"/>
  <c r="M386" i="14"/>
  <c r="M391" i="14"/>
  <c r="L388" i="14"/>
  <c r="E288" i="5" s="1"/>
  <c r="F288" i="5" s="1"/>
  <c r="O409" i="14"/>
  <c r="O383" i="14"/>
  <c r="P394" i="14"/>
  <c r="M390" i="14"/>
  <c r="P383" i="14"/>
  <c r="O381" i="14"/>
  <c r="CS341" i="14"/>
  <c r="CA341" i="14"/>
  <c r="BC338" i="14"/>
  <c r="DP337" i="14"/>
  <c r="D232" i="5" s="1"/>
  <c r="DA337" i="14"/>
  <c r="D208" i="5" s="1"/>
  <c r="CS337" i="14"/>
  <c r="CA337" i="14"/>
  <c r="AM343" i="14"/>
  <c r="AM334" i="14"/>
  <c r="Y343" i="14"/>
  <c r="BP341" i="14"/>
  <c r="I341" i="14"/>
  <c r="D45" i="5" s="1"/>
  <c r="E45" i="5" s="1"/>
  <c r="DX340" i="14"/>
  <c r="DE340" i="14"/>
  <c r="CO340" i="14"/>
  <c r="BQ340" i="14"/>
  <c r="AZ340" i="14"/>
  <c r="AG340" i="14"/>
  <c r="AG346" i="14" s="1"/>
  <c r="F340" i="14"/>
  <c r="G30" i="5" s="1"/>
  <c r="DA343" i="14"/>
  <c r="Y342" i="14"/>
  <c r="CQ341" i="14"/>
  <c r="BV340" i="14"/>
  <c r="BC340" i="14"/>
  <c r="T340" i="14"/>
  <c r="T346" i="14" s="1"/>
  <c r="EB339" i="14"/>
  <c r="DI339" i="14"/>
  <c r="CS339" i="14"/>
  <c r="CA339" i="14"/>
  <c r="BD339" i="14"/>
  <c r="AM339" i="14"/>
  <c r="D106" i="5" s="1"/>
  <c r="E106" i="5" s="1"/>
  <c r="J339" i="14"/>
  <c r="DZ337" i="14"/>
  <c r="DK337" i="14"/>
  <c r="CY337" i="14"/>
  <c r="D206" i="5" s="1"/>
  <c r="BU337" i="14"/>
  <c r="BJ337" i="14"/>
  <c r="BB337" i="14"/>
  <c r="AT337" i="14"/>
  <c r="AJ337" i="14"/>
  <c r="AA337" i="14"/>
  <c r="S337" i="14"/>
  <c r="D337" i="14"/>
  <c r="D28" i="5" s="1"/>
  <c r="AP338" i="14"/>
  <c r="EA337" i="14"/>
  <c r="DS337" i="14"/>
  <c r="CH337" i="14"/>
  <c r="AY337" i="14"/>
  <c r="E337" i="14"/>
  <c r="DT341" i="14"/>
  <c r="ED340" i="14"/>
  <c r="DK340" i="14"/>
  <c r="CU340" i="14"/>
  <c r="G202" i="5" s="1"/>
  <c r="CC340" i="14"/>
  <c r="BF340" i="14"/>
  <c r="AP340" i="14"/>
  <c r="W340" i="14"/>
  <c r="EE339" i="14"/>
  <c r="DO339" i="14"/>
  <c r="F231" i="5" s="1"/>
  <c r="CV339" i="14"/>
  <c r="F203" i="5" s="1"/>
  <c r="CD339" i="14"/>
  <c r="BG339" i="14"/>
  <c r="AQ339" i="14"/>
  <c r="X339" i="14"/>
  <c r="EF338" i="14"/>
  <c r="DP338" i="14"/>
  <c r="E232" i="5" s="1"/>
  <c r="CW338" i="14"/>
  <c r="E204" i="5" s="1"/>
  <c r="CE338" i="14"/>
  <c r="BH338" i="14"/>
  <c r="AR338" i="14"/>
  <c r="Y338" i="14"/>
  <c r="EH337" i="14"/>
  <c r="EH346" i="14" s="1"/>
  <c r="CX337" i="14"/>
  <c r="CL337" i="14"/>
  <c r="CL346" i="14" s="1"/>
  <c r="BT337" i="14"/>
  <c r="BI337" i="14"/>
  <c r="AS337" i="14"/>
  <c r="AS346" i="14" s="1"/>
  <c r="AH337" i="14"/>
  <c r="Z337" i="14"/>
  <c r="Z346" i="14" s="1"/>
  <c r="CC338" i="14"/>
  <c r="DH337" i="14"/>
  <c r="DH346" i="14" s="1"/>
  <c r="BS371" i="2"/>
  <c r="U334" i="2"/>
  <c r="DO337" i="2"/>
  <c r="D231" i="1" s="1"/>
  <c r="DB337" i="2"/>
  <c r="D209" i="1" s="1"/>
  <c r="DB334" i="2"/>
  <c r="DB338" i="2"/>
  <c r="E209" i="1" s="1"/>
  <c r="DB342" i="2"/>
  <c r="DB339" i="2"/>
  <c r="F209" i="1" s="1"/>
  <c r="DB343" i="2"/>
  <c r="DB340" i="2"/>
  <c r="G209" i="1" s="1"/>
  <c r="DC346" i="2"/>
  <c r="DB341" i="2"/>
  <c r="CU346" i="2"/>
  <c r="DA346" i="2"/>
  <c r="CX337" i="2"/>
  <c r="D205" i="1" s="1"/>
  <c r="CX338" i="2"/>
  <c r="E205" i="1" s="1"/>
  <c r="CX342" i="2"/>
  <c r="CX343" i="2"/>
  <c r="CX339" i="2"/>
  <c r="F205" i="1" s="1"/>
  <c r="CX334" i="2"/>
  <c r="CX340" i="2"/>
  <c r="G205" i="1" s="1"/>
  <c r="CY346" i="2"/>
  <c r="CZ339" i="2"/>
  <c r="F207" i="1" s="1"/>
  <c r="CZ334" i="2"/>
  <c r="CZ340" i="2"/>
  <c r="G207" i="1" s="1"/>
  <c r="CZ337" i="2"/>
  <c r="D207" i="1" s="1"/>
  <c r="CZ341" i="2"/>
  <c r="CZ338" i="2"/>
  <c r="E207" i="1" s="1"/>
  <c r="CZ342" i="2"/>
  <c r="CW346" i="2"/>
  <c r="CZ343" i="2"/>
  <c r="CT334" i="2"/>
  <c r="CT338" i="2"/>
  <c r="D192" i="1" s="1"/>
  <c r="E192" i="1" s="1"/>
  <c r="CT343" i="2"/>
  <c r="D197" i="1" s="1"/>
  <c r="E197" i="1" s="1"/>
  <c r="CT342" i="2"/>
  <c r="D196" i="1" s="1"/>
  <c r="E196" i="1" s="1"/>
  <c r="CT339" i="2"/>
  <c r="D193" i="1" s="1"/>
  <c r="E193" i="1" s="1"/>
  <c r="CT340" i="2"/>
  <c r="D194" i="1" s="1"/>
  <c r="E194" i="1" s="1"/>
  <c r="Q383" i="2"/>
  <c r="E359" i="1" s="1"/>
  <c r="F359" i="1" s="1"/>
  <c r="Q388" i="2"/>
  <c r="E364" i="1" s="1"/>
  <c r="F364" i="1" s="1"/>
  <c r="Q380" i="2"/>
  <c r="E356" i="1" s="1"/>
  <c r="Q381" i="2"/>
  <c r="E357" i="1" s="1"/>
  <c r="F357" i="1" s="1"/>
  <c r="Q387" i="2"/>
  <c r="E363" i="1" s="1"/>
  <c r="F363" i="1" s="1"/>
  <c r="Q384" i="2"/>
  <c r="E360" i="1" s="1"/>
  <c r="F360" i="1" s="1"/>
  <c r="Q389" i="2"/>
  <c r="E365" i="1" s="1"/>
  <c r="F365" i="1" s="1"/>
  <c r="Q386" i="2"/>
  <c r="E362" i="1" s="1"/>
  <c r="F362" i="1" s="1"/>
  <c r="Q409" i="2"/>
  <c r="Q385" i="2"/>
  <c r="E361" i="1" s="1"/>
  <c r="F361" i="1" s="1"/>
  <c r="Q390" i="2"/>
  <c r="E366" i="1" s="1"/>
  <c r="F366" i="1" s="1"/>
  <c r="P380" i="2"/>
  <c r="E328" i="1" s="1"/>
  <c r="P393" i="2"/>
  <c r="E341" i="1" s="1"/>
  <c r="F341" i="1" s="1"/>
  <c r="P394" i="2"/>
  <c r="E342" i="1" s="1"/>
  <c r="F342" i="1" s="1"/>
  <c r="P409" i="2"/>
  <c r="P388" i="2"/>
  <c r="E336" i="1" s="1"/>
  <c r="F336" i="1" s="1"/>
  <c r="P385" i="2"/>
  <c r="E333" i="1" s="1"/>
  <c r="F333" i="1" s="1"/>
  <c r="P391" i="2"/>
  <c r="E339" i="1" s="1"/>
  <c r="F339" i="1" s="1"/>
  <c r="P386" i="2"/>
  <c r="E334" i="1" s="1"/>
  <c r="F334" i="1" s="1"/>
  <c r="P383" i="2"/>
  <c r="E331" i="1" s="1"/>
  <c r="F331" i="1" s="1"/>
  <c r="BO341" i="2"/>
  <c r="O389" i="2"/>
  <c r="E325" i="1" s="1"/>
  <c r="F325" i="1" s="1"/>
  <c r="S338" i="2"/>
  <c r="D69" i="1" s="1"/>
  <c r="E69" i="1" s="1"/>
  <c r="AJ341" i="2"/>
  <c r="O409" i="2"/>
  <c r="O380" i="2"/>
  <c r="E317" i="1" s="1"/>
  <c r="S339" i="2"/>
  <c r="D70" i="1" s="1"/>
  <c r="E70" i="1" s="1"/>
  <c r="BB342" i="2"/>
  <c r="AT334" i="2"/>
  <c r="AT340" i="2"/>
  <c r="O387" i="2"/>
  <c r="E323" i="1" s="1"/>
  <c r="F323" i="1" s="1"/>
  <c r="AF340" i="2"/>
  <c r="AU334" i="2"/>
  <c r="AD341" i="2"/>
  <c r="AD346" i="2" s="1"/>
  <c r="O384" i="2"/>
  <c r="E320" i="1" s="1"/>
  <c r="F320" i="1" s="1"/>
  <c r="P392" i="2"/>
  <c r="E340" i="1" s="1"/>
  <c r="F340" i="1" s="1"/>
  <c r="P384" i="2"/>
  <c r="E332" i="1" s="1"/>
  <c r="F332" i="1" s="1"/>
  <c r="P389" i="2"/>
  <c r="E337" i="1" s="1"/>
  <c r="F337" i="1" s="1"/>
  <c r="P381" i="2"/>
  <c r="E329" i="1" s="1"/>
  <c r="F329" i="1" s="1"/>
  <c r="AU337" i="2"/>
  <c r="O381" i="2"/>
  <c r="AU339" i="2"/>
  <c r="AT337" i="2"/>
  <c r="AT338" i="2"/>
  <c r="AU340" i="2"/>
  <c r="AU343" i="2"/>
  <c r="O386" i="2"/>
  <c r="E322" i="1" s="1"/>
  <c r="F322" i="1" s="1"/>
  <c r="P390" i="2"/>
  <c r="E338" i="1" s="1"/>
  <c r="F338" i="1" s="1"/>
  <c r="P382" i="2"/>
  <c r="E330" i="1" s="1"/>
  <c r="F330" i="1" s="1"/>
  <c r="P387" i="2"/>
  <c r="E335" i="1" s="1"/>
  <c r="F335" i="1" s="1"/>
  <c r="O385" i="2"/>
  <c r="E321" i="1" s="1"/>
  <c r="F321" i="1" s="1"/>
  <c r="AT341" i="2"/>
  <c r="K343" i="2"/>
  <c r="E60" i="1" s="1"/>
  <c r="F60" i="1" s="1"/>
  <c r="K337" i="2"/>
  <c r="Y342" i="2"/>
  <c r="L390" i="2"/>
  <c r="E290" i="1" s="1"/>
  <c r="F290" i="1" s="1"/>
  <c r="L389" i="2"/>
  <c r="E289" i="1" s="1"/>
  <c r="F289" i="1" s="1"/>
  <c r="L393" i="2"/>
  <c r="E293" i="1" s="1"/>
  <c r="F293" i="1" s="1"/>
  <c r="L387" i="2"/>
  <c r="E287" i="1" s="1"/>
  <c r="F287" i="1" s="1"/>
  <c r="L391" i="2"/>
  <c r="E291" i="1" s="1"/>
  <c r="F291" i="1" s="1"/>
  <c r="L382" i="2"/>
  <c r="E282" i="1" s="1"/>
  <c r="F282" i="1" s="1"/>
  <c r="L409" i="2"/>
  <c r="L384" i="2"/>
  <c r="E284" i="1" s="1"/>
  <c r="F284" i="1" s="1"/>
  <c r="L388" i="2"/>
  <c r="E288" i="1" s="1"/>
  <c r="F288" i="1" s="1"/>
  <c r="L392" i="2"/>
  <c r="E292" i="1" s="1"/>
  <c r="F292" i="1" s="1"/>
  <c r="L383" i="2"/>
  <c r="E283" i="1" s="1"/>
  <c r="F283" i="1" s="1"/>
  <c r="L386" i="2"/>
  <c r="E286" i="1" s="1"/>
  <c r="F286" i="1" s="1"/>
  <c r="AL346" i="2"/>
  <c r="AR341" i="2"/>
  <c r="E338" i="2"/>
  <c r="E29" i="1" s="1"/>
  <c r="V337" i="2"/>
  <c r="V340" i="2"/>
  <c r="AD334" i="2"/>
  <c r="BM339" i="2"/>
  <c r="AD343" i="2"/>
  <c r="AD339" i="2"/>
  <c r="AD340" i="2"/>
  <c r="BF342" i="2"/>
  <c r="L380" i="2"/>
  <c r="E280" i="1" s="1"/>
  <c r="L381" i="2"/>
  <c r="E281" i="1" s="1"/>
  <c r="F281" i="1" s="1"/>
  <c r="L385" i="2"/>
  <c r="E285" i="1" s="1"/>
  <c r="F285" i="1" s="1"/>
  <c r="AE346" i="2"/>
  <c r="X346" i="2"/>
  <c r="Z346" i="2"/>
  <c r="I338" i="2"/>
  <c r="D42" i="1" s="1"/>
  <c r="E42" i="1" s="1"/>
  <c r="AM340" i="2"/>
  <c r="D107" i="1" s="1"/>
  <c r="E107" i="1" s="1"/>
  <c r="C320" i="2"/>
  <c r="B315" i="2"/>
  <c r="B316" i="2"/>
  <c r="J9" i="1" s="1"/>
  <c r="K9" i="1" s="1"/>
  <c r="B319" i="2"/>
  <c r="J12" i="1" s="1"/>
  <c r="K12" i="1" s="1"/>
  <c r="B318" i="2"/>
  <c r="J11" i="1" s="1"/>
  <c r="K11" i="1" s="1"/>
  <c r="AY334" i="2"/>
  <c r="AY338" i="2"/>
  <c r="AY339" i="2"/>
  <c r="AY343" i="2"/>
  <c r="AY340" i="2"/>
  <c r="AY342" i="2"/>
  <c r="CI339" i="2"/>
  <c r="CI334" i="2"/>
  <c r="CI348" i="2" s="1"/>
  <c r="D179" i="1" s="1"/>
  <c r="E179" i="1" s="1"/>
  <c r="CI338" i="2"/>
  <c r="CI340" i="2"/>
  <c r="CI342" i="2"/>
  <c r="CI343" i="2"/>
  <c r="BE334" i="2"/>
  <c r="BE338" i="2"/>
  <c r="BE337" i="2"/>
  <c r="BE341" i="2"/>
  <c r="BE342" i="2"/>
  <c r="BE340" i="2"/>
  <c r="CG334" i="2"/>
  <c r="CG348" i="2" s="1"/>
  <c r="D177" i="1" s="1"/>
  <c r="E177" i="1" s="1"/>
  <c r="CG340" i="2"/>
  <c r="CG337" i="2"/>
  <c r="CG338" i="2"/>
  <c r="CG342" i="2"/>
  <c r="CG341" i="2"/>
  <c r="DI337" i="2"/>
  <c r="DI334" i="2"/>
  <c r="DI348" i="2" s="1"/>
  <c r="D219" i="1" s="1"/>
  <c r="E219" i="1" s="1"/>
  <c r="DI338" i="2"/>
  <c r="DI340" i="2"/>
  <c r="DI342" i="2"/>
  <c r="DI341" i="2"/>
  <c r="DI343" i="2"/>
  <c r="AV346" i="2"/>
  <c r="DW334" i="2"/>
  <c r="DW348" i="2" s="1"/>
  <c r="D250" i="1" s="1"/>
  <c r="E250" i="1" s="1"/>
  <c r="DW338" i="2"/>
  <c r="DW340" i="2"/>
  <c r="DW339" i="2"/>
  <c r="DW342" i="2"/>
  <c r="DW343" i="2"/>
  <c r="BA340" i="2"/>
  <c r="BA334" i="2"/>
  <c r="BA341" i="2"/>
  <c r="BA337" i="2"/>
  <c r="BA342" i="2"/>
  <c r="BA338" i="2"/>
  <c r="BU334" i="2"/>
  <c r="BU338" i="2"/>
  <c r="BU337" i="2"/>
  <c r="BU341" i="2"/>
  <c r="BU342" i="2"/>
  <c r="BU340" i="2"/>
  <c r="DY337" i="2"/>
  <c r="DY338" i="2"/>
  <c r="DY342" i="2"/>
  <c r="DY334" i="2"/>
  <c r="DY348" i="2" s="1"/>
  <c r="D252" i="1" s="1"/>
  <c r="E252" i="1" s="1"/>
  <c r="DY340" i="2"/>
  <c r="DY341" i="2"/>
  <c r="DY343" i="2"/>
  <c r="AZ334" i="2"/>
  <c r="AZ338" i="2"/>
  <c r="AZ337" i="2"/>
  <c r="AZ339" i="2"/>
  <c r="AZ341" i="2"/>
  <c r="AZ343" i="2"/>
  <c r="AZ342" i="2"/>
  <c r="BH334" i="2"/>
  <c r="BH337" i="2"/>
  <c r="BH339" i="2"/>
  <c r="BH342" i="2"/>
  <c r="BH343" i="2"/>
  <c r="BH341" i="2"/>
  <c r="BH338" i="2"/>
  <c r="BP334" i="2"/>
  <c r="BP338" i="2"/>
  <c r="BP339" i="2"/>
  <c r="BP341" i="2"/>
  <c r="BP343" i="2"/>
  <c r="BP342" i="2"/>
  <c r="BP337" i="2"/>
  <c r="BQ343" i="2"/>
  <c r="BG334" i="2"/>
  <c r="BG338" i="2"/>
  <c r="BG340" i="2"/>
  <c r="BG342" i="2"/>
  <c r="BG339" i="2"/>
  <c r="BG343" i="2"/>
  <c r="DK334" i="2"/>
  <c r="DK348" i="2" s="1"/>
  <c r="D221" i="1" s="1"/>
  <c r="E221" i="1" s="1"/>
  <c r="DK339" i="2"/>
  <c r="DK338" i="2"/>
  <c r="DK340" i="2"/>
  <c r="DK343" i="2"/>
  <c r="DK342" i="2"/>
  <c r="EE339" i="2"/>
  <c r="EE338" i="2"/>
  <c r="EE340" i="2"/>
  <c r="EE334" i="2"/>
  <c r="EE348" i="2" s="1"/>
  <c r="D261" i="1" s="1"/>
  <c r="E261" i="1" s="1"/>
  <c r="EE342" i="2"/>
  <c r="EE343" i="2"/>
  <c r="DU340" i="2"/>
  <c r="DU338" i="2"/>
  <c r="DU341" i="2"/>
  <c r="DU337" i="2"/>
  <c r="DU334" i="2"/>
  <c r="DU348" i="2" s="1"/>
  <c r="F246" i="1" s="1"/>
  <c r="DU342" i="2"/>
  <c r="CR334" i="2"/>
  <c r="CR348" i="2" s="1"/>
  <c r="F188" i="1" s="1"/>
  <c r="CR343" i="2"/>
  <c r="CR339" i="2"/>
  <c r="CR342" i="2"/>
  <c r="CR337" i="2"/>
  <c r="CR338" i="2"/>
  <c r="CR341" i="2"/>
  <c r="DH346" i="2"/>
  <c r="AY337" i="2"/>
  <c r="CA337" i="2"/>
  <c r="CI337" i="2"/>
  <c r="BN339" i="2"/>
  <c r="BN334" i="2"/>
  <c r="BN337" i="2"/>
  <c r="BN340" i="2"/>
  <c r="BN343" i="2"/>
  <c r="BN341" i="2"/>
  <c r="DF334" i="2"/>
  <c r="DF348" i="2" s="1"/>
  <c r="D216" i="1" s="1"/>
  <c r="E216" i="1" s="1"/>
  <c r="DF339" i="2"/>
  <c r="DF341" i="2"/>
  <c r="DF337" i="2"/>
  <c r="DF340" i="2"/>
  <c r="DF343" i="2"/>
  <c r="DZ339" i="2"/>
  <c r="DZ334" i="2"/>
  <c r="DZ348" i="2" s="1"/>
  <c r="D253" i="1" s="1"/>
  <c r="E253" i="1" s="1"/>
  <c r="DZ337" i="2"/>
  <c r="DZ340" i="2"/>
  <c r="DZ343" i="2"/>
  <c r="DZ341" i="2"/>
  <c r="BE339" i="2"/>
  <c r="CG339" i="2"/>
  <c r="DI339" i="2"/>
  <c r="CN334" i="2"/>
  <c r="CN348" i="2" s="1"/>
  <c r="F187" i="1" s="1"/>
  <c r="CN337" i="2"/>
  <c r="CN339" i="2"/>
  <c r="CN338" i="2"/>
  <c r="CN342" i="2"/>
  <c r="CN341" i="2"/>
  <c r="CN343" i="2"/>
  <c r="EF334" i="2"/>
  <c r="EF348" i="2" s="1"/>
  <c r="EF337" i="2"/>
  <c r="EF339" i="2"/>
  <c r="D265" i="1" s="1"/>
  <c r="E265" i="1" s="1"/>
  <c r="EF343" i="2"/>
  <c r="D269" i="1" s="1"/>
  <c r="E269" i="1" s="1"/>
  <c r="EF341" i="2"/>
  <c r="D267" i="1" s="1"/>
  <c r="E267" i="1" s="1"/>
  <c r="EF338" i="2"/>
  <c r="EF342" i="2"/>
  <c r="D268" i="1" s="1"/>
  <c r="E268" i="1" s="1"/>
  <c r="EE341" i="2"/>
  <c r="BA343" i="2"/>
  <c r="DW337" i="2"/>
  <c r="BJ334" i="2"/>
  <c r="BJ337" i="2"/>
  <c r="BJ339" i="2"/>
  <c r="BJ343" i="2"/>
  <c r="BJ341" i="2"/>
  <c r="BJ340" i="2"/>
  <c r="CH337" i="2"/>
  <c r="CH334" i="2"/>
  <c r="CH348" i="2" s="1"/>
  <c r="D178" i="1" s="1"/>
  <c r="E178" i="1" s="1"/>
  <c r="CH340" i="2"/>
  <c r="CH341" i="2"/>
  <c r="CH339" i="2"/>
  <c r="CH343" i="2"/>
  <c r="DJ339" i="2"/>
  <c r="DJ340" i="2"/>
  <c r="DJ337" i="2"/>
  <c r="DJ334" i="2"/>
  <c r="DJ348" i="2" s="1"/>
  <c r="D220" i="1" s="1"/>
  <c r="E220" i="1" s="1"/>
  <c r="DJ341" i="2"/>
  <c r="DJ343" i="2"/>
  <c r="ED337" i="2"/>
  <c r="ED334" i="2"/>
  <c r="ED348" i="2" s="1"/>
  <c r="D260" i="1" s="1"/>
  <c r="E260" i="1" s="1"/>
  <c r="ED340" i="2"/>
  <c r="ED341" i="2"/>
  <c r="ED339" i="2"/>
  <c r="ED343" i="2"/>
  <c r="BA339" i="2"/>
  <c r="BU339" i="2"/>
  <c r="DY339" i="2"/>
  <c r="BD334" i="2"/>
  <c r="BD337" i="2"/>
  <c r="BD341" i="2"/>
  <c r="BD339" i="2"/>
  <c r="BD338" i="2"/>
  <c r="BD343" i="2"/>
  <c r="BD342" i="2"/>
  <c r="BL334" i="2"/>
  <c r="BL341" i="2"/>
  <c r="D140" i="1" s="1"/>
  <c r="E140" i="1" s="1"/>
  <c r="BL338" i="2"/>
  <c r="D138" i="1" s="1"/>
  <c r="E138" i="1" s="1"/>
  <c r="BL337" i="2"/>
  <c r="D137" i="1" s="1"/>
  <c r="E137" i="1" s="1"/>
  <c r="BL342" i="2"/>
  <c r="BL339" i="2"/>
  <c r="D139" i="1" s="1"/>
  <c r="E139" i="1" s="1"/>
  <c r="BL343" i="2"/>
  <c r="DD334" i="2"/>
  <c r="DD348" i="2" s="1"/>
  <c r="D214" i="1" s="1"/>
  <c r="E214" i="1" s="1"/>
  <c r="DD337" i="2"/>
  <c r="DD339" i="2"/>
  <c r="DD338" i="2"/>
  <c r="DD342" i="2"/>
  <c r="DD341" i="2"/>
  <c r="DD343" i="2"/>
  <c r="BG341" i="2"/>
  <c r="CP342" i="2"/>
  <c r="DJ342" i="2"/>
  <c r="ED342" i="2"/>
  <c r="BU343" i="2"/>
  <c r="BG337" i="2"/>
  <c r="DK337" i="2"/>
  <c r="EE337" i="2"/>
  <c r="BF340" i="2"/>
  <c r="BF337" i="2"/>
  <c r="BF339" i="2"/>
  <c r="BF341" i="2"/>
  <c r="BF343" i="2"/>
  <c r="BF334" i="2"/>
  <c r="BV340" i="2"/>
  <c r="BV334" i="2"/>
  <c r="BV339" i="2"/>
  <c r="BV343" i="2"/>
  <c r="BV337" i="2"/>
  <c r="BV341" i="2"/>
  <c r="DU339" i="2"/>
  <c r="CR340" i="2"/>
  <c r="DU343" i="2"/>
  <c r="CA338" i="2"/>
  <c r="CA340" i="2"/>
  <c r="CA339" i="2"/>
  <c r="CA334" i="2"/>
  <c r="CA348" i="2" s="1"/>
  <c r="CA343" i="2"/>
  <c r="CA342" i="2"/>
  <c r="BQ337" i="2"/>
  <c r="BQ338" i="2"/>
  <c r="BQ340" i="2"/>
  <c r="BQ342" i="2"/>
  <c r="BQ334" i="2"/>
  <c r="BQ341" i="2"/>
  <c r="CS337" i="2"/>
  <c r="CS338" i="2"/>
  <c r="CS342" i="2"/>
  <c r="CS340" i="2"/>
  <c r="CS341" i="2"/>
  <c r="CS334" i="2"/>
  <c r="CS348" i="2" s="1"/>
  <c r="G188" i="1" s="1"/>
  <c r="BT334" i="2"/>
  <c r="BT338" i="2"/>
  <c r="BT337" i="2"/>
  <c r="BT339" i="2"/>
  <c r="BT341" i="2"/>
  <c r="BT343" i="2"/>
  <c r="BT342" i="2"/>
  <c r="AY341" i="2"/>
  <c r="CB334" i="2"/>
  <c r="CB348" i="2" s="1"/>
  <c r="D172" i="1" s="1"/>
  <c r="E172" i="1" s="1"/>
  <c r="CB337" i="2"/>
  <c r="CB338" i="2"/>
  <c r="CB342" i="2"/>
  <c r="CB339" i="2"/>
  <c r="CB343" i="2"/>
  <c r="CB341" i="2"/>
  <c r="CE334" i="2"/>
  <c r="CE348" i="2" s="1"/>
  <c r="D175" i="1" s="1"/>
  <c r="E175" i="1" s="1"/>
  <c r="CE338" i="2"/>
  <c r="CE339" i="2"/>
  <c r="CE343" i="2"/>
  <c r="CE340" i="2"/>
  <c r="CE342" i="2"/>
  <c r="CQ338" i="2"/>
  <c r="CQ340" i="2"/>
  <c r="CQ334" i="2"/>
  <c r="CQ348" i="2" s="1"/>
  <c r="E188" i="1" s="1"/>
  <c r="CQ339" i="2"/>
  <c r="CQ342" i="2"/>
  <c r="CQ343" i="2"/>
  <c r="DO334" i="2"/>
  <c r="DO339" i="2"/>
  <c r="F231" i="1" s="1"/>
  <c r="DO338" i="2"/>
  <c r="E231" i="1" s="1"/>
  <c r="DO340" i="2"/>
  <c r="G231" i="1" s="1"/>
  <c r="DO342" i="2"/>
  <c r="DO343" i="2"/>
  <c r="AX338" i="2"/>
  <c r="CD338" i="2"/>
  <c r="DR338" i="2"/>
  <c r="D238" i="1" s="1"/>
  <c r="E238" i="1" s="1"/>
  <c r="EH338" i="2"/>
  <c r="BI338" i="2"/>
  <c r="BI340" i="2"/>
  <c r="BI341" i="2"/>
  <c r="BI334" i="2"/>
  <c r="BI337" i="2"/>
  <c r="BI342" i="2"/>
  <c r="CO338" i="2"/>
  <c r="CO340" i="2"/>
  <c r="CO334" i="2"/>
  <c r="CO348" i="2" s="1"/>
  <c r="G187" i="1" s="1"/>
  <c r="CO337" i="2"/>
  <c r="CO341" i="2"/>
  <c r="CO342" i="2"/>
  <c r="DE334" i="2"/>
  <c r="DE348" i="2" s="1"/>
  <c r="D215" i="1" s="1"/>
  <c r="E215" i="1" s="1"/>
  <c r="DE337" i="2"/>
  <c r="DE340" i="2"/>
  <c r="DE341" i="2"/>
  <c r="DE338" i="2"/>
  <c r="DE342" i="2"/>
  <c r="DT334" i="2"/>
  <c r="DT348" i="2" s="1"/>
  <c r="E246" i="1" s="1"/>
  <c r="DT337" i="2"/>
  <c r="DT339" i="2"/>
  <c r="DT338" i="2"/>
  <c r="DT342" i="2"/>
  <c r="DT341" i="2"/>
  <c r="DT343" i="2"/>
  <c r="CE341" i="2"/>
  <c r="DK341" i="2"/>
  <c r="BI343" i="2"/>
  <c r="BC334" i="2"/>
  <c r="BC338" i="2"/>
  <c r="BC339" i="2"/>
  <c r="BC340" i="2"/>
  <c r="BC342" i="2"/>
  <c r="BC343" i="2"/>
  <c r="CM334" i="2"/>
  <c r="CM348" i="2" s="1"/>
  <c r="E187" i="1" s="1"/>
  <c r="CM338" i="2"/>
  <c r="CM340" i="2"/>
  <c r="CM342" i="2"/>
  <c r="CM339" i="2"/>
  <c r="CM343" i="2"/>
  <c r="DG338" i="2"/>
  <c r="DG340" i="2"/>
  <c r="DG339" i="2"/>
  <c r="DG342" i="2"/>
  <c r="DG343" i="2"/>
  <c r="DG334" i="2"/>
  <c r="DG348" i="2" s="1"/>
  <c r="D217" i="1" s="1"/>
  <c r="E217" i="1" s="1"/>
  <c r="EI338" i="2"/>
  <c r="D277" i="1" s="1"/>
  <c r="E277" i="1" s="1"/>
  <c r="EI340" i="2"/>
  <c r="EI339" i="2"/>
  <c r="EI342" i="2"/>
  <c r="EI334" i="2"/>
  <c r="EI343" i="2"/>
  <c r="AW337" i="2"/>
  <c r="AW334" i="2"/>
  <c r="AW338" i="2"/>
  <c r="AW340" i="2"/>
  <c r="AW342" i="2"/>
  <c r="AW341" i="2"/>
  <c r="BM337" i="2"/>
  <c r="BM338" i="2"/>
  <c r="BM334" i="2"/>
  <c r="BM342" i="2"/>
  <c r="BM340" i="2"/>
  <c r="BM341" i="2"/>
  <c r="CC337" i="2"/>
  <c r="CC334" i="2"/>
  <c r="CC348" i="2" s="1"/>
  <c r="D173" i="1" s="1"/>
  <c r="E173" i="1" s="1"/>
  <c r="CC340" i="2"/>
  <c r="CC342" i="2"/>
  <c r="CC341" i="2"/>
  <c r="CC338" i="2"/>
  <c r="DQ334" i="2"/>
  <c r="DQ338" i="2"/>
  <c r="E233" i="1" s="1"/>
  <c r="DQ341" i="2"/>
  <c r="DQ337" i="2"/>
  <c r="D233" i="1" s="1"/>
  <c r="DQ342" i="2"/>
  <c r="DQ340" i="2"/>
  <c r="G233" i="1" s="1"/>
  <c r="DP334" i="2"/>
  <c r="DP337" i="2"/>
  <c r="D232" i="1" s="1"/>
  <c r="DP339" i="2"/>
  <c r="F232" i="1" s="1"/>
  <c r="DP343" i="2"/>
  <c r="DP341" i="2"/>
  <c r="DP338" i="2"/>
  <c r="E232" i="1" s="1"/>
  <c r="DP342" i="2"/>
  <c r="BN342" i="2"/>
  <c r="BO334" i="2"/>
  <c r="BO339" i="2"/>
  <c r="BO340" i="2"/>
  <c r="BO343" i="2"/>
  <c r="BO338" i="2"/>
  <c r="BO342" i="2"/>
  <c r="DS334" i="2"/>
  <c r="DS348" i="2" s="1"/>
  <c r="D246" i="1" s="1"/>
  <c r="DS340" i="2"/>
  <c r="DS338" i="2"/>
  <c r="DS342" i="2"/>
  <c r="DS339" i="2"/>
  <c r="DS343" i="2"/>
  <c r="EC337" i="2"/>
  <c r="EC340" i="2"/>
  <c r="EC338" i="2"/>
  <c r="EC334" i="2"/>
  <c r="EC348" i="2" s="1"/>
  <c r="D259" i="1" s="1"/>
  <c r="E259" i="1" s="1"/>
  <c r="EC342" i="2"/>
  <c r="EC341" i="2"/>
  <c r="DF342" i="2"/>
  <c r="CO343" i="2"/>
  <c r="DE343" i="2"/>
  <c r="EC343" i="2"/>
  <c r="EA334" i="2"/>
  <c r="EA348" i="2" s="1"/>
  <c r="D257" i="1" s="1"/>
  <c r="E257" i="1" s="1"/>
  <c r="EA339" i="2"/>
  <c r="EA340" i="2"/>
  <c r="EA338" i="2"/>
  <c r="EA342" i="2"/>
  <c r="EA343" i="2"/>
  <c r="AX339" i="2"/>
  <c r="AX341" i="2"/>
  <c r="AX340" i="2"/>
  <c r="AX334" i="2"/>
  <c r="AX337" i="2"/>
  <c r="AX343" i="2"/>
  <c r="CD339" i="2"/>
  <c r="CD340" i="2"/>
  <c r="CD343" i="2"/>
  <c r="CD337" i="2"/>
  <c r="CD341" i="2"/>
  <c r="CD334" i="2"/>
  <c r="CD348" i="2" s="1"/>
  <c r="D174" i="1" s="1"/>
  <c r="E174" i="1" s="1"/>
  <c r="DR340" i="2"/>
  <c r="D240" i="1" s="1"/>
  <c r="E240" i="1" s="1"/>
  <c r="DR337" i="2"/>
  <c r="D237" i="1" s="1"/>
  <c r="E237" i="1" s="1"/>
  <c r="DR339" i="2"/>
  <c r="D239" i="1" s="1"/>
  <c r="E239" i="1" s="1"/>
  <c r="DR334" i="2"/>
  <c r="DR343" i="2"/>
  <c r="DR341" i="2"/>
  <c r="D241" i="1" s="1"/>
  <c r="E241" i="1" s="1"/>
  <c r="EH340" i="2"/>
  <c r="EH334" i="2"/>
  <c r="EH339" i="2"/>
  <c r="EH337" i="2"/>
  <c r="EH343" i="2"/>
  <c r="EH341" i="2"/>
  <c r="CF334" i="2"/>
  <c r="CF348" i="2" s="1"/>
  <c r="D176" i="1" s="1"/>
  <c r="E176" i="1" s="1"/>
  <c r="CF338" i="2"/>
  <c r="CF337" i="2"/>
  <c r="CF339" i="2"/>
  <c r="CF341" i="2"/>
  <c r="CF343" i="2"/>
  <c r="CF342" i="2"/>
  <c r="DX334" i="2"/>
  <c r="DX348" i="2" s="1"/>
  <c r="D251" i="1" s="1"/>
  <c r="E251" i="1" s="1"/>
  <c r="DX337" i="2"/>
  <c r="DX338" i="2"/>
  <c r="DX343" i="2"/>
  <c r="DX342" i="2"/>
  <c r="DX339" i="2"/>
  <c r="DX341" i="2"/>
  <c r="CI341" i="2"/>
  <c r="CP334" i="2"/>
  <c r="CP348" i="2" s="1"/>
  <c r="D188" i="1" s="1"/>
  <c r="CP337" i="2"/>
  <c r="CP341" i="2"/>
  <c r="CP343" i="2"/>
  <c r="CP339" i="2"/>
  <c r="CP340" i="2"/>
  <c r="DV334" i="2"/>
  <c r="DV348" i="2" s="1"/>
  <c r="D249" i="1" s="1"/>
  <c r="E249" i="1" s="1"/>
  <c r="DV337" i="2"/>
  <c r="DV341" i="2"/>
  <c r="DV339" i="2"/>
  <c r="DV343" i="2"/>
  <c r="DV340" i="2"/>
  <c r="AZ340" i="2"/>
  <c r="BH340" i="2"/>
  <c r="BP340" i="2"/>
  <c r="DV342" i="2"/>
  <c r="BE343" i="2"/>
  <c r="CG343" i="2"/>
  <c r="BB337" i="2"/>
  <c r="BB340" i="2"/>
  <c r="BB339" i="2"/>
  <c r="BB334" i="2"/>
  <c r="BB341" i="2"/>
  <c r="BB343" i="2"/>
  <c r="CL337" i="2"/>
  <c r="CL340" i="2"/>
  <c r="CL339" i="2"/>
  <c r="CL343" i="2"/>
  <c r="CL334" i="2"/>
  <c r="CL348" i="2" s="1"/>
  <c r="D187" i="1" s="1"/>
  <c r="CL341" i="2"/>
  <c r="EB334" i="2"/>
  <c r="EB348" i="2" s="1"/>
  <c r="D258" i="1" s="1"/>
  <c r="E258" i="1" s="1"/>
  <c r="EB338" i="2"/>
  <c r="EB339" i="2"/>
  <c r="EB341" i="2"/>
  <c r="EB342" i="2"/>
  <c r="EB343" i="2"/>
  <c r="EB337" i="2"/>
  <c r="EA341" i="2"/>
  <c r="CS343" i="2"/>
  <c r="AC334" i="2"/>
  <c r="AC337" i="2"/>
  <c r="AC339" i="2"/>
  <c r="AC340" i="2"/>
  <c r="AC341" i="2"/>
  <c r="AC343" i="2"/>
  <c r="AP339" i="2"/>
  <c r="H334" i="2"/>
  <c r="H343" i="2"/>
  <c r="H338" i="2"/>
  <c r="D35" i="1" s="1"/>
  <c r="E35" i="1" s="1"/>
  <c r="H339" i="2"/>
  <c r="D36" i="1" s="1"/>
  <c r="E36" i="1" s="1"/>
  <c r="H340" i="2"/>
  <c r="D37" i="1" s="1"/>
  <c r="E37" i="1" s="1"/>
  <c r="H342" i="2"/>
  <c r="AN346" i="2"/>
  <c r="T343" i="2"/>
  <c r="T338" i="2"/>
  <c r="T339" i="2"/>
  <c r="T340" i="2"/>
  <c r="T334" i="2"/>
  <c r="T342" i="2"/>
  <c r="AH334" i="2"/>
  <c r="D93" i="1" s="1"/>
  <c r="AH337" i="2"/>
  <c r="AH338" i="2"/>
  <c r="AH340" i="2"/>
  <c r="AH341" i="2"/>
  <c r="AH342" i="2"/>
  <c r="AH343" i="2"/>
  <c r="W334" i="2"/>
  <c r="W337" i="2"/>
  <c r="W338" i="2"/>
  <c r="W339" i="2"/>
  <c r="W343" i="2"/>
  <c r="W341" i="2"/>
  <c r="W342" i="2"/>
  <c r="T341" i="2"/>
  <c r="AJ343" i="2"/>
  <c r="AJ334" i="2"/>
  <c r="AJ342" i="2"/>
  <c r="AJ338" i="2"/>
  <c r="AJ339" i="2"/>
  <c r="AJ340" i="2"/>
  <c r="AR338" i="2"/>
  <c r="AR339" i="2"/>
  <c r="AR340" i="2"/>
  <c r="AR343" i="2"/>
  <c r="AR334" i="2"/>
  <c r="AR342" i="2"/>
  <c r="AM334" i="2"/>
  <c r="AM337" i="2"/>
  <c r="D104" i="1" s="1"/>
  <c r="E104" i="1" s="1"/>
  <c r="AM338" i="2"/>
  <c r="D105" i="1" s="1"/>
  <c r="E105" i="1" s="1"/>
  <c r="AM339" i="2"/>
  <c r="D106" i="1" s="1"/>
  <c r="E106" i="1" s="1"/>
  <c r="AM341" i="2"/>
  <c r="D108" i="1" s="1"/>
  <c r="E108" i="1" s="1"/>
  <c r="AM342" i="2"/>
  <c r="D109" i="1" s="1"/>
  <c r="E109" i="1" s="1"/>
  <c r="V346" i="2"/>
  <c r="F340" i="2"/>
  <c r="G30" i="1" s="1"/>
  <c r="F341" i="2"/>
  <c r="H30" i="1" s="1"/>
  <c r="F342" i="2"/>
  <c r="I30" i="1" s="1"/>
  <c r="F334" i="2"/>
  <c r="F337" i="2"/>
  <c r="D30" i="1" s="1"/>
  <c r="F338" i="2"/>
  <c r="E30" i="1" s="1"/>
  <c r="F343" i="2"/>
  <c r="J30" i="1" s="1"/>
  <c r="AP334" i="2"/>
  <c r="AP337" i="2"/>
  <c r="AP338" i="2"/>
  <c r="AP340" i="2"/>
  <c r="AP341" i="2"/>
  <c r="AP342" i="2"/>
  <c r="I343" i="2"/>
  <c r="I339" i="2"/>
  <c r="D43" i="1" s="1"/>
  <c r="E43" i="1" s="1"/>
  <c r="I340" i="2"/>
  <c r="D44" i="1" s="1"/>
  <c r="E44" i="1" s="1"/>
  <c r="I334" i="2"/>
  <c r="I337" i="2"/>
  <c r="D41" i="1" s="1"/>
  <c r="E41" i="1" s="1"/>
  <c r="I341" i="2"/>
  <c r="D45" i="1" s="1"/>
  <c r="E45" i="1" s="1"/>
  <c r="AS334" i="2"/>
  <c r="AS337" i="2"/>
  <c r="AS339" i="2"/>
  <c r="AS340" i="2"/>
  <c r="AS341" i="2"/>
  <c r="AS342" i="2"/>
  <c r="AS343" i="2"/>
  <c r="AB338" i="2"/>
  <c r="AB339" i="2"/>
  <c r="AB340" i="2"/>
  <c r="AB343" i="2"/>
  <c r="AB334" i="2"/>
  <c r="AB342" i="2"/>
  <c r="E339" i="2"/>
  <c r="F29" i="1" s="1"/>
  <c r="E340" i="2"/>
  <c r="G29" i="1" s="1"/>
  <c r="E341" i="2"/>
  <c r="H29" i="1" s="1"/>
  <c r="E334" i="2"/>
  <c r="E337" i="2"/>
  <c r="D29" i="1" s="1"/>
  <c r="E343" i="2"/>
  <c r="J29" i="1" s="1"/>
  <c r="AG339" i="2"/>
  <c r="AG340" i="2"/>
  <c r="AG341" i="2"/>
  <c r="AG334" i="2"/>
  <c r="AG337" i="2"/>
  <c r="AG343" i="2"/>
  <c r="AC342" i="2"/>
  <c r="AQ346" i="2"/>
  <c r="AA334" i="2"/>
  <c r="AA341" i="2"/>
  <c r="AA342" i="2"/>
  <c r="AA337" i="2"/>
  <c r="AA338" i="2"/>
  <c r="AA339" i="2"/>
  <c r="AA343" i="2"/>
  <c r="G334" i="2"/>
  <c r="G337" i="2"/>
  <c r="D31" i="1" s="1"/>
  <c r="G338" i="2"/>
  <c r="E31" i="1" s="1"/>
  <c r="G339" i="2"/>
  <c r="F31" i="1" s="1"/>
  <c r="G341" i="2"/>
  <c r="H31" i="1" s="1"/>
  <c r="G342" i="2"/>
  <c r="I31" i="1" s="1"/>
  <c r="G343" i="2"/>
  <c r="J31" i="1" s="1"/>
  <c r="AB341" i="2"/>
  <c r="H337" i="2"/>
  <c r="D34" i="1" s="1"/>
  <c r="T337" i="2"/>
  <c r="AF346" i="2"/>
  <c r="Y343" i="2"/>
  <c r="Y334" i="2"/>
  <c r="Y337" i="2"/>
  <c r="Y339" i="2"/>
  <c r="Y340" i="2"/>
  <c r="Y341" i="2"/>
  <c r="DP346" i="18" l="1"/>
  <c r="CM346" i="18"/>
  <c r="CP346" i="19"/>
  <c r="AU346" i="15"/>
  <c r="C320" i="15"/>
  <c r="AY346" i="18"/>
  <c r="BM346" i="22"/>
  <c r="BA346" i="22"/>
  <c r="EH346" i="2"/>
  <c r="EA346" i="2"/>
  <c r="CE346" i="2"/>
  <c r="BT346" i="2"/>
  <c r="CS346" i="2"/>
  <c r="AH346" i="14"/>
  <c r="AR346" i="14"/>
  <c r="DS346" i="14"/>
  <c r="BB346" i="14"/>
  <c r="CH346" i="15"/>
  <c r="AJ346" i="15"/>
  <c r="D346" i="17"/>
  <c r="DY346" i="17"/>
  <c r="DA346" i="20"/>
  <c r="C320" i="22"/>
  <c r="DS346" i="2"/>
  <c r="BJ346" i="14"/>
  <c r="BS371" i="17"/>
  <c r="AS346" i="19"/>
  <c r="ED346" i="19"/>
  <c r="AU346" i="20"/>
  <c r="DY346" i="21"/>
  <c r="K346" i="21"/>
  <c r="E384" i="1"/>
  <c r="EI346" i="15"/>
  <c r="DS346" i="17"/>
  <c r="DA346" i="19"/>
  <c r="BM346" i="21"/>
  <c r="AP346" i="22"/>
  <c r="D346" i="2"/>
  <c r="AV346" i="14"/>
  <c r="DT346" i="16"/>
  <c r="BF346" i="19"/>
  <c r="BA346" i="21"/>
  <c r="BS371" i="21"/>
  <c r="EA346" i="21"/>
  <c r="AN346" i="22"/>
  <c r="CL346" i="22"/>
  <c r="DH346" i="22"/>
  <c r="BF346" i="22"/>
  <c r="DG346" i="2"/>
  <c r="S346" i="2"/>
  <c r="EB346" i="14"/>
  <c r="EB346" i="15"/>
  <c r="AF346" i="15"/>
  <c r="EC346" i="17"/>
  <c r="CI346" i="18"/>
  <c r="DR346" i="18"/>
  <c r="BT346" i="19"/>
  <c r="X346" i="19"/>
  <c r="CI346" i="20"/>
  <c r="DS346" i="21"/>
  <c r="G346" i="16"/>
  <c r="D31" i="7"/>
  <c r="CT346" i="16"/>
  <c r="D191" i="7"/>
  <c r="E191" i="7" s="1"/>
  <c r="AL346" i="19"/>
  <c r="D98" i="10"/>
  <c r="E98" i="10" s="1"/>
  <c r="CZ346" i="19"/>
  <c r="D207" i="10"/>
  <c r="D346" i="19"/>
  <c r="G28" i="10"/>
  <c r="CX346" i="20"/>
  <c r="D205" i="11"/>
  <c r="EI346" i="20"/>
  <c r="D276" i="11"/>
  <c r="E276" i="11" s="1"/>
  <c r="D38" i="9"/>
  <c r="E34" i="9"/>
  <c r="CY346" i="22"/>
  <c r="D206" i="13"/>
  <c r="CE346" i="22"/>
  <c r="DG346" i="22"/>
  <c r="D38" i="11"/>
  <c r="E284" i="7"/>
  <c r="F280" i="1"/>
  <c r="E294" i="1"/>
  <c r="CY346" i="15"/>
  <c r="G206" i="6"/>
  <c r="AR346" i="15"/>
  <c r="AL346" i="15"/>
  <c r="D98" i="6"/>
  <c r="E98" i="6" s="1"/>
  <c r="J346" i="16"/>
  <c r="D50" i="7"/>
  <c r="E50" i="7" s="1"/>
  <c r="CW346" i="16"/>
  <c r="E204" i="7"/>
  <c r="DB346" i="16"/>
  <c r="D209" i="7"/>
  <c r="CW346" i="17"/>
  <c r="D204" i="8"/>
  <c r="EI346" i="17"/>
  <c r="DQ346" i="17"/>
  <c r="DI346" i="18"/>
  <c r="F346" i="18"/>
  <c r="D30" i="9"/>
  <c r="CW346" i="19"/>
  <c r="E204" i="10"/>
  <c r="E346" i="19"/>
  <c r="F29" i="10"/>
  <c r="CV346" i="19"/>
  <c r="G203" i="10"/>
  <c r="J346" i="21"/>
  <c r="D50" i="12"/>
  <c r="E50" i="12" s="1"/>
  <c r="J346" i="22"/>
  <c r="D50" i="13"/>
  <c r="E50" i="13" s="1"/>
  <c r="E85" i="1"/>
  <c r="F85" i="1" s="1"/>
  <c r="E87" i="1"/>
  <c r="F87" i="1" s="1"/>
  <c r="E81" i="1"/>
  <c r="F81" i="1" s="1"/>
  <c r="E76" i="1"/>
  <c r="F76" i="1" s="1"/>
  <c r="E78" i="1"/>
  <c r="F78" i="1" s="1"/>
  <c r="E91" i="1"/>
  <c r="F91" i="1" s="1"/>
  <c r="E82" i="1"/>
  <c r="F82" i="1" s="1"/>
  <c r="E77" i="1"/>
  <c r="F77" i="1" s="1"/>
  <c r="E86" i="1"/>
  <c r="F86" i="1" s="1"/>
  <c r="E84" i="1"/>
  <c r="F84" i="1" s="1"/>
  <c r="E90" i="1"/>
  <c r="F90" i="1" s="1"/>
  <c r="E88" i="1"/>
  <c r="F88" i="1" s="1"/>
  <c r="E89" i="1"/>
  <c r="F89" i="1" s="1"/>
  <c r="E92" i="1"/>
  <c r="F92" i="1" s="1"/>
  <c r="E79" i="1"/>
  <c r="F79" i="1" s="1"/>
  <c r="E80" i="1"/>
  <c r="F80" i="1" s="1"/>
  <c r="E83" i="1"/>
  <c r="F83" i="1" s="1"/>
  <c r="D38" i="1"/>
  <c r="E34" i="1"/>
  <c r="CM346" i="2"/>
  <c r="DT346" i="2"/>
  <c r="CQ346" i="2"/>
  <c r="E54" i="1"/>
  <c r="F54" i="1" s="1"/>
  <c r="K346" i="2"/>
  <c r="BU346" i="14"/>
  <c r="DQ346" i="15"/>
  <c r="CI346" i="15"/>
  <c r="BH346" i="15"/>
  <c r="BP346" i="15"/>
  <c r="AM346" i="16"/>
  <c r="D105" i="7"/>
  <c r="E105" i="7" s="1"/>
  <c r="CI346" i="16"/>
  <c r="DP346" i="16"/>
  <c r="E232" i="7"/>
  <c r="DQ346" i="16"/>
  <c r="D233" i="7"/>
  <c r="BL346" i="16"/>
  <c r="D139" i="7"/>
  <c r="E139" i="7" s="1"/>
  <c r="EI346" i="16"/>
  <c r="D276" i="7"/>
  <c r="E276" i="7" s="1"/>
  <c r="DH346" i="16"/>
  <c r="DX346" i="17"/>
  <c r="F280" i="8"/>
  <c r="E289" i="8"/>
  <c r="DV346" i="18"/>
  <c r="I346" i="20"/>
  <c r="D43" i="11"/>
  <c r="E43" i="11" s="1"/>
  <c r="CD346" i="20"/>
  <c r="K346" i="20"/>
  <c r="E62" i="11"/>
  <c r="F62" i="11" s="1"/>
  <c r="DB346" i="21"/>
  <c r="D209" i="12"/>
  <c r="I346" i="22"/>
  <c r="D43" i="13"/>
  <c r="E43" i="13" s="1"/>
  <c r="AU346" i="2"/>
  <c r="CR346" i="14"/>
  <c r="E34" i="6"/>
  <c r="D38" i="6"/>
  <c r="CU346" i="15"/>
  <c r="D202" i="6"/>
  <c r="AN346" i="15"/>
  <c r="CN346" i="15"/>
  <c r="CP346" i="15"/>
  <c r="EF346" i="16"/>
  <c r="AN346" i="16"/>
  <c r="D115" i="7"/>
  <c r="E115" i="7" s="1"/>
  <c r="DV346" i="17"/>
  <c r="CU346" i="18"/>
  <c r="G202" i="9"/>
  <c r="BP346" i="18"/>
  <c r="E307" i="9"/>
  <c r="F281" i="9"/>
  <c r="DP346" i="19"/>
  <c r="DQ346" i="20"/>
  <c r="AM346" i="20"/>
  <c r="D105" i="11"/>
  <c r="E105" i="11" s="1"/>
  <c r="E34" i="12"/>
  <c r="D38" i="12"/>
  <c r="CU346" i="21"/>
  <c r="D202" i="12"/>
  <c r="F296" i="1"/>
  <c r="E310" i="1"/>
  <c r="E90" i="8"/>
  <c r="F90" i="8" s="1"/>
  <c r="E76" i="8"/>
  <c r="F76" i="8" s="1"/>
  <c r="E84" i="8"/>
  <c r="F84" i="8" s="1"/>
  <c r="E86" i="8"/>
  <c r="F86" i="8" s="1"/>
  <c r="E83" i="8"/>
  <c r="F83" i="8" s="1"/>
  <c r="E77" i="8"/>
  <c r="F77" i="8" s="1"/>
  <c r="E79" i="8"/>
  <c r="F79" i="8" s="1"/>
  <c r="E81" i="8"/>
  <c r="F81" i="8" s="1"/>
  <c r="E87" i="8"/>
  <c r="F87" i="8" s="1"/>
  <c r="E89" i="8"/>
  <c r="F89" i="8" s="1"/>
  <c r="E82" i="8"/>
  <c r="F82" i="8" s="1"/>
  <c r="E92" i="8"/>
  <c r="F92" i="8" s="1"/>
  <c r="E85" i="8"/>
  <c r="F85" i="8" s="1"/>
  <c r="E91" i="8"/>
  <c r="F91" i="8" s="1"/>
  <c r="E78" i="8"/>
  <c r="F78" i="8" s="1"/>
  <c r="E88" i="8"/>
  <c r="F88" i="8" s="1"/>
  <c r="E80" i="8"/>
  <c r="F80" i="8" s="1"/>
  <c r="D346" i="15"/>
  <c r="G28" i="6"/>
  <c r="BS371" i="15"/>
  <c r="K153" i="6"/>
  <c r="L153" i="6" s="1"/>
  <c r="K346" i="15"/>
  <c r="E54" i="6"/>
  <c r="F54" i="6" s="1"/>
  <c r="CZ346" i="16"/>
  <c r="F207" i="7"/>
  <c r="DB346" i="17"/>
  <c r="F209" i="8"/>
  <c r="CX346" i="17"/>
  <c r="I346" i="17"/>
  <c r="D41" i="8"/>
  <c r="E41" i="8" s="1"/>
  <c r="E34" i="8"/>
  <c r="D38" i="8"/>
  <c r="EI346" i="18"/>
  <c r="D276" i="9"/>
  <c r="E276" i="9" s="1"/>
  <c r="CV346" i="22"/>
  <c r="E34" i="13"/>
  <c r="D38" i="13"/>
  <c r="BS371" i="20"/>
  <c r="K151" i="11"/>
  <c r="L151" i="11" s="1"/>
  <c r="DB346" i="22"/>
  <c r="D209" i="13"/>
  <c r="F328" i="1"/>
  <c r="E354" i="1"/>
  <c r="DJ346" i="2"/>
  <c r="BU346" i="2"/>
  <c r="F356" i="1"/>
  <c r="E371" i="1"/>
  <c r="DZ346" i="14"/>
  <c r="AA346" i="15"/>
  <c r="I346" i="15"/>
  <c r="D41" i="6"/>
  <c r="E41" i="6" s="1"/>
  <c r="DW346" i="15"/>
  <c r="CW346" i="15"/>
  <c r="DH346" i="15"/>
  <c r="DJ346" i="15"/>
  <c r="X346" i="15"/>
  <c r="F281" i="6"/>
  <c r="E295" i="6"/>
  <c r="E346" i="16"/>
  <c r="D29" i="7"/>
  <c r="DU346" i="17"/>
  <c r="CV346" i="18"/>
  <c r="F203" i="9"/>
  <c r="E346" i="18"/>
  <c r="D29" i="9"/>
  <c r="AZ346" i="18"/>
  <c r="AW346" i="18"/>
  <c r="K346" i="19"/>
  <c r="E54" i="10"/>
  <c r="F54" i="10" s="1"/>
  <c r="CX346" i="19"/>
  <c r="D205" i="10"/>
  <c r="DI346" i="19"/>
  <c r="AU346" i="19"/>
  <c r="CY346" i="19"/>
  <c r="G206" i="10"/>
  <c r="F346" i="20"/>
  <c r="E30" i="11"/>
  <c r="CW346" i="20"/>
  <c r="D204" i="11"/>
  <c r="DP346" i="21"/>
  <c r="F232" i="12"/>
  <c r="D346" i="21"/>
  <c r="G28" i="12"/>
  <c r="CC346" i="22"/>
  <c r="BU346" i="22"/>
  <c r="BS371" i="22"/>
  <c r="K151" i="13"/>
  <c r="L151" i="13" s="1"/>
  <c r="E34" i="10"/>
  <c r="D38" i="10"/>
  <c r="E89" i="12"/>
  <c r="F89" i="12" s="1"/>
  <c r="E83" i="12"/>
  <c r="F83" i="12" s="1"/>
  <c r="E79" i="12"/>
  <c r="F79" i="12" s="1"/>
  <c r="E92" i="12"/>
  <c r="F92" i="12" s="1"/>
  <c r="E87" i="12"/>
  <c r="F87" i="12" s="1"/>
  <c r="E77" i="12"/>
  <c r="F77" i="12" s="1"/>
  <c r="E80" i="12"/>
  <c r="F80" i="12" s="1"/>
  <c r="E82" i="12"/>
  <c r="F82" i="12" s="1"/>
  <c r="E85" i="12"/>
  <c r="F85" i="12" s="1"/>
  <c r="E90" i="12"/>
  <c r="F90" i="12" s="1"/>
  <c r="E76" i="12"/>
  <c r="F76" i="12" s="1"/>
  <c r="E78" i="12"/>
  <c r="F78" i="12" s="1"/>
  <c r="E91" i="12"/>
  <c r="F91" i="12" s="1"/>
  <c r="E88" i="12"/>
  <c r="F88" i="12" s="1"/>
  <c r="E81" i="12"/>
  <c r="F81" i="12" s="1"/>
  <c r="E84" i="12"/>
  <c r="F84" i="12" s="1"/>
  <c r="E86" i="12"/>
  <c r="F86" i="12" s="1"/>
  <c r="E34" i="7"/>
  <c r="EI346" i="2"/>
  <c r="F317" i="1"/>
  <c r="E326" i="1"/>
  <c r="AY346" i="14"/>
  <c r="AM346" i="15"/>
  <c r="AB346" i="15"/>
  <c r="AP346" i="15"/>
  <c r="CD346" i="15"/>
  <c r="DI346" i="15"/>
  <c r="EA346" i="15"/>
  <c r="DO346" i="15"/>
  <c r="AQ346" i="15"/>
  <c r="DG346" i="15"/>
  <c r="H346" i="16"/>
  <c r="D35" i="7"/>
  <c r="E35" i="7" s="1"/>
  <c r="DR346" i="17"/>
  <c r="D237" i="8"/>
  <c r="E237" i="8" s="1"/>
  <c r="K346" i="17"/>
  <c r="E54" i="8"/>
  <c r="F54" i="8" s="1"/>
  <c r="BL346" i="19"/>
  <c r="D137" i="10"/>
  <c r="E137" i="10" s="1"/>
  <c r="E295" i="10"/>
  <c r="F280" i="10"/>
  <c r="DO346" i="20"/>
  <c r="D231" i="11"/>
  <c r="EF346" i="21"/>
  <c r="D265" i="12"/>
  <c r="E265" i="12" s="1"/>
  <c r="CX346" i="21"/>
  <c r="D205" i="12"/>
  <c r="AP346" i="21"/>
  <c r="DR346" i="21"/>
  <c r="D237" i="12"/>
  <c r="E237" i="12" s="1"/>
  <c r="CX346" i="22"/>
  <c r="D205" i="13"/>
  <c r="BS371" i="19"/>
  <c r="K151" i="10"/>
  <c r="L151" i="10" s="1"/>
  <c r="B320" i="2"/>
  <c r="J8" i="1"/>
  <c r="K8" i="1" s="1"/>
  <c r="DY346" i="14"/>
  <c r="BJ346" i="15"/>
  <c r="AX346" i="15"/>
  <c r="F346" i="15"/>
  <c r="K346" i="16"/>
  <c r="E54" i="7"/>
  <c r="F54" i="7" s="1"/>
  <c r="CX346" i="16"/>
  <c r="D205" i="7"/>
  <c r="CV346" i="16"/>
  <c r="D203" i="7"/>
  <c r="G346" i="17"/>
  <c r="D31" i="8"/>
  <c r="E346" i="17"/>
  <c r="D29" i="8"/>
  <c r="CA346" i="18"/>
  <c r="DA346" i="18"/>
  <c r="BQ346" i="18"/>
  <c r="AH346" i="19"/>
  <c r="DY346" i="19"/>
  <c r="T346" i="19"/>
  <c r="DS346" i="20"/>
  <c r="BL346" i="20"/>
  <c r="F280" i="11"/>
  <c r="E291" i="11"/>
  <c r="G346" i="21"/>
  <c r="D31" i="12"/>
  <c r="S346" i="22"/>
  <c r="D71" i="13"/>
  <c r="E71" i="13" s="1"/>
  <c r="E77" i="13"/>
  <c r="F77" i="13" s="1"/>
  <c r="E86" i="13"/>
  <c r="F86" i="13" s="1"/>
  <c r="E91" i="13"/>
  <c r="F91" i="13" s="1"/>
  <c r="E82" i="13"/>
  <c r="F82" i="13" s="1"/>
  <c r="E90" i="13"/>
  <c r="F90" i="13" s="1"/>
  <c r="E85" i="13"/>
  <c r="F85" i="13" s="1"/>
  <c r="E89" i="13"/>
  <c r="F89" i="13" s="1"/>
  <c r="E80" i="13"/>
  <c r="F80" i="13" s="1"/>
  <c r="E83" i="13"/>
  <c r="F83" i="13" s="1"/>
  <c r="E79" i="13"/>
  <c r="F79" i="13" s="1"/>
  <c r="E88" i="13"/>
  <c r="F88" i="13" s="1"/>
  <c r="E92" i="13"/>
  <c r="F92" i="13" s="1"/>
  <c r="E76" i="13"/>
  <c r="F76" i="13" s="1"/>
  <c r="E87" i="13"/>
  <c r="F87" i="13" s="1"/>
  <c r="E81" i="13"/>
  <c r="F81" i="13" s="1"/>
  <c r="E84" i="13"/>
  <c r="F84" i="13" s="1"/>
  <c r="E78" i="13"/>
  <c r="F78" i="13" s="1"/>
  <c r="J346" i="2"/>
  <c r="E88" i="7"/>
  <c r="F88" i="7" s="1"/>
  <c r="E81" i="7"/>
  <c r="F81" i="7" s="1"/>
  <c r="E78" i="7"/>
  <c r="F78" i="7" s="1"/>
  <c r="E89" i="7"/>
  <c r="F89" i="7" s="1"/>
  <c r="E83" i="7"/>
  <c r="F83" i="7" s="1"/>
  <c r="E86" i="7"/>
  <c r="F86" i="7" s="1"/>
  <c r="E92" i="7"/>
  <c r="F92" i="7" s="1"/>
  <c r="E76" i="7"/>
  <c r="F76" i="7" s="1"/>
  <c r="E84" i="7"/>
  <c r="F84" i="7" s="1"/>
  <c r="E79" i="7"/>
  <c r="F79" i="7" s="1"/>
  <c r="E80" i="7"/>
  <c r="F80" i="7" s="1"/>
  <c r="E91" i="7"/>
  <c r="F91" i="7" s="1"/>
  <c r="E87" i="7"/>
  <c r="F87" i="7" s="1"/>
  <c r="E82" i="7"/>
  <c r="F82" i="7" s="1"/>
  <c r="E77" i="7"/>
  <c r="F77" i="7" s="1"/>
  <c r="E90" i="7"/>
  <c r="F90" i="7" s="1"/>
  <c r="E85" i="7"/>
  <c r="F85" i="7" s="1"/>
  <c r="AM346" i="22"/>
  <c r="D346" i="22"/>
  <c r="DZ346" i="22"/>
  <c r="BL346" i="22"/>
  <c r="DF346" i="22"/>
  <c r="BE346" i="22"/>
  <c r="AS346" i="22"/>
  <c r="DD346" i="22"/>
  <c r="G346" i="22"/>
  <c r="DJ346" i="22"/>
  <c r="EI346" i="22"/>
  <c r="CA346" i="22"/>
  <c r="DU346" i="22"/>
  <c r="CU346" i="22"/>
  <c r="DE346" i="22"/>
  <c r="AD346" i="22"/>
  <c r="DY346" i="22"/>
  <c r="DA346" i="22"/>
  <c r="CW346" i="22"/>
  <c r="DC346" i="22"/>
  <c r="DW346" i="22"/>
  <c r="CI346" i="22"/>
  <c r="DR346" i="22"/>
  <c r="DI346" i="22"/>
  <c r="DO346" i="22"/>
  <c r="BN346" i="22"/>
  <c r="AC346" i="22"/>
  <c r="DT346" i="22"/>
  <c r="DQ346" i="22"/>
  <c r="EH346" i="22"/>
  <c r="AG346" i="22"/>
  <c r="EB346" i="22"/>
  <c r="DQ346" i="21"/>
  <c r="CW346" i="21"/>
  <c r="AV346" i="21"/>
  <c r="DT346" i="21"/>
  <c r="CD346" i="21"/>
  <c r="C320" i="21"/>
  <c r="C320" i="20"/>
  <c r="BV346" i="20"/>
  <c r="E346" i="20"/>
  <c r="EB346" i="20"/>
  <c r="DP346" i="20"/>
  <c r="AM346" i="19"/>
  <c r="C320" i="19"/>
  <c r="DR346" i="19"/>
  <c r="DO346" i="19"/>
  <c r="EF346" i="19"/>
  <c r="AW346" i="19"/>
  <c r="CA346" i="19"/>
  <c r="F346" i="19"/>
  <c r="EB346" i="19"/>
  <c r="DQ346" i="19"/>
  <c r="CW346" i="18"/>
  <c r="AQ346" i="18"/>
  <c r="CM346" i="17"/>
  <c r="ED346" i="17"/>
  <c r="AM346" i="17"/>
  <c r="DG346" i="17"/>
  <c r="CC346" i="17"/>
  <c r="EH346" i="17"/>
  <c r="CU346" i="17"/>
  <c r="C320" i="16"/>
  <c r="DR346" i="16"/>
  <c r="BH346" i="16"/>
  <c r="BQ346" i="16"/>
  <c r="F346" i="16"/>
  <c r="CO346" i="16"/>
  <c r="AG346" i="16"/>
  <c r="AL346" i="16"/>
  <c r="AZ346" i="16"/>
  <c r="BG346" i="15"/>
  <c r="CO346" i="15"/>
  <c r="DX346" i="15"/>
  <c r="E346" i="22"/>
  <c r="AE346" i="22"/>
  <c r="BQ346" i="22"/>
  <c r="ED346" i="22"/>
  <c r="CD346" i="22"/>
  <c r="AB346" i="22"/>
  <c r="CZ346" i="22"/>
  <c r="K346" i="22"/>
  <c r="DP346" i="22"/>
  <c r="B320" i="22"/>
  <c r="AX346" i="22"/>
  <c r="AF346" i="22"/>
  <c r="AR346" i="22"/>
  <c r="CO346" i="22"/>
  <c r="DS346" i="22"/>
  <c r="CQ346" i="22"/>
  <c r="AL346" i="22"/>
  <c r="BV346" i="22"/>
  <c r="EE346" i="22"/>
  <c r="EF346" i="22"/>
  <c r="BO346" i="22"/>
  <c r="AY346" i="22"/>
  <c r="F346" i="22"/>
  <c r="AZ346" i="22"/>
  <c r="DV346" i="22"/>
  <c r="AH346" i="22"/>
  <c r="BB346" i="22"/>
  <c r="DK346" i="22"/>
  <c r="AU346" i="22"/>
  <c r="CN346" i="22"/>
  <c r="CS346" i="22"/>
  <c r="H346" i="22"/>
  <c r="CG346" i="22"/>
  <c r="BP346" i="22"/>
  <c r="Y346" i="22"/>
  <c r="BH346" i="22"/>
  <c r="I346" i="21"/>
  <c r="AY346" i="21"/>
  <c r="DH346" i="21"/>
  <c r="AR346" i="21"/>
  <c r="CI346" i="21"/>
  <c r="AA346" i="21"/>
  <c r="DK346" i="21"/>
  <c r="AU346" i="21"/>
  <c r="EE346" i="21"/>
  <c r="DA346" i="21"/>
  <c r="H346" i="21"/>
  <c r="AX346" i="21"/>
  <c r="X346" i="21"/>
  <c r="BG346" i="21"/>
  <c r="DW346" i="21"/>
  <c r="F346" i="21"/>
  <c r="AZ346" i="21"/>
  <c r="CO346" i="21"/>
  <c r="AT346" i="21"/>
  <c r="E346" i="21"/>
  <c r="BC346" i="21"/>
  <c r="AM346" i="21"/>
  <c r="DE346" i="21"/>
  <c r="DC346" i="21"/>
  <c r="AF346" i="21"/>
  <c r="BP346" i="21"/>
  <c r="Y346" i="21"/>
  <c r="BH346" i="21"/>
  <c r="DX346" i="21"/>
  <c r="BJ346" i="21"/>
  <c r="AB346" i="21"/>
  <c r="BL346" i="21"/>
  <c r="CZ346" i="21"/>
  <c r="BD346" i="21"/>
  <c r="AE346" i="21"/>
  <c r="BO346" i="21"/>
  <c r="DG346" i="21"/>
  <c r="AQ346" i="21"/>
  <c r="CV346" i="21"/>
  <c r="AG346" i="21"/>
  <c r="BQ346" i="21"/>
  <c r="EB346" i="21"/>
  <c r="S346" i="21"/>
  <c r="CY346" i="21"/>
  <c r="AL346" i="21"/>
  <c r="BV346" i="21"/>
  <c r="DO346" i="21"/>
  <c r="CE346" i="21"/>
  <c r="AL346" i="20"/>
  <c r="DE346" i="20"/>
  <c r="CA346" i="20"/>
  <c r="AY346" i="20"/>
  <c r="DH346" i="20"/>
  <c r="DI346" i="20"/>
  <c r="B320" i="20"/>
  <c r="X346" i="20"/>
  <c r="BG346" i="20"/>
  <c r="DX346" i="20"/>
  <c r="CS346" i="20"/>
  <c r="BC346" i="20"/>
  <c r="EE346" i="20"/>
  <c r="J346" i="20"/>
  <c r="DT346" i="20"/>
  <c r="AF346" i="20"/>
  <c r="BP346" i="20"/>
  <c r="AB346" i="20"/>
  <c r="AV346" i="20"/>
  <c r="DG346" i="20"/>
  <c r="AQ346" i="20"/>
  <c r="CV346" i="20"/>
  <c r="BA346" i="19"/>
  <c r="Y346" i="19"/>
  <c r="BH346" i="19"/>
  <c r="V346" i="19"/>
  <c r="BE346" i="19"/>
  <c r="DB346" i="19"/>
  <c r="BB346" i="19"/>
  <c r="DV346" i="19"/>
  <c r="DW346" i="19"/>
  <c r="AV346" i="19"/>
  <c r="DE346" i="19"/>
  <c r="BI346" i="19"/>
  <c r="AG346" i="19"/>
  <c r="BQ346" i="19"/>
  <c r="CH346" i="19"/>
  <c r="AD346" i="19"/>
  <c r="BN346" i="19"/>
  <c r="BU346" i="19"/>
  <c r="DZ346" i="19"/>
  <c r="AF346" i="19"/>
  <c r="EA346" i="19"/>
  <c r="BD346" i="19"/>
  <c r="DT346" i="19"/>
  <c r="AZ346" i="19"/>
  <c r="G346" i="19"/>
  <c r="CT346" i="19"/>
  <c r="CQ346" i="19"/>
  <c r="BP346" i="19"/>
  <c r="AC346" i="19"/>
  <c r="CE346" i="19"/>
  <c r="CD346" i="19"/>
  <c r="AR346" i="19"/>
  <c r="AN346" i="19"/>
  <c r="CF346" i="19"/>
  <c r="CM346" i="19"/>
  <c r="EI346" i="19"/>
  <c r="AY346" i="19"/>
  <c r="J346" i="19"/>
  <c r="BM346" i="19"/>
  <c r="BU346" i="18"/>
  <c r="DZ346" i="18"/>
  <c r="CC346" i="18"/>
  <c r="ED346" i="18"/>
  <c r="AL346" i="18"/>
  <c r="BV346" i="18"/>
  <c r="DO346" i="18"/>
  <c r="I346" i="18"/>
  <c r="AV346" i="18"/>
  <c r="DE346" i="18"/>
  <c r="DH346" i="18"/>
  <c r="AR346" i="18"/>
  <c r="CB346" i="18"/>
  <c r="AU346" i="18"/>
  <c r="CD346" i="18"/>
  <c r="EE346" i="18"/>
  <c r="J346" i="18"/>
  <c r="BD346" i="18"/>
  <c r="DT346" i="18"/>
  <c r="AJ346" i="18"/>
  <c r="CQ346" i="18"/>
  <c r="DW346" i="18"/>
  <c r="T346" i="18"/>
  <c r="BC346" i="18"/>
  <c r="CR346" i="18"/>
  <c r="AC346" i="18"/>
  <c r="BM346" i="18"/>
  <c r="EF346" i="18"/>
  <c r="BB346" i="18"/>
  <c r="X346" i="18"/>
  <c r="BG346" i="18"/>
  <c r="Y346" i="18"/>
  <c r="BH346" i="18"/>
  <c r="EB346" i="18"/>
  <c r="AB346" i="18"/>
  <c r="BL346" i="18"/>
  <c r="CZ346" i="18"/>
  <c r="AM346" i="18"/>
  <c r="CE346" i="18"/>
  <c r="CE346" i="17"/>
  <c r="W346" i="17"/>
  <c r="BF346" i="17"/>
  <c r="DC346" i="17"/>
  <c r="AB346" i="17"/>
  <c r="Y346" i="17"/>
  <c r="AT346" i="17"/>
  <c r="CQ346" i="17"/>
  <c r="AG346" i="17"/>
  <c r="DF346" i="17"/>
  <c r="AE346" i="17"/>
  <c r="BO346" i="17"/>
  <c r="EF346" i="17"/>
  <c r="AL346" i="17"/>
  <c r="AR346" i="17"/>
  <c r="CS346" i="17"/>
  <c r="S346" i="17"/>
  <c r="BB346" i="17"/>
  <c r="CY346" i="17"/>
  <c r="EB346" i="17"/>
  <c r="AZ346" i="17"/>
  <c r="DJ346" i="17"/>
  <c r="AP346" i="17"/>
  <c r="CG346" i="17"/>
  <c r="J346" i="17"/>
  <c r="BD346" i="17"/>
  <c r="CP346" i="17"/>
  <c r="BH346" i="17"/>
  <c r="DE346" i="17"/>
  <c r="CT346" i="17"/>
  <c r="AA346" i="17"/>
  <c r="BJ346" i="17"/>
  <c r="DK346" i="17"/>
  <c r="BQ346" i="17"/>
  <c r="DI346" i="17"/>
  <c r="H346" i="17"/>
  <c r="AX346" i="17"/>
  <c r="DP346" i="17"/>
  <c r="BI346" i="17"/>
  <c r="CA346" i="17"/>
  <c r="AJ346" i="17"/>
  <c r="BU346" i="17"/>
  <c r="DZ346" i="17"/>
  <c r="DX346" i="16"/>
  <c r="T346" i="16"/>
  <c r="BD346" i="16"/>
  <c r="AR346" i="16"/>
  <c r="EB346" i="16"/>
  <c r="CR346" i="16"/>
  <c r="CE346" i="16"/>
  <c r="DO346" i="16"/>
  <c r="DA346" i="16"/>
  <c r="B320" i="16"/>
  <c r="H346" i="15"/>
  <c r="DD346" i="15"/>
  <c r="BQ346" i="15"/>
  <c r="BL346" i="15"/>
  <c r="CV346" i="15"/>
  <c r="DC346" i="15"/>
  <c r="CZ346" i="15"/>
  <c r="CE346" i="15"/>
  <c r="B320" i="15"/>
  <c r="CR346" i="15"/>
  <c r="CG346" i="15"/>
  <c r="AV346" i="15"/>
  <c r="DE346" i="15"/>
  <c r="CX346" i="15"/>
  <c r="EF346" i="15"/>
  <c r="BM346" i="15"/>
  <c r="DT346" i="15"/>
  <c r="Z346" i="15"/>
  <c r="BI346" i="15"/>
  <c r="CA346" i="15"/>
  <c r="DS346" i="15"/>
  <c r="E346" i="15"/>
  <c r="DA346" i="15"/>
  <c r="BO346" i="15"/>
  <c r="DR346" i="15"/>
  <c r="T346" i="15"/>
  <c r="AG346" i="15"/>
  <c r="CS346" i="15"/>
  <c r="AS346" i="15"/>
  <c r="AC346" i="15"/>
  <c r="DP346" i="15"/>
  <c r="E294" i="5"/>
  <c r="F280" i="5"/>
  <c r="AN346" i="14"/>
  <c r="D115" i="5"/>
  <c r="E115" i="5" s="1"/>
  <c r="CZ346" i="14"/>
  <c r="D207" i="5"/>
  <c r="CT346" i="14"/>
  <c r="D195" i="5"/>
  <c r="E195" i="5" s="1"/>
  <c r="DB346" i="14"/>
  <c r="D209" i="5"/>
  <c r="DW346" i="14"/>
  <c r="S346" i="14"/>
  <c r="D68" i="5"/>
  <c r="E68" i="5" s="1"/>
  <c r="D38" i="5"/>
  <c r="CX346" i="14"/>
  <c r="D205" i="5"/>
  <c r="E346" i="14"/>
  <c r="D29" i="5"/>
  <c r="G346" i="14"/>
  <c r="D31" i="5"/>
  <c r="CD346" i="14"/>
  <c r="BM346" i="14"/>
  <c r="EI346" i="14"/>
  <c r="BL346" i="14"/>
  <c r="CP346" i="14"/>
  <c r="CE346" i="14"/>
  <c r="CM346" i="14"/>
  <c r="BT346" i="14"/>
  <c r="ED346" i="14"/>
  <c r="AU346" i="14"/>
  <c r="CF346" i="14"/>
  <c r="DD346" i="14"/>
  <c r="K346" i="14"/>
  <c r="AW346" i="14"/>
  <c r="DF346" i="14"/>
  <c r="BH346" i="14"/>
  <c r="EA346" i="14"/>
  <c r="EC346" i="14"/>
  <c r="CN346" i="14"/>
  <c r="BI346" i="14"/>
  <c r="X346" i="14"/>
  <c r="CV346" i="14"/>
  <c r="AJ346" i="14"/>
  <c r="AF346" i="14"/>
  <c r="B320" i="14"/>
  <c r="CC346" i="14"/>
  <c r="Y346" i="14"/>
  <c r="AQ346" i="14"/>
  <c r="DO346" i="14"/>
  <c r="CH346" i="14"/>
  <c r="D346" i="14"/>
  <c r="AT346" i="14"/>
  <c r="CY346" i="14"/>
  <c r="BV346" i="14"/>
  <c r="F346" i="14"/>
  <c r="CO346" i="14"/>
  <c r="AC346" i="14"/>
  <c r="C320" i="14"/>
  <c r="DQ346" i="14"/>
  <c r="H346" i="14"/>
  <c r="BD346" i="14"/>
  <c r="DE346" i="14"/>
  <c r="AM346" i="14"/>
  <c r="CA346" i="14"/>
  <c r="AZ346" i="14"/>
  <c r="BP346" i="14"/>
  <c r="BO346" i="14"/>
  <c r="DK346" i="14"/>
  <c r="CS346" i="14"/>
  <c r="DT346" i="14"/>
  <c r="BQ346" i="14"/>
  <c r="I346" i="14"/>
  <c r="J346" i="14"/>
  <c r="AA346" i="14"/>
  <c r="DA346" i="14"/>
  <c r="AB346" i="14"/>
  <c r="AX346" i="14"/>
  <c r="CU346" i="14"/>
  <c r="DI346" i="14"/>
  <c r="BS371" i="14"/>
  <c r="DP346" i="14"/>
  <c r="BG346" i="14"/>
  <c r="W346" i="14"/>
  <c r="BF346" i="14"/>
  <c r="DC346" i="14"/>
  <c r="BC346" i="14"/>
  <c r="DX346" i="14"/>
  <c r="EE346" i="14"/>
  <c r="AE346" i="14"/>
  <c r="DR346" i="14"/>
  <c r="CI346" i="14"/>
  <c r="EF346" i="14"/>
  <c r="AP346" i="14"/>
  <c r="CG346" i="14"/>
  <c r="CW346" i="14"/>
  <c r="CQ346" i="14"/>
  <c r="DR346" i="2"/>
  <c r="DO346" i="2"/>
  <c r="CX346" i="2"/>
  <c r="CZ346" i="2"/>
  <c r="DB346" i="2"/>
  <c r="CT346" i="2"/>
  <c r="AT346" i="2"/>
  <c r="H346" i="2"/>
  <c r="AA346" i="2"/>
  <c r="BO346" i="2"/>
  <c r="BC346" i="2"/>
  <c r="BG346" i="2"/>
  <c r="BL346" i="2"/>
  <c r="BE346" i="2"/>
  <c r="F346" i="2"/>
  <c r="AR346" i="2"/>
  <c r="AJ346" i="2"/>
  <c r="AB346" i="2"/>
  <c r="CP346" i="2"/>
  <c r="ED346" i="2"/>
  <c r="CH346" i="2"/>
  <c r="BN346" i="2"/>
  <c r="CA346" i="2"/>
  <c r="DI346" i="2"/>
  <c r="BM346" i="2"/>
  <c r="BI346" i="2"/>
  <c r="EE346" i="2"/>
  <c r="BD346" i="2"/>
  <c r="BJ346" i="2"/>
  <c r="CN346" i="2"/>
  <c r="AY346" i="2"/>
  <c r="CR346" i="2"/>
  <c r="AZ346" i="2"/>
  <c r="BA346" i="2"/>
  <c r="DE346" i="2"/>
  <c r="EB346" i="2"/>
  <c r="DX346" i="2"/>
  <c r="CO346" i="2"/>
  <c r="BQ346" i="2"/>
  <c r="BV346" i="2"/>
  <c r="DK346" i="2"/>
  <c r="EF346" i="2"/>
  <c r="DZ346" i="2"/>
  <c r="DU346" i="2"/>
  <c r="DY346" i="2"/>
  <c r="CG346" i="2"/>
  <c r="DV346" i="2"/>
  <c r="CD346" i="2"/>
  <c r="DQ346" i="2"/>
  <c r="CL346" i="2"/>
  <c r="BB346" i="2"/>
  <c r="CF346" i="2"/>
  <c r="AX346" i="2"/>
  <c r="EC346" i="2"/>
  <c r="DP346" i="2"/>
  <c r="CC346" i="2"/>
  <c r="AW346" i="2"/>
  <c r="CB346" i="2"/>
  <c r="BF346" i="2"/>
  <c r="DD346" i="2"/>
  <c r="DW346" i="2"/>
  <c r="DF346" i="2"/>
  <c r="CI346" i="2"/>
  <c r="BP346" i="2"/>
  <c r="BH346" i="2"/>
  <c r="Y346" i="2"/>
  <c r="W346" i="2"/>
  <c r="E346" i="2"/>
  <c r="I346" i="2"/>
  <c r="AS346" i="2"/>
  <c r="AP346" i="2"/>
  <c r="T346" i="2"/>
  <c r="G346" i="2"/>
  <c r="AG346" i="2"/>
  <c r="AM346" i="2"/>
  <c r="AH346" i="2"/>
  <c r="AC346" i="2"/>
  <c r="D38" i="7" l="1"/>
</calcChain>
</file>

<file path=xl/sharedStrings.xml><?xml version="1.0" encoding="utf-8"?>
<sst xmlns="http://schemas.openxmlformats.org/spreadsheetml/2006/main" count="6719" uniqueCount="1611">
  <si>
    <t>Min</t>
  </si>
  <si>
    <t>Max</t>
  </si>
  <si>
    <t>Mean</t>
  </si>
  <si>
    <t>Median</t>
  </si>
  <si>
    <t>Percent</t>
  </si>
  <si>
    <t>Total</t>
  </si>
  <si>
    <t>In order to help us understand your instructional style, please use the sliders below to indicate where your instructional tendencies and preferences fall on these dimensions.</t>
  </si>
  <si>
    <t>Preference for lecture to deliver content</t>
  </si>
  <si>
    <t>Preference for facilitated exploration of content</t>
  </si>
  <si>
    <t>Prefer print materials</t>
  </si>
  <si>
    <t>Prefer digital materials</t>
  </si>
  <si>
    <t>20%-39%</t>
  </si>
  <si>
    <t>40%-59%</t>
  </si>
  <si>
    <t>60%-79%</t>
  </si>
  <si>
    <t>80%-100%</t>
  </si>
  <si>
    <t>0%-19%</t>
  </si>
  <si>
    <t>Please let us know if you agree or disagree with the following.</t>
  </si>
  <si>
    <t>My students prefer print materials over digital</t>
  </si>
  <si>
    <t>The cost of the course materials is a serious problem for my students</t>
  </si>
  <si>
    <t>There is a lack of high-quality course materials for the courses I teach</t>
  </si>
  <si>
    <t>The use of electronic devices in class by students is a distraction from learning</t>
  </si>
  <si>
    <t>Strongly agree</t>
  </si>
  <si>
    <t>Agree</t>
  </si>
  <si>
    <t>Somewhat agree</t>
  </si>
  <si>
    <t>Somewhat disagree</t>
  </si>
  <si>
    <t>Disagree</t>
  </si>
  <si>
    <t>Strongly disagree</t>
  </si>
  <si>
    <t xml:space="preserve">Neither </t>
  </si>
  <si>
    <t>Tenure</t>
  </si>
  <si>
    <t>Tenured</t>
  </si>
  <si>
    <t>Tenure track, not tenured</t>
  </si>
  <si>
    <t>Not tenure track</t>
  </si>
  <si>
    <t>Number of years teaching</t>
  </si>
  <si>
    <t>26+</t>
  </si>
  <si>
    <t>0 to 5</t>
  </si>
  <si>
    <t>6 to 10</t>
  </si>
  <si>
    <t>11 to 15</t>
  </si>
  <si>
    <t>16 to 20</t>
  </si>
  <si>
    <t>21 to 25</t>
  </si>
  <si>
    <t>Teaching status</t>
  </si>
  <si>
    <t>Part time</t>
  </si>
  <si>
    <t>Full time</t>
  </si>
  <si>
    <t>Division</t>
  </si>
  <si>
    <t>Arts, communications, hospitality</t>
  </si>
  <si>
    <t>Business and applied technology</t>
  </si>
  <si>
    <t>Continuing education and public services</t>
  </si>
  <si>
    <t>Liberal arts</t>
  </si>
  <si>
    <t>Health sciences</t>
  </si>
  <si>
    <t>Social and behavioral sciences</t>
  </si>
  <si>
    <t>Library</t>
  </si>
  <si>
    <t>STEM</t>
  </si>
  <si>
    <t>Counseling and advising</t>
  </si>
  <si>
    <t>Are you familiar with online homework / courseware systems such as Cengage (Aplia, MindTap, WebAssign), Expert TA, Knewton Alta, Macmillan (Launchpad, Sapling Learning), McGraw-Hill (Aleks, Connect, SmartBook), MyOpenMath, Pearson (Mastering Series, MyLab), Top Hat, Wiley, WileyPLUS, or XYZ Homework?</t>
  </si>
  <si>
    <t>I use one or more of these in my teaching</t>
  </si>
  <si>
    <t>These are used at my institution, but not in any of my courses</t>
  </si>
  <si>
    <t>I am aware of them, but they are not used at my institution</t>
  </si>
  <si>
    <t>I am not aware of them</t>
  </si>
  <si>
    <t>Unsure</t>
  </si>
  <si>
    <t>Which of the following systems have you used?  (Please check all that apply.)</t>
  </si>
  <si>
    <t>Aleks McGraw</t>
  </si>
  <si>
    <t>Alta Knewton</t>
  </si>
  <si>
    <t>Aplia Cengage</t>
  </si>
  <si>
    <t>Connect McGraw-Hill</t>
  </si>
  <si>
    <t>Expert TA</t>
  </si>
  <si>
    <t>Launchpad Macmillan</t>
  </si>
  <si>
    <t>Mastering Series Pearson</t>
  </si>
  <si>
    <t>MindTap Cengage</t>
  </si>
  <si>
    <t>MyLab Pearson</t>
  </si>
  <si>
    <t>MyOpenMath</t>
  </si>
  <si>
    <t>Sapling Learning Macmillan</t>
  </si>
  <si>
    <t>SmartBook McGraw</t>
  </si>
  <si>
    <t>Top Hat</t>
  </si>
  <si>
    <t>WebAssign Cengage</t>
  </si>
  <si>
    <t>WileyPLUS Wiley</t>
  </si>
  <si>
    <t>XYZ Homework</t>
  </si>
  <si>
    <t>Other</t>
  </si>
  <si>
    <t>Are you familiar with Inclusive Access (also known as digital direct or immediate access), where publishers such as Pearson, Cengage, McGraw Hill, or Wiley partner with companies such as Follett, Barnes &amp; Noble, Vital Source, RedShelf, or Verba sell digital access to course materials to students on a subscription basis.</t>
  </si>
  <si>
    <t>I use Inclusive Access in my teaching</t>
  </si>
  <si>
    <t>Inclusive Access is used at my institution, but not in any of my courses</t>
  </si>
  <si>
    <t>I am aware of Inclusive Access, but it is not used at my institution</t>
  </si>
  <si>
    <t>I am not aware of Inclusive Access</t>
  </si>
  <si>
    <t>Over the past two years, how many different courses have you taught? (unique courses, not course sections)</t>
  </si>
  <si>
    <t>5 or more</t>
  </si>
  <si>
    <t>0 (I do not teach full courses)</t>
  </si>
  <si>
    <t>Think of the highest enrollment course your discipline offers that you have taught within the past two years. Select one section from the most recent semester that you taught this course.</t>
  </si>
  <si>
    <t>Is this section:</t>
  </si>
  <si>
    <t>Face to Face</t>
  </si>
  <si>
    <t>Fully Online</t>
  </si>
  <si>
    <t>Hybrid</t>
  </si>
  <si>
    <t>Please indicate the Course title &amp; number for your highest enrollment course.  (Optional. Your response will be confidential.)</t>
  </si>
  <si>
    <t>What types of course materials were required and/or recommended for this course section?</t>
  </si>
  <si>
    <t>Required items are those listed in the course syllabus as required for all students, either acquired on their own or provided to all students bundled in tuition or through a materials fee.  Recommended items are those that are listed on the syllabus but are NOT required of students.</t>
  </si>
  <si>
    <t>For the purposes of this study, the term "textbook" applies to the primary content used in the course regardless of format - either print or digital.</t>
  </si>
  <si>
    <t>Required</t>
  </si>
  <si>
    <t>Recommended</t>
  </si>
  <si>
    <t>Not required or recommended</t>
  </si>
  <si>
    <t>Textbook(s) (Print or digital)</t>
  </si>
  <si>
    <t>Inclusive Access subscription</t>
  </si>
  <si>
    <t>Articles/Case studies</t>
  </si>
  <si>
    <t>Online homework system</t>
  </si>
  <si>
    <t>Video/Film</t>
  </si>
  <si>
    <t>Software (ex. SPSS, Adobe Illustrator)</t>
  </si>
  <si>
    <t>Other: Supplies, calculator, data sets, classroom clicker, etc.</t>
  </si>
  <si>
    <t>How many textbooks are required for your highest enrollment course?</t>
  </si>
  <si>
    <t>4 or more, how many:</t>
  </si>
  <si>
    <t>Which formats are the required textbook(s) for this course are available in?  (Please check all that apply)</t>
  </si>
  <si>
    <t>Print</t>
  </si>
  <si>
    <t>Digital download (student retains ownership after the course)</t>
  </si>
  <si>
    <t>Digital subscription (student has access during the course)</t>
  </si>
  <si>
    <t>What percentage of your students do you believe have access to all the required textbook(s) for your course when required during the course?</t>
  </si>
  <si>
    <t>What do you think the primary reason is for those that do not have access? Drag and Drop these options in rank order</t>
  </si>
  <si>
    <t>What is your best estimate of the cost to students to purchase the required textbook(s) for your course?</t>
  </si>
  <si>
    <t>Required textbook(s) cost</t>
  </si>
  <si>
    <t>New print version(s) (if applicable)</t>
  </si>
  <si>
    <t>Used print version(s) (if applicable)</t>
  </si>
  <si>
    <t>Digital version(s) (if applicable)</t>
  </si>
  <si>
    <t>Subscription (if applicable)</t>
  </si>
  <si>
    <t>Have you tried any of cost-saving measures below?  (Please check all that apply)</t>
  </si>
  <si>
    <t>Assigning older editions</t>
  </si>
  <si>
    <t>Provide information on textbook rental programs</t>
  </si>
  <si>
    <t>Placing copies in library or department</t>
  </si>
  <si>
    <t>Use of Inclusive Access subscription</t>
  </si>
  <si>
    <t>Making fewer books required</t>
  </si>
  <si>
    <t>Selecting required books based on cost</t>
  </si>
  <si>
    <t>Adoption of free or Open textbooks</t>
  </si>
  <si>
    <t>(Optional) We welcome your thoughts on the cost to students of required course materials.</t>
  </si>
  <si>
    <t>How are the required textbooks for your highest enrollment course licensed?  (Check all that apply.)</t>
  </si>
  <si>
    <t>Copyrighted</t>
  </si>
  <si>
    <t>Public Domain</t>
  </si>
  <si>
    <t>Creative Commons</t>
  </si>
  <si>
    <t>Textbook(s) (print versions)</t>
  </si>
  <si>
    <t>Textbook(s) (digital versions)</t>
  </si>
  <si>
    <t>How satisfied are you with the required textbook(s) you are currently using for this course?</t>
  </si>
  <si>
    <t>Extremely satisfied</t>
  </si>
  <si>
    <t>Moderately satisfied</t>
  </si>
  <si>
    <t>Slightly satisfied</t>
  </si>
  <si>
    <t>Neither satisfied nor dissatisfied</t>
  </si>
  <si>
    <t>Slightly dissatisfied</t>
  </si>
  <si>
    <t>Moderately dissatisfied</t>
  </si>
  <si>
    <t>Extremely dissatisfied</t>
  </si>
  <si>
    <t>How satisfied are you with the following aspects of the required textbook(s) you are currently using for your highest enrollment course?</t>
  </si>
  <si>
    <t>Very satisfied</t>
  </si>
  <si>
    <t>Satisfied</t>
  </si>
  <si>
    <t>Somewhat satisfied</t>
  </si>
  <si>
    <t>Not satisfied</t>
  </si>
  <si>
    <t>Cost to the student</t>
  </si>
  <si>
    <t>Appropriate level</t>
  </si>
  <si>
    <t>Integration with institution’s Learning Management System (LMS)</t>
  </si>
  <si>
    <t>Adaptable/editable</t>
  </si>
  <si>
    <t>Included test banks</t>
  </si>
  <si>
    <t>Included supplemental instructor material</t>
  </si>
  <si>
    <t>Accuracy of content</t>
  </si>
  <si>
    <t>Scope and coverage of content</t>
  </si>
  <si>
    <t>Confidence that it will be updated on a timely basis</t>
  </si>
  <si>
    <t>What adjustments and/or changes have you made to the textbook(s) used in this course?</t>
  </si>
  <si>
    <t>Taught topics in a different order than presented in the textbook</t>
  </si>
  <si>
    <t>Skipped sections of the textbook</t>
  </si>
  <si>
    <t>Replaced content in the textbook with your own material</t>
  </si>
  <si>
    <t>Replaced content in the textbook with material from other sources</t>
  </si>
  <si>
    <t>Revised/edited material in the textbook</t>
  </si>
  <si>
    <t>Corrected inaccuracies in the textbook</t>
  </si>
  <si>
    <t>Added additional explanatory materials where the textbook was not clear</t>
  </si>
  <si>
    <t>Keeping in mind your highest enrollment course, what are the best aspects of the textbook(s) that you currently require in this course?</t>
  </si>
  <si>
    <t>Keeping in mind your highest enrollment course, what are the worst aspects of the textbook(s) that you currently require in this course?</t>
  </si>
  <si>
    <t>How aware are you of each of the following licensing mechanisms?</t>
  </si>
  <si>
    <t>Unaware</t>
  </si>
  <si>
    <t>Somewhat Aware</t>
  </si>
  <si>
    <t>Aware</t>
  </si>
  <si>
    <t>Very Aware</t>
  </si>
  <si>
    <t>Copyright</t>
  </si>
  <si>
    <t xml:space="preserve"> </t>
  </si>
  <si>
    <t>How aware are you of Open Educational Resources (OER)?  OER are defined as "teaching, learning, and research materials in any medium – digital or otherwise – that reside in the public domain or have been released under an open license that permits no-cost access, use, adaptation and redistribution by others with no or limited restrictions."  Unlike traditionally copyrighted material, these resources are available for "open" use, which means users can edit, modify, customize, and share them.</t>
  </si>
  <si>
    <t>I am not aware of OER</t>
  </si>
  <si>
    <t>I have heard of OER, but don't know much about them</t>
  </si>
  <si>
    <t>I am somewhat aware of OER but I am not sure how they can be used</t>
  </si>
  <si>
    <t>I am aware of OER and some of their use cases</t>
  </si>
  <si>
    <t>I am very aware of OER and know how they can be used in the classroom</t>
  </si>
  <si>
    <t>Have you used Open Educational Resources in any of the following ways for any of your courses?</t>
  </si>
  <si>
    <t>Not used</t>
  </si>
  <si>
    <t>Open Educational Resources</t>
  </si>
  <si>
    <t>Are you aware of any formal college initiatives related to Open Educational Resources that could impact your textbook adoption and/or use decision? (Please check all that apply.)</t>
  </si>
  <si>
    <t>I am not aware of any such initiatives</t>
  </si>
  <si>
    <t>There is a program-level Open Educational Resources initiative</t>
  </si>
  <si>
    <t>There is a division-level Open Educational Resources initiative</t>
  </si>
  <si>
    <t>There is as institutional-level Open Educational Resources initiative</t>
  </si>
  <si>
    <t>Other / Don't Know</t>
  </si>
  <si>
    <t>Are you aware of any initiatives related to student textbook costs that could impact your textbook adoption and/or use decision? (Please check all that apply.)</t>
  </si>
  <si>
    <t>There is a program-level student textbook cost initiative</t>
  </si>
  <si>
    <t>There is a division-level student textbook cost initiative</t>
  </si>
  <si>
    <t>There is as institutional-level student textbook cost initiative</t>
  </si>
  <si>
    <t>Do you think you will use Open Educational Resources in the next three years?</t>
  </si>
  <si>
    <t>Yes</t>
  </si>
  <si>
    <t>Will consider</t>
  </si>
  <si>
    <t>Might Consider</t>
  </si>
  <si>
    <t>Not interested</t>
  </si>
  <si>
    <t>No Opinion / Don't Know</t>
  </si>
  <si>
    <t>We welcome your comments.  Please let us know your thoughts on any of the issues covered in this survey.</t>
  </si>
  <si>
    <t>May we contact you with follow-up questions?</t>
  </si>
  <si>
    <t>No</t>
  </si>
  <si>
    <t>First</t>
  </si>
  <si>
    <t>Second</t>
  </si>
  <si>
    <t>Third</t>
  </si>
  <si>
    <t>Cost</t>
  </si>
  <si>
    <t>Students don't think they need it</t>
  </si>
  <si>
    <t>Availability / Hard to find</t>
  </si>
  <si>
    <t>Supplemental</t>
  </si>
  <si>
    <t xml:space="preserve">Required </t>
  </si>
  <si>
    <t>Excellent current examples.</t>
  </si>
  <si>
    <t>Excess meaningless wording.</t>
  </si>
  <si>
    <t>smithja@cod.edu</t>
  </si>
  <si>
    <t>None</t>
  </si>
  <si>
    <t>free open source</t>
  </si>
  <si>
    <t>will it be updated?</t>
  </si>
  <si>
    <t>steelec@cod.edu</t>
  </si>
  <si>
    <t>student friendly, excellent writing, well organized</t>
  </si>
  <si>
    <t>cost</t>
  </si>
  <si>
    <t>evansk@cod.edu</t>
  </si>
  <si>
    <t>cotede@cod.edu</t>
  </si>
  <si>
    <t>MANUF 2201</t>
  </si>
  <si>
    <t>On average 1 out of 20 students try to avoid buying a book because of cost.</t>
  </si>
  <si>
    <t>Lots of good examples.</t>
  </si>
  <si>
    <t>No online learning option.</t>
  </si>
  <si>
    <t>GD2200, GD2202</t>
  </si>
  <si>
    <t>Well written and organized</t>
  </si>
  <si>
    <t>Not up-to-date</t>
  </si>
  <si>
    <t>doei@cod.edu</t>
  </si>
  <si>
    <t>ACCOU-2140</t>
  </si>
  <si>
    <t>The costs are too high</t>
  </si>
  <si>
    <t>The end of chapter exercises and problems are good</t>
  </si>
  <si>
    <t>Visuals in the textbook are not at all realistic</t>
  </si>
  <si>
    <t>Diversity of content</t>
  </si>
  <si>
    <t>No models of proper writing</t>
  </si>
  <si>
    <t>MPTV</t>
  </si>
  <si>
    <t>I recommend only books that students should keep for life and refer to in their careers</t>
  </si>
  <si>
    <t>Removes all guessing. I recommend ap style book</t>
  </si>
  <si>
    <t>Since it’s only recommended not everybody uses it</t>
  </si>
  <si>
    <t>1105 BNA</t>
  </si>
  <si>
    <t>Textbooks/ Workbook combined is a fair price</t>
  </si>
  <si>
    <t>Compatible with IDPH standards.</t>
  </si>
  <si>
    <t>Textbooks and all teaching materials need to be approved by IDPH</t>
  </si>
  <si>
    <t>Zarkini@cod.edu</t>
  </si>
  <si>
    <t>LIBRA 2200 Public Services</t>
  </si>
  <si>
    <t>For some courses I have assigned weekly applicable artide readings from journals found in the COD Library databases.</t>
  </si>
  <si>
    <t>For many of my students it is a barrier to registering for a course if the course textbook is over $100.</t>
  </si>
  <si>
    <t>The textbook uses case studies from around the country.</t>
  </si>
  <si>
    <t>It hasn't been updated in four years and technology has changed since the time of the original publication.</t>
  </si>
  <si>
    <t>I recently dropped three textbooks total in two different courses with full support from the program advisory committee.</t>
  </si>
  <si>
    <t>musacchioa@cod.edu</t>
  </si>
  <si>
    <t>readability</t>
  </si>
  <si>
    <t>cost; lack of video content</t>
  </si>
  <si>
    <t>cCreating and printing my own resources--really expensive for me time wise and to print, etc. Paper costs, ink costs.  But I am very good at it, so I do it. Students need materials and are not buying texts.</t>
  </si>
  <si>
    <t>Students are not buying texts, so I am not going to require next term. I have been creating my own materials and going to open access sites to use their materials. However, it is VERY expensive for me  in terms of time and money, to create resources and print them then, especially on a part timer's pay.  I will be honest, I've spent THOUSANDS of dollars.</t>
  </si>
  <si>
    <t>Students can practice reading of college level materials, which is needed in my developmental reading classes.  Content is good.  BUT TOO EXPENSIVE.</t>
  </si>
  <si>
    <t>COST!</t>
  </si>
  <si>
    <t>I would love to have my students have access to and use a reading textbook regularly, with me continuing to supplement as I have been doing. But they don't buy it since it's so expensive.  So I am no longer going to require its use.  This is a shame since they need help accessing college level reading materials. I do not like the "open"  reading texts I've found so far, as they are not thorough enough. I am really good at creating content, so that's what I am doing.</t>
  </si>
  <si>
    <t>koenigl302@cod.edu</t>
  </si>
  <si>
    <t>Use same book for 3 courses.</t>
  </si>
  <si>
    <t>Provides good overviews of course topics.</t>
  </si>
  <si>
    <t>Outdated references. Students sometimes don't buy the correct edition, then there are content/page numbering challenges.</t>
  </si>
  <si>
    <t>ENGLI 1150: Short Fiction OR ENGLI 1130: Intro to Lit</t>
  </si>
  <si>
    <t>ZERO, preferably.</t>
  </si>
  <si>
    <t>I don't use a textbook. I prefer that students seek out the materials themselves and pay (or not) whatever aligns with their budget.</t>
  </si>
  <si>
    <t>n/a</t>
  </si>
  <si>
    <t>Keep fighting the good fight. :)</t>
  </si>
  <si>
    <t>henningsent@cod.edu</t>
  </si>
  <si>
    <t>Fundamentals of Speech Communication 22</t>
  </si>
  <si>
    <t>I use McGraw Hill’s Connect which is a subscription book/platform.  I specifically use this one because it has options to upload speeches which for net classes is important plus it has learning modules that helps make sure students are reading and understanding the most important components of the chapters.  Next semester I am choosing a different text that is considerably cheaper but has no learning platform and I’m nervous how it will impact their reading.  Speech has a high drop rate related to anxiety and chapter quiz points help bolster their grades without crippling me with quiz grading.</t>
  </si>
  <si>
    <t>Easy to understand, covers IAI requirements, provides examples</t>
  </si>
  <si>
    <t>Cost.</t>
  </si>
  <si>
    <t>postons@cod.edu</t>
  </si>
  <si>
    <t>ARCH 2413 18 students</t>
  </si>
  <si>
    <t>I believe that the cost of materials is high.  I highly recommend used or digital copies of class materials and only require one book.  That being said, the book is a crucial part of class and it is highly recommended that students have the textbook to complete their work.</t>
  </si>
  <si>
    <t>No additional materials were provided to me when I received the text book.  I was 3/4 of the way through the semester before I was aware of additional content.</t>
  </si>
  <si>
    <t>The textbook is thorough and provides great information.  The supplemental material is very helpful, but because I did not have access to it until so late it was not the most helpful for this semester.</t>
  </si>
  <si>
    <t>Some of the information is outdated already.</t>
  </si>
  <si>
    <t>Make sure to communicate to adjuncts that textbooks typically provide supplemental material.</t>
  </si>
  <si>
    <t>Great explanations that go in-depth, but not too far. Just enough for this cohort to understand the functions.</t>
  </si>
  <si>
    <t>Not enough good photos and diagrams. I had to find a lot of those myself through other sources.</t>
  </si>
  <si>
    <t>Please tell us more about these resources! This is the first I've heard of them, and I think it's great. Wish they had been available when I was in school, because brand new textbooks are so expensive, and you get so little back on resale.</t>
  </si>
  <si>
    <t>sticha@cod.edu</t>
  </si>
  <si>
    <t>Micro 1420</t>
  </si>
  <si>
    <t>Faculty authored lab manuals</t>
  </si>
  <si>
    <t>Clear and concise.</t>
  </si>
  <si>
    <t>OER are largely useless in the sciences.</t>
  </si>
  <si>
    <t>English 1101</t>
  </si>
  <si>
    <t>Reading homework questions encourage critical thinking. The textbook offers a wider variety of kinds of essays than some other sources I've examined.</t>
  </si>
  <si>
    <t>The reading selections must be updated.  The current 4th edition is much weaker than the 3rd edition.</t>
  </si>
  <si>
    <t>print rental</t>
  </si>
  <si>
    <t>The Digital Learning options and learning management systems, like with Cengage, can be very expensive (for example over $100). Also, if students want a printed copy, they have to pay for both the printed copy and the access code.</t>
  </si>
  <si>
    <t>They provide enough engaging readings for class discussion. I will supplement the readings with sources I locate myself, but the textbooks do provide a lot of options.</t>
  </si>
  <si>
    <t>It is often a struggle to find enough engaging readings to fill the semester, which is why I rely on supplemental readings.</t>
  </si>
  <si>
    <t>I am concerned about recent aggressive pushes towards online learning systems (like Cengage), online books, and multimodal assignments because it privileges students who have access to their own personal laptop that they can bring to class and fast internet connections at home. A lot of students do not own their own computer or need to share it with their entire family.</t>
  </si>
  <si>
    <t>magins@cod.edu</t>
  </si>
  <si>
    <t>Introduction to Addictions, Human 1125</t>
  </si>
  <si>
    <t>Eliminating required texts and supplementing with provided materials.</t>
  </si>
  <si>
    <t>I am a huge proponent of lowering costs to students for course materials. There is an incredible wealth of material already available (e.g., videos, free and inexpensive articles, older text editions) that it seems almost insulting to continue requiring students to pay hundreds of dollars every semester for new books. I have struggled to find the right way to reduce costs, but overall, I believe our program has made significant strides. Some of the major barriers revolve around the constant insistence of the bookstore to get book orders in and use newer editions of texts. This is supported by publishers who often won't make older editions available for purchase through the bookstore and remove support for older editions. I would like to see the College develop a more flexible contractual agreement with the bookstore that allows faculty to promote outside sources for text purchasing.</t>
  </si>
  <si>
    <t>Broad coverage of topics Included with the Cengage Unlimited package cost</t>
  </si>
  <si>
    <t>Expensive Lengthy for an intro course at over 600 pages</t>
  </si>
  <si>
    <t>florin@cod.edu</t>
  </si>
  <si>
    <t>Bio 1100</t>
  </si>
  <si>
    <t>Lab and textbook can be expensive for science courses</t>
  </si>
  <si>
    <t>traditional with launch pad access</t>
  </si>
  <si>
    <t>not illustrated the best</t>
  </si>
  <si>
    <t>I have used videos and simulations online. Maybe they are OER. I am unfamiliar with the acronym</t>
  </si>
  <si>
    <t>digiovannin@cod.edu</t>
  </si>
  <si>
    <t>Speech 1100</t>
  </si>
  <si>
    <t>Real world applications/illustrations Connect</t>
  </si>
  <si>
    <t>Occasional technical glitches</t>
  </si>
  <si>
    <t>schroeds@cod.edu</t>
  </si>
  <si>
    <t>CIT1111</t>
  </si>
  <si>
    <t>Its getting way out of line.  For a one semester program for books to cost close to $200+ is getting way out of line.</t>
  </si>
  <si>
    <t>Illustrations are good at showing main concepts</t>
  </si>
  <si>
    <t>They go on long examples of changing out components when its always based on the main board of the computer and will vary from model to model</t>
  </si>
  <si>
    <t>hlotke@cod.edu</t>
  </si>
  <si>
    <t>SimCharts/Elsevier  Study Island/Northstar Learning</t>
  </si>
  <si>
    <t>MASST 1130</t>
  </si>
  <si>
    <t>Procedure workbook and Access code to SimCharts</t>
  </si>
  <si>
    <t>Access code, Procedure manual and book are used throughout the program. Suited to meet accreditation standards.</t>
  </si>
  <si>
    <t>Publisher aligns the material with accreditation standards.  That's the big draw for me.  It would be hard to achieve without their help.</t>
  </si>
  <si>
    <t>Well aligned with accreditation standards.</t>
  </si>
  <si>
    <t>The students don't like the study guides.  I don't assign them anymore.</t>
  </si>
  <si>
    <t>gryglak@cod.edu</t>
  </si>
  <si>
    <t>CRIMJ1100 Introduction to Criminal Justice</t>
  </si>
  <si>
    <t>Diversity</t>
  </si>
  <si>
    <t>Lack of current information</t>
  </si>
  <si>
    <t>johnsont217@cod.edu</t>
  </si>
  <si>
    <t>MyStatLab by Pearson</t>
  </si>
  <si>
    <t>MATH 1635</t>
  </si>
  <si>
    <t>Text books are extraordinarily expensive. I would be glad to work a little harder to lessen the cost of texts or online and offline homework.  However the quality of the materials is also very important.</t>
  </si>
  <si>
    <t>Lots of real example stats problems.   Teachers' edition with pointers and worked examples.</t>
  </si>
  <si>
    <t>I fear that millennial students don't read. Many will leave a textbook unused.  The online course materials that the are required to use is a better avenue to their learning.</t>
  </si>
  <si>
    <t>I am an adjunct lecturer.  I must use the text that the department selects.  As far as I know, I have no say in the selection of learning materials.</t>
  </si>
  <si>
    <t>maguires@cod.edu</t>
  </si>
  <si>
    <t>CHEM 1552</t>
  </si>
  <si>
    <t>calculatory, goggles</t>
  </si>
  <si>
    <t>clear explanation.  well written sample problems and explanations.</t>
  </si>
  <si>
    <t>cost.</t>
  </si>
  <si>
    <t>VHL</t>
  </si>
  <si>
    <t>Elementary Spanish I</t>
  </si>
  <si>
    <t>We were told that we couldn't advertise more affordable options in our syllabi because it would take away business from our COD bookstore.</t>
  </si>
  <si>
    <t>I think we should have free and accessible course material online for students. They could minimal cost for materials required or needed for class.  I also feel that using electronic devices in the classroom could be problematic and distracting, if not monitored.</t>
  </si>
  <si>
    <t>I created Lesson Tips for my online courses to help students understand the lessons.</t>
  </si>
  <si>
    <t>There are authentic brief videos with interviews with native Spanish speakers.</t>
  </si>
  <si>
    <t>Too much material presented at once. Doesn't follow communicative/task-based instruction.  The flow is confusing and overwhelming.</t>
  </si>
  <si>
    <t>I think the stigma with OER or offering resources free to students is that faculty will have to work harder to produce or organize these into their curriculum. For some faculty, they see it as easier to just use a textbook, where everything is already organized and available to students. I personally don't find this fair because our students have to pay the price for that trepidation.</t>
  </si>
  <si>
    <t>We negotiate a good price with vendors, the bookstore markup is what is a barrier to our students. DOCA students not having financial support to purchase books is another challenge.</t>
  </si>
  <si>
    <t>Accuracy, artwork, writing style</t>
  </si>
  <si>
    <t>a consumable workbook</t>
  </si>
  <si>
    <t>outdated photos/graphics</t>
  </si>
  <si>
    <t>mitchelk@cod.edu</t>
  </si>
  <si>
    <t>INTER 1110</t>
  </si>
  <si>
    <t>Plans to lower (non-textbook) supply costs are in the works.</t>
  </si>
  <si>
    <t>Inexpensive to students Used in future classes</t>
  </si>
  <si>
    <t>Missing page numbers. Poor scale and image quality. Exercises are double sided - meaning students must give up a page in their workbook to submit homework.</t>
  </si>
  <si>
    <t>The most used existing text is a COD Publication - photocopied student workbook. It is in the process of being revised. Having NKBA volumes available to access through the library is great!</t>
  </si>
  <si>
    <t>lattan@cod.edu</t>
  </si>
  <si>
    <t>ARCH-2240</t>
  </si>
  <si>
    <t>Graphics in the Building Codes Book are exceptional</t>
  </si>
  <si>
    <t>Latest version of the Construction Specifications book is getting very dated</t>
  </si>
  <si>
    <t>I am unfamiliar with OER, but teh survey description described it as "open and editable" which starts to sound like Wikipedia, which has flaws.</t>
  </si>
  <si>
    <t>pellican@cod.edu</t>
  </si>
  <si>
    <t>Spani 2202</t>
  </si>
  <si>
    <t>N/A</t>
  </si>
  <si>
    <t>The explanations provided throughout the textbook lend a consistency to the course. I also like that the textbook has gone through a thorough editing process and has passed accessibility requirements.</t>
  </si>
  <si>
    <t>Speech 1100-NET</t>
  </si>
  <si>
    <t>Cheap. Content is written at an appropriate level,</t>
  </si>
  <si>
    <t>Math 0482 - enrollment 35</t>
  </si>
  <si>
    <t>We are not allowed to make suggestions per our Dean and the contract with the bookstore</t>
  </si>
  <si>
    <t>Our course materials are very affordable.  I never have a student complain.  For $90, they get a book and an online homework system, which also includes an e-book.  This is fabulous.</t>
  </si>
  <si>
    <t>We are required to use our textbook per our division office</t>
  </si>
  <si>
    <t>There are so many supplements that really help us teach our courses.  It is like Disneyland for Math.  And the online homework system - the students really really like it.</t>
  </si>
  <si>
    <t>OER books may not have the supplements we like to use. Supplements are very important to instructors in math.</t>
  </si>
  <si>
    <t>garringe@cod.edu</t>
  </si>
  <si>
    <t>HUMNT 1102 Ideas and Values</t>
  </si>
  <si>
    <t>Almost all of my students work.  Textbooks are outrageously expensive!  I'm relying more and more upon open sources.</t>
  </si>
  <si>
    <t>A ready and handy resource for students.</t>
  </si>
  <si>
    <t>The cost</t>
  </si>
  <si>
    <t>wawrej@cod.edu</t>
  </si>
  <si>
    <t>English 1102</t>
  </si>
  <si>
    <t>Pearson Revel</t>
  </si>
  <si>
    <t>I am required to use the McGraw Hill Guide in my online English 1101 classes. This textbook is terrible. I can't stand to read it, so I know my students don't read it. I don't find it useful, helpful, or worth the over $100 it costs. It is my only option for English 1101 online. It's my understanding that the reason we're forced to use this text is because that's the only course shell available, but this course shell hasn't had any meaningful revisions since it was created in 2009. It was also created by someone who didn't have experience in Blackboard or much knowledge in online teaching at the time.  She did the best she could with the materials she was given, but it's ridiculous that this shell is still being used after a decade.</t>
  </si>
  <si>
    <t>The new edition of the Curious Researcher is pretty good, although there are things I would change about some of the content and how it integrates with blackboard.</t>
  </si>
  <si>
    <t>There are journal assignments within the online text (although I use an old edition at COD because of some disagreement being had with the publisher) do not have an option to score. At COD I used the old 8th edition. I like the 9th edition and Revel course ware and use it at other colleges.</t>
  </si>
  <si>
    <t>Developing my own handouts</t>
  </si>
  <si>
    <t>If only we were allowed to require older editions of textbooks; I have tried, but was told it was not permissible at COD.  One of my textbooks in an old edition sells for $1.  Why not let us use it?  I realize the bottom line is the bookstore profit sharing situation...but it doesn't serve our students well.  Therefore, I developed all of my own materials for one of my classes and have permission to use these, instead of a traditional text.  It has only been a two-semester experiment, but so far students have responded very well.</t>
  </si>
  <si>
    <t>Students actually like it; each chapter illustrates how the content applies to students' personal, civic, professional, and academic interests.</t>
  </si>
  <si>
    <t>The high cost of the book, if bought brand new in the bookstore, is a real drawback.  Some students are not savvy regarding how to find it cheaper.</t>
  </si>
  <si>
    <t>Thanks for investigating this important issue!</t>
  </si>
  <si>
    <t>scw@outlook.com</t>
  </si>
  <si>
    <t>EARTH 1141</t>
  </si>
  <si>
    <t>Students select print or digital</t>
  </si>
  <si>
    <t>Diagrams, SmartFigures, on-line coaching and tutorials available via Masteringgeology/Masteringoceanography</t>
  </si>
  <si>
    <t>The survey doesn't allow for OER materials that are not at the appropriate level for college or do not match active course file goals.  Further, it doesn't assess if the free materials are of a quality that matches copyright available materials such as Masteringgeology.</t>
  </si>
  <si>
    <t>strodedi@cod.edu</t>
  </si>
  <si>
    <t>Student friendly for reading and use of real life examples in Business/Management.</t>
  </si>
  <si>
    <t>Some of the information could be streamlined.</t>
  </si>
  <si>
    <t>Histo 1120, Western Civilization since 1600</t>
  </si>
  <si>
    <t>Normal books, ie novels, books by historians, plays, etc. TEXTBOOKS SHOULD BE BANNED!</t>
  </si>
  <si>
    <t>Textbooks put out by the big publishing houses are onerously expensive. They are also (in my view) highly problematic pedagogically. However, there are many non-OER alternatives that are much more affordable. For instance, in History 1120 I assign some open-source primary readings (excerpts from Hobbes, Locke, Kant, the Sadler Commission, etc.), plus 7 books. Some of these are just $1 (A Doll's House, the Communist Manifesto). Other's are ten dollars or less, especially used. So that even with 7 books, my course is cheaper than a course with a textbook. However, because my classes are organized around discussions of the readings (We sit in a circle and talk about the books most days), it would not be possible to switch to an OER textbook, or to any electronic format. Students need the paper books in hand. They also often have to stand and read aloud, or act out scenes, so even when they have the text on a laptop (which some students prefer), it is quite inconvenient.</t>
  </si>
  <si>
    <t>These seven books are important texts in history. They are readable and help students get a sense of what it might have been like to experience the time period we are studying. Unlike traditional texts, which are all written with an authoritative voice, these texts allow me to help students learn to read critically. They also help students learn to identify an author's thesis, and the evidence she uses to support it.</t>
  </si>
  <si>
    <t>Some students struggle to read, period. There is no ideal text on the Russian Revolution, since there are a lot of angles to cover and the events are so political that everyone who writes about it has an ax to grind.</t>
  </si>
  <si>
    <t>I think that the framing of this question around OER is too narrow. The serious question of textbook cost can be addressed by a variety of methods, all deployed at once to complement each other. The central question is not whether we use OER, open source materials, or cheap printed materials. The central question is how to keep textbook cost down for our students while ALSO rethinking our course materials pedagogically.</t>
  </si>
  <si>
    <t>mitraniv@cod.edu</t>
  </si>
  <si>
    <t>Music 1171</t>
  </si>
  <si>
    <t>piano</t>
  </si>
  <si>
    <t>THere are no alternatives for this course</t>
  </si>
  <si>
    <t>complete source of all needed skills and topics</t>
  </si>
  <si>
    <t>NA</t>
  </si>
  <si>
    <t>karolsue7@gmail.com</t>
  </si>
  <si>
    <t>PHILO 1100: Introduction to Philosophy</t>
  </si>
  <si>
    <t>I have examined many open-source materials in philosophy and religious studies, and they have all been terrible. I have also examined a number of the online texts offered by academic publishers whose representatives visit COD, and they have also been terrible.</t>
  </si>
  <si>
    <t>The content achieves the best balance of accuracy and accessibility given what's available on the market. Also, the texts promote various aspects of critical thinking.</t>
  </si>
  <si>
    <t>I wish one of the books were slightly cheaper, though it is not prohibitively expensive. I wish that the texts were somewhat more accessible and that some different choices were made as to the material covered.</t>
  </si>
  <si>
    <t>wolfl214@cod.edu</t>
  </si>
  <si>
    <t>Survey of Biology 1100</t>
  </si>
  <si>
    <t>Fundamentals of Speech</t>
  </si>
  <si>
    <t>There is a good variety of content that meets course requirements.</t>
  </si>
  <si>
    <t>I am not able to access supplemental activities or the test bank.</t>
  </si>
  <si>
    <t>raiche-saleka@cod.edu</t>
  </si>
  <si>
    <t>MUS 1104: Introduction to American Music</t>
  </si>
  <si>
    <t>Relevance.</t>
  </si>
  <si>
    <t>Cost, expense of listening examples as made available by publishers</t>
  </si>
  <si>
    <t>FlipItPhysics (macmillan)</t>
  </si>
  <si>
    <t>Physics 2111-55students</t>
  </si>
  <si>
    <t>Cost is our #1 concern when it comes to textbooks.   The exact textbook seems to have little or no effect on student outcomes.</t>
  </si>
  <si>
    <t>it's free. It's OpenStax and it's a BAD textbook.</t>
  </si>
  <si>
    <t>Really bad explanations and example problem.</t>
  </si>
  <si>
    <t>cartert@cod.edu</t>
  </si>
  <si>
    <t>Math 0460, 25</t>
  </si>
  <si>
    <t>I'd like a book with a more user friendly online program. I would love to use online resource, but ours was just not very easy to navigate.</t>
  </si>
  <si>
    <t>brzuszkiewicza@cod.edu</t>
  </si>
  <si>
    <t>Westlaw, etc.</t>
  </si>
  <si>
    <t>Mostly accurate.  Very helpful book.  I have few complaints, other than cost, and the constant (generally unnecessary, in my opinion) updating of editions.  Usually few to no substantive changes.</t>
  </si>
  <si>
    <t>Constant new editions (generally unnecessary, as stated previously).  I hate to see students paying for new editions that are fundamentally the same as (cheaper) previous editions.</t>
  </si>
  <si>
    <t>Organic Chemistry II (CHEM 2552)</t>
  </si>
  <si>
    <t>4-color pen (made by Bic)</t>
  </si>
  <si>
    <t>I've has new ISBN's generated for custom prints (College of DuPage versions) through the publisher, which reduces the cost as follows: 1.  soft cover instead of hard cover 2.  omit chapters/lab experiments that are not in the Active Course File (reduces printing cost)</t>
  </si>
  <si>
    <t>Overall, the selected lab experiments have a good success rate.</t>
  </si>
  <si>
    <t>The cost, not only in dollars, but also in that this lab textbook will not be useful to an estimated 95% of the students after they have completed the course.  Most COD students who take chemistry don't intend to become professional chemists, and although the lecture component's textbook might help them in higher-level chemistry courses or with preparation for medical school/pharmacy school entrance exams, the lab component's textbook is hardly ever used by a student after the course ends.  Renting this lab textbook is their best option, in my opinion.</t>
  </si>
  <si>
    <t>History of Architecture and Design</t>
  </si>
  <si>
    <t>Textbook is used for two different courses</t>
  </si>
  <si>
    <t>The textbook is used for two courses, which distributes the cost over two semesters. Additionally, I provide readings via BlackBoard and video content from YouTube and Kanopy.</t>
  </si>
  <si>
    <t>It is a comprehensive History of Architecture book. Overall, it covers the main topics I need it to.</t>
  </si>
  <si>
    <t>It is difficult to learn about architecture and interiors without a large number of images. I supplement images for my lectures as the book doe not have nearly enough.</t>
  </si>
  <si>
    <t>Would attend a seminar on the topic.</t>
  </si>
  <si>
    <t>dunnk69625@cod.edu</t>
  </si>
  <si>
    <t>Education 1105</t>
  </si>
  <si>
    <t>Save intstructor copies for students who need them</t>
  </si>
  <si>
    <t>The layout of the book I like a lot</t>
  </si>
  <si>
    <t>I want to create and OER but don't know how to get started</t>
  </si>
  <si>
    <t>duggan@cod.edu</t>
  </si>
  <si>
    <t>ART1100</t>
  </si>
  <si>
    <t>I do not use text books in any courses due to financial strain on my students. I find that content available on the web in addition to library resources has been sufficient for the most part.</t>
  </si>
  <si>
    <t>I do not require any</t>
  </si>
  <si>
    <t>Online subscriptions are too high, bu the material is very good, updated and pertinent to the topics.</t>
  </si>
  <si>
    <t>It has videos, and computer-graded hw, quizzes, tests, all online. It offers students the chance to hear and speak, record themselves speaking and submit the assignment online.</t>
  </si>
  <si>
    <t>It is too expensive. The assignments and tests are only somewhat editable.</t>
  </si>
  <si>
    <t>It will take time to develop OER in my field. Who will pay for the time/work it takes to create such materials?</t>
  </si>
  <si>
    <t>Caldwells127@cod.edu</t>
  </si>
  <si>
    <t>ANAT-1571-003</t>
  </si>
  <si>
    <t>Students also can download</t>
  </si>
  <si>
    <t>Informative, comes with a power point slide presentation</t>
  </si>
  <si>
    <t>Some portions are rather complicated for the students to understand</t>
  </si>
  <si>
    <t>Useful for future reference</t>
  </si>
  <si>
    <t>Composition I English 1101</t>
  </si>
  <si>
    <t>Not too concerned about textbooks in my discipline. More costly texts are usually in the sciences or health fields. Not sure what to do to keep those costs down unless the professors collaborate and create their own texts. I also think OER should refer to more than just books, but also technology like calculators and laptops. Loan programs can really have an impact on first-gen, low SES, and students of color. Calculator rental is available at Harper and Oakton Community College. Laptop loan should be front and center as well. Students are often left with a choice to buy a smart phone or a laptop and the majority choose cell phone. They may also assume a laptop is available to them in college just as it was in high school.</t>
  </si>
  <si>
    <t>Added materials to scaffold concepts or complement material presented in text.</t>
  </si>
  <si>
    <t>I don’t understand this question. If “best aspects” means components or chapters of the text that facilitate achievement of course learning objectives, then I guess that means I assign/require readings from the book that help students complete writing projects assigned in the course. The text offers different genres of writing -narration; profile; analysis; and argument - which are the genres covered in class.</t>
  </si>
  <si>
    <t>I don’t understand this question. If there is a section in the text that is not good, I wouldn’t require students to read it.</t>
  </si>
  <si>
    <t>A couple of the survey questions needed modification or additional choices. The question about level of awareness of OER has two choices that were nearly identical. The questions about “best/worst aspects” could have had an example to clarify what was being asked.   And as mentioned earlier, the digital divide is still very real. If we are serious about addressing equity issues and racial achievement gaps at our institution, we need to do a student needs assessment. 80% of the students who do not have a laptop in my classes are developmental students and 70% of that group are African American males.</t>
  </si>
  <si>
    <t>Salasj261@cod.edu</t>
  </si>
  <si>
    <t>ANAT 1552</t>
  </si>
  <si>
    <t>Anatomy Models, Microscopes</t>
  </si>
  <si>
    <t>This is a department decision</t>
  </si>
  <si>
    <t>The students that do not have the material somewhat complain of the costs. The required materials in my class are bundled by the COD bookstore from Pearson and Wiley. Some students like to get used/older versions, but miss out on the online subscription and that ends up costing them more to get the materials separate.</t>
  </si>
  <si>
    <t>The book is designed to not be a straight read through, but pictures, images and paragraphs easy to scan over for information.</t>
  </si>
  <si>
    <t>Occasional errors and typos</t>
  </si>
  <si>
    <t>Most of the decisions/questions here are determined by the department. Outside the required texts may provide a more dynamic experience, it may also negatively impact the students evaluation experience if information is inconsistent.</t>
  </si>
  <si>
    <t>peahlm@cod.edu</t>
  </si>
  <si>
    <t>Corrections</t>
  </si>
  <si>
    <t>We must do something to assist those students who cannot afford textbooks.</t>
  </si>
  <si>
    <t>The detailed layout of the book. The current information for the subject matter.</t>
  </si>
  <si>
    <t>The lack of depth of the information.  Needs more substance.</t>
  </si>
  <si>
    <t>I look forward to using OR.</t>
  </si>
  <si>
    <t>darden@cod.edu</t>
  </si>
  <si>
    <t>SOCIO-1100 Introduction to Sociology</t>
  </si>
  <si>
    <t>I'm currently staying with a previous edition of an edited volume because switching to the new edition would push students to buy new, not used, copies of the book. I also use an OpenStax textbook, and articles from a sociological magazine the library subscribes to so that students don't have to buy an edited collection of those articles. I estimate in 1 class, I save each student $300 a semester.</t>
  </si>
  <si>
    <t>It's available for free online, and for only $29 in the bookstore.</t>
  </si>
  <si>
    <t>It's a textbook, and I'd prefer to not use a textbook at all. I try to use it as little as possible in the class.</t>
  </si>
  <si>
    <t>mooreheadr@cod.edu</t>
  </si>
  <si>
    <t>CRIMJ2310</t>
  </si>
  <si>
    <t>Texts are expensive for sure. I encourage students to rent or buy used. But once they have the text I make sure I have students utilize the text both in class and for completing assignments.</t>
  </si>
  <si>
    <t>Taught from the prospective of a working clinician with applicable knowledge of field studies.</t>
  </si>
  <si>
    <t>Time constraints of the class time for hands on activities.</t>
  </si>
  <si>
    <t>Any ideas that might enhance my class and bring costs down for students would be a plus.</t>
  </si>
  <si>
    <t>millerk15628@cod.edu</t>
  </si>
  <si>
    <t>I tell them to purchase any edition of the required books. One is no longer copyrighted so I let them know how to find it free.</t>
  </si>
  <si>
    <t>Replaced not accurate word. I add to the information in the book with additions info in all my lectures. I don't rely on a textbook to control/ design my class or content. That is not a criticism of the textbook.</t>
  </si>
  <si>
    <t>Good summary of broad topic atea. Good for a survey course.</t>
  </si>
  <si>
    <t>1 There should be a NA not applicable response available for some of the questions. 2 We have 3 required texts for the class as I noted in the questionnaire, but only space for info on 1 text was provided.</t>
  </si>
  <si>
    <t>Psych 1100</t>
  </si>
  <si>
    <t>Required online access will make costs more prohibitive for students</t>
  </si>
  <si>
    <t>Breadth of material</t>
  </si>
  <si>
    <t>N/a</t>
  </si>
  <si>
    <t>Paulj1368@cod.edu</t>
  </si>
  <si>
    <t>ENGLI 1101</t>
  </si>
  <si>
    <t>Covers the fundamental material of the course.</t>
  </si>
  <si>
    <t>Not updated</t>
  </si>
  <si>
    <t>allenj@cod.edu</t>
  </si>
  <si>
    <t>Italian 1102net</t>
  </si>
  <si>
    <t>Online platform</t>
  </si>
  <si>
    <t>Libra 1105</t>
  </si>
  <si>
    <t>Reinforces content taught f2f</t>
  </si>
  <si>
    <t>Wish there were a newer edition</t>
  </si>
  <si>
    <t>walshd@cod.edu</t>
  </si>
  <si>
    <t>HUMAN1113 - Interpersonal Dynamics</t>
  </si>
  <si>
    <t>Current, applicable to a variety of career paths, easily adaptable for ease of access for students with special needs and various learning styles</t>
  </si>
  <si>
    <t>cost,</t>
  </si>
  <si>
    <t>longl16@cod.edu</t>
  </si>
  <si>
    <t>English 1159</t>
  </si>
  <si>
    <t>I use free online database articles or the free Purdue OWL for composition, and literature texts are trade-book prices. My classes don't have the expensive textbooks.</t>
  </si>
  <si>
    <t>My classes are often free as far as texts go because we use online sources and databases (like the NYT). If I use a textbook reader, it is 45.00, but that is rare. My lit classes cost probably 50-100 if they buy new books. The lit books are offered used and easily available on Amazon or at a Barnes and Noble. Textbook costs are not a big deal for my classes, per se. I recognize that they are in general. I do not have them buy a grammar handbook anymore because they cost 65.00 or more, which is crazy. Purdue OWL is a fine free alternative.</t>
  </si>
  <si>
    <t>I don't think these questions pertain to me. I don't use textbooks. I use real books, apparently. Liberal Arts.</t>
  </si>
  <si>
    <t>Primary source material/literature, sometimes in translation.</t>
  </si>
  <si>
    <t>The used books in the bookstore are often dirty looking, as are the rental books.</t>
  </si>
  <si>
    <t>I don't think this survey is really intended for me. The texts I use are free or trade-book priced. Define "textbook." I am finishing this survey, but I don't think I'm who you have in mind.</t>
  </si>
  <si>
    <t>BUS 1100</t>
  </si>
  <si>
    <t>The overall layout of the textbook is appropriate and relatively accurate.  Many examples/explanations of concepts is fairly decent as well.</t>
  </si>
  <si>
    <t>The book omits various sections from previous versions.  Also, there are some areas of content that are out of place or not explained in any detail.</t>
  </si>
  <si>
    <t>Biolo 1110</t>
  </si>
  <si>
    <t>Must reccomend Bookstore purchase</t>
  </si>
  <si>
    <t>Students like digital and paper copies.</t>
  </si>
  <si>
    <t>Good description of principles</t>
  </si>
  <si>
    <t>Too technical</t>
  </si>
  <si>
    <t>shariffs252@cod.edu</t>
  </si>
  <si>
    <t>Electronics TEchnology ET1100</t>
  </si>
  <si>
    <t>Older eBooks</t>
  </si>
  <si>
    <t>1. Rent to lower cost, 2. ebooks if available 3. ebooks of older books found online. 4. makeup course chapters /material students can download let say on Blackboard as a source to go to</t>
  </si>
  <si>
    <t>I feel the material is current. When there are Math problems  involved  examples are included</t>
  </si>
  <si>
    <t>COST</t>
  </si>
  <si>
    <t>In a survey course when a student is undecided if the career path is for he/she, the textbook cost is a big factor in learning outcomes because they do not buy the textbook.</t>
  </si>
  <si>
    <t>mikerib@sbcglobal.net</t>
  </si>
  <si>
    <t>Provide content in discussions</t>
  </si>
  <si>
    <t>Most seem very expensive</t>
  </si>
  <si>
    <t>Not enough pertinent information</t>
  </si>
  <si>
    <t>I have a lot to learn about this matter.</t>
  </si>
  <si>
    <t>AUTO 1131</t>
  </si>
  <si>
    <t>none</t>
  </si>
  <si>
    <t>arankij@cod.edu</t>
  </si>
  <si>
    <t>Intro to Criminal Justice CRIMJ 1100</t>
  </si>
  <si>
    <t>Philo-1110, Relig-1150/Philo-1150</t>
  </si>
  <si>
    <t>100-120</t>
  </si>
  <si>
    <t>Course content</t>
  </si>
  <si>
    <t>Books are expensive, technology changes fast, open source will be extremely time consuming to keep up with the changes. Works for some GenEds, and some other none tech related topics.</t>
  </si>
  <si>
    <t>Examples, cost,</t>
  </si>
  <si>
    <t>Errors, updates, revisions</t>
  </si>
  <si>
    <t>It is good if there is real support, and adequate resources dedicated to it. It seems it becomes an institutional responsibility in terms of cost and quality not be taken lightly and without a comprehensive plan.</t>
  </si>
  <si>
    <t>Morovatm@cod.edu</t>
  </si>
  <si>
    <t>SPE1100-010</t>
  </si>
  <si>
    <t>I find that many students have not factored in the cost of textbooks and it can be hard for them to come up with the money if they are paying for their own education. I think the textbook is valuable, but I think having an emergency textbook fund is a great idea. I work at another institution where they have this and the money allocated for textbooks is almost always used.</t>
  </si>
  <si>
    <t>The text is very easy to understand and has a lot of pop culture references to keep students interested. There is also a really good instructor companion web site with ideas for high impact learning.</t>
  </si>
  <si>
    <t>The COST! It's one textbook and buying it new is about $125. Renting it is about $50.</t>
  </si>
  <si>
    <t>cornishs@cod.edu</t>
  </si>
  <si>
    <t>Recommend using available copies in library</t>
  </si>
  <si>
    <t>it is very thorough</t>
  </si>
  <si>
    <t>sometimes too wordy and more depth than they need</t>
  </si>
  <si>
    <t>Math 0481</t>
  </si>
  <si>
    <t>Many good sample problems, summaries and charts are well done.</t>
  </si>
  <si>
    <t>Order doe snot match and the early chapter reviews are in strange order.</t>
  </si>
  <si>
    <t>BUSIN-1161</t>
  </si>
  <si>
    <t>More and more, paying attention to the cost of course materials vs. ROI.</t>
  </si>
  <si>
    <t>Current topic overall.</t>
  </si>
  <si>
    <t>Doesn't adapt quick enough to environment.</t>
  </si>
  <si>
    <t>jamesp@cod.edu</t>
  </si>
  <si>
    <t>Business 1100, 30 students</t>
  </si>
  <si>
    <t>Most students still prefer textbooks.  The cost is part of attending college.</t>
  </si>
  <si>
    <t>Easy to read.  Matches the course objectives well.</t>
  </si>
  <si>
    <t>Not much supplementary materials to use for assignments.  Test bank is weak.  Doesn't provide different levels of questions from easy to difficult.</t>
  </si>
  <si>
    <t>Keep textbooks.</t>
  </si>
  <si>
    <t>crickar@cod.edu</t>
  </si>
  <si>
    <t>Sociology of Sex, Gender, and Power -- Socio-1120</t>
  </si>
  <si>
    <t>I do all that I can to keep cost to students low. The bookstore is never thrilled with me because when I use textbooks, I use older, cheaper editions.</t>
  </si>
  <si>
    <t>Well written, sociologically sound, lower cost.</t>
  </si>
  <si>
    <t>There are certain topics I wish were covered in the book, but aren't.</t>
  </si>
  <si>
    <t>I am interested in using OER, and plan to look into it after learning more about it from a colleague in my division -- however, I don't have time to investigate which ones to use until the semester is over.</t>
  </si>
  <si>
    <t>cravens@cod.edu</t>
  </si>
  <si>
    <t>Simulations - Mimic Pro; Knowledge Matters &amp; Mimic Social</t>
  </si>
  <si>
    <t>Marketing 2210</t>
  </si>
  <si>
    <t>Some students don't purchase the required materials (connect with ebook) because they may wait until they know they will pass the course.</t>
  </si>
  <si>
    <t>It has resources for students that need additional support to understand the material.  The publisher also keeps the costs down with the option of an e-book.  Although many of them would rather have a book.</t>
  </si>
  <si>
    <t>Ebook format.  A lot of management of the content assignments and adjustments based on students needs (i.e. blue card).</t>
  </si>
  <si>
    <t>The time involved to get the course materials from an OER is very intensive.  This is why I have only used supplemental.  I would rather use OER for the cost and in some cases it may be more current.</t>
  </si>
  <si>
    <t>carlsonm@cod.edu</t>
  </si>
  <si>
    <t>PHOTO1400</t>
  </si>
  <si>
    <t>Free online content</t>
  </si>
  <si>
    <t>That it is still in print. Otherwise, it's pretty useless because of the old syllabus.</t>
  </si>
  <si>
    <t>The content is not relevant to the current industry standards.</t>
  </si>
  <si>
    <t>arroyot@cod.edu</t>
  </si>
  <si>
    <t>Intro To Education EDUCA 1100</t>
  </si>
  <si>
    <t>Rental</t>
  </si>
  <si>
    <t>Providing Cost Information at Bookstore vs. Online Retailers and Resale</t>
  </si>
  <si>
    <t>Faculty need to be encouraged and enabled to assign OER and lower-cost textbooks. Adjunct faculty should not have a different and more onerous process than FT faculty for requesting to assign textbooks not on the "approved list."</t>
  </si>
  <si>
    <t>It isn't a textbook per se. It's a text that I use to help teach. I use supplemental OER and online materials.</t>
  </si>
  <si>
    <t>smothersa@cod.edu</t>
  </si>
  <si>
    <t>ELMEC 1101 Introduction to industrial Automation</t>
  </si>
  <si>
    <t>The writing level is appropriate to the level of the course.</t>
  </si>
  <si>
    <t>It covers much more material than what I need for the course.</t>
  </si>
  <si>
    <t>Psy 1100</t>
  </si>
  <si>
    <t>perhaps a team should be assigned to determine  the best way for the college to address the situation</t>
  </si>
  <si>
    <t>Support through Revel</t>
  </si>
  <si>
    <t>Test banks have mistakes, Mintap is very difficult  to access for students and instructor   Child lab for devlopment is good, Revel is good</t>
  </si>
  <si>
    <t>na</t>
  </si>
  <si>
    <t>Introduction to Sociology - SOCIO 1100</t>
  </si>
  <si>
    <t>It's a high-quality textbook that does a nice job of discussing the topics that I cover in my Introduction to Sociology course in a student-friendly manner</t>
  </si>
  <si>
    <t>There's nothing that I strongly dislike about the textbook</t>
  </si>
  <si>
    <t>greenm8420@cod.edu</t>
  </si>
  <si>
    <t>COST IS SKYROCKETING. WE NEED CREATIVE SOLUTIONS INVOLVING ADMINISTRATION AND FACULTY.</t>
  </si>
  <si>
    <t>THEY ARE FREE - FROM CREATIVE COMMONS</t>
  </si>
  <si>
    <t>SOME TYPOS</t>
  </si>
  <si>
    <t>THIS IS A GOOD STEP FORWARD</t>
  </si>
  <si>
    <t>partacz@cod.edu</t>
  </si>
  <si>
    <t>Overall I feel that historically the cost of college textbooks has been outrageously expensive.  I have tired various alternatives to using high priced textbooks and currently use some that are cost effective and some that are digital.</t>
  </si>
  <si>
    <t>I believe it is very comprehensive and provides a well-rounded look.</t>
  </si>
  <si>
    <t>Cost and that there isn't an interactive digital component.</t>
  </si>
  <si>
    <t>trytekj@cod.edu</t>
  </si>
  <si>
    <t>Manuf 1121 Metallurgy 16+</t>
  </si>
  <si>
    <t>Safety glasses</t>
  </si>
  <si>
    <t>??</t>
  </si>
  <si>
    <t>Metallurgy is relatively cheap.  Welding is two books for twelve classes at about $450 for the pair.  A PDF copy exists on Russian bit torrent sites I have seen circulating.  Google books allows a lot of access to the previous edition</t>
  </si>
  <si>
    <t>Aimed at a lower reading level.  Lots of visual information.</t>
  </si>
  <si>
    <t>Cost Digital availability.  I would be nice if there were audio files so the book could be listen to</t>
  </si>
  <si>
    <t>ellisd86@cod.edu</t>
  </si>
  <si>
    <t>wld1100-004</t>
  </si>
  <si>
    <t>welding PPE</t>
  </si>
  <si>
    <t>fair use of workbook activities</t>
  </si>
  <si>
    <t>For students who are pursuing certificate or degree in the welding program, the expense id reasonable, since the same text and workbook are used throughout the program.  However, for students taking the class as an electiveor non-degree, the cost is excessive.</t>
  </si>
  <si>
    <t>Good general knowledge and simple to understand presentation</t>
  </si>
  <si>
    <t>cost for limited use.</t>
  </si>
  <si>
    <t>hostp@cod.edu</t>
  </si>
  <si>
    <t>PLGL2500-002 Personal Injury, Tort and Insurance Law</t>
  </si>
  <si>
    <t>handouts</t>
  </si>
  <si>
    <t>Question: which is preferred, print or digital: preference question is not limited to cost, but could also be availability and physical convenience.  Question: use of electronic devices and learning. No way of measuring learning outcomes depending on format. Use of devices in class for reasons other than lessons occurs, can't be monitored and probably does impact learning.  Questions are limited past courses of high enrollment. Most follow up questions would be suited to classes not highest; impact of text costs affects students in smaller classes, also.  Some courses do not need constantly updated textbooks; whether a text is required is a decision up to a coordinator. Publishers appear to have much to say whether they will offer older texts over their newer editions. We have no control over those costs.  Many students buy used texts in the marketplace or through Amazon-and are very angry being told on the first day of class that a latest edition, from the bookstore, is required.</t>
  </si>
  <si>
    <t>Provides framework, or list, of subjects to cover during term. Provides study guides to use as discussion points(even though answers to some are not correct)</t>
  </si>
  <si>
    <t>Too expensive Large percentage of material not covered Study guide answers not uniformly correct enough to engender confidence in author's general credibility.</t>
  </si>
  <si>
    <t>Survey sounds like an attempt to adopt OEM as an alternative to traditional text books, using cost as the main problem.  I would like to have been asked whether I believed institutions had ability to push back against publishers' marketing strategies. Hybrid courses which use publishers' websites for adjunct lessons, is not helpful. Access code cost places a premium on a new, required text; purchasing a used text later requires a direct sale of a code, which cost is higher than that bundled with the bookstore's cost. In other words, with a hybrid course, there's no way to obtain the lowest cost.</t>
  </si>
  <si>
    <t>grantc@cod.edu</t>
  </si>
  <si>
    <t>nAVIGATE 2 JONES AND BARTLETT</t>
  </si>
  <si>
    <t>hs1110</t>
  </si>
  <si>
    <t>ALL SECTIONS USES THE SAME BOOK</t>
  </si>
  <si>
    <t>HITCHCOC@DUPAGE.EDU</t>
  </si>
  <si>
    <t>English 1102-102</t>
  </si>
  <si>
    <t>It is concise and contains no silly scenarios or silly hints as side bars.</t>
  </si>
  <si>
    <t>Some of the student activities are dated.</t>
  </si>
  <si>
    <t>chamberlinl@cod.edu</t>
  </si>
  <si>
    <t>kahoot quizzes</t>
  </si>
  <si>
    <t>Bio1151</t>
  </si>
  <si>
    <t>I think far more students would opt for the purchase or subscription to the newest text and ebook if it was $50 or less</t>
  </si>
  <si>
    <t>Excellent diagrams and illustrations, chapter organization and order of topics is logical</t>
  </si>
  <si>
    <t>The online quizzes are very time consuming to generate, not easy to use the same assignments each semester, and Pearson does not pair easily with blackboard. All these affect me, not the students.</t>
  </si>
  <si>
    <t>purcells207@cod.edu</t>
  </si>
  <si>
    <t>Intro to sociology 35</t>
  </si>
  <si>
    <t>I would like to create a reader, but not sure how to go about doing htis</t>
  </si>
  <si>
    <t>quiz questions, photos, everyday experiences of author connected to material</t>
  </si>
  <si>
    <t>need more ideas for classroom activities</t>
  </si>
  <si>
    <t>deldebbiok@cod.edu</t>
  </si>
  <si>
    <t>Interactive supplemental learning tools</t>
  </si>
  <si>
    <t>Inaccuracies in the presentation of some theories</t>
  </si>
  <si>
    <t>DMIR 1100</t>
  </si>
  <si>
    <t>The required textbooks are used for 4 different required courses which ultimately saves the student hundreds of dollars.</t>
  </si>
  <si>
    <t>I believe the cost of text books can be a burden to the student. My required text books are a bit unique in that they are used for years to come, even after graduating and working in the health care field. They are recognized as industry staples and are found in imaging departments across the country.</t>
  </si>
  <si>
    <t>The material in the text is accurate and updated frequently. It is also used industry wide and a respected source for accurate information.</t>
  </si>
  <si>
    <t>Cost and size. They are very large and heavy for the students that do not purchase the digital text.</t>
  </si>
  <si>
    <t>Thoroughness of treatment of subject materials.</t>
  </si>
  <si>
    <t>Lack of theoretical development of math concepts.</t>
  </si>
  <si>
    <t>meckers@cod.edu</t>
  </si>
  <si>
    <t>US History II, HISTO 1140</t>
  </si>
  <si>
    <t>$75 and more, for an edition far too lengthy for us ever to go through all the info, is a disservice to students.  Charging far more for new editions, which are virtually the same as earlier, cheaper editions, is also a disservice to students.</t>
  </si>
  <si>
    <t>Physically, it is not a large book to carry.</t>
  </si>
  <si>
    <t>Far too lengthy; too expensive.</t>
  </si>
  <si>
    <t>--</t>
  </si>
  <si>
    <t>BUSIN-1100 - Introduction to Business</t>
  </si>
  <si>
    <t>No adjustments</t>
  </si>
  <si>
    <t>Not difficult reading for students. Easy level</t>
  </si>
  <si>
    <t>No comment</t>
  </si>
  <si>
    <t>Manuf 1151</t>
  </si>
  <si>
    <t>easy to understand but not highly technical</t>
  </si>
  <si>
    <t>ART 2213</t>
  </si>
  <si>
    <t>Plenty of free materials through databases and museum websites to substitute for a textbook.</t>
  </si>
  <si>
    <t>It is free and online.</t>
  </si>
  <si>
    <t>No print version available</t>
  </si>
  <si>
    <t>GRDSN-1105-002</t>
  </si>
  <si>
    <t>I select a text that is inexpensive, because I know not all college students are made of money. It also makes me feel better about requiring a print account to print selected projects.</t>
  </si>
  <si>
    <t>Can't think of any.</t>
  </si>
  <si>
    <t>English 1101/ 22</t>
  </si>
  <si>
    <t>Readability</t>
  </si>
  <si>
    <t>campa@cod.edu</t>
  </si>
  <si>
    <t>understandable, well-organized</t>
  </si>
  <si>
    <t>print or digital up to students preference</t>
  </si>
  <si>
    <t>the textbook gives good explanations and examples on concepts</t>
  </si>
  <si>
    <t>sections i never use in my class</t>
  </si>
  <si>
    <t>It is hard when you are part-time instructor to be up-to-date and aware of all the resources that can make teaching more effective, efficient and productive. Conferences and sessions on those topics are always during normal business hours which makes it impossible to attend.</t>
  </si>
  <si>
    <t>EDUCA 1115</t>
  </si>
  <si>
    <t>The topics used to relate to students success.</t>
  </si>
  <si>
    <t>The material resources are not print friendly.</t>
  </si>
  <si>
    <t>jarada@cod.edu</t>
  </si>
  <si>
    <t>Additional online materials</t>
  </si>
  <si>
    <t>listening component is often outdated and/or not relevant</t>
  </si>
  <si>
    <t>alaksn@cod.edu</t>
  </si>
  <si>
    <t>Elsevier</t>
  </si>
  <si>
    <t>Presented examples of life situations to better explain materials.</t>
  </si>
  <si>
    <t>Easy to understand and follow.</t>
  </si>
  <si>
    <t>GoReact</t>
  </si>
  <si>
    <t>Speech 1100, 22</t>
  </si>
  <si>
    <t>Audio books are available</t>
  </si>
  <si>
    <t>no issues</t>
  </si>
  <si>
    <t>NURSI 2320</t>
  </si>
  <si>
    <t>5, but they are aquired throughout the program</t>
  </si>
  <si>
    <t>Would be interested in a way that would save them all money.</t>
  </si>
  <si>
    <t>So many of our students are low income, or vets waiting on their funding to come through, that we need free course materials so that all can get started in the course at the same time.</t>
  </si>
  <si>
    <t>CHEM 1551</t>
  </si>
  <si>
    <t>scientific calculator</t>
  </si>
  <si>
    <t>ELA0956/0958NET01</t>
  </si>
  <si>
    <t>digital online paid for by Grant</t>
  </si>
  <si>
    <t>added material to enhance learning</t>
  </si>
  <si>
    <t>flexibility</t>
  </si>
  <si>
    <t>components in the higher level courses</t>
  </si>
  <si>
    <t>kellyc10@cod.edu</t>
  </si>
  <si>
    <t>These costs very likely reduce the number of credit hours that students can afford to enroll in. Also, not being able to afford the textbook from the start of the course can put students at a great disadvantage in getting up and running with everyone else. If they never buy the book, so much the worse.</t>
  </si>
  <si>
    <t>Scope of content. Supportive instructional tone. Meaningful assignments.</t>
  </si>
  <si>
    <t>ENGLISH 0482</t>
  </si>
  <si>
    <t>Buy used on amazon</t>
  </si>
  <si>
    <t>Mostly creating my own materials based on my expertise.</t>
  </si>
  <si>
    <t>New books are simply cost prohibitive for many students. I purchased them for myself a few terms, and realized how expensive they were!</t>
  </si>
  <si>
    <t>college level reading textbook in a reading class---great idea to have students access a text in a reading class. I provide alternates, but it is not as good.  Not as much college reading.</t>
  </si>
  <si>
    <t>Developmental reading students should have a textbook I believe.  They need to learn to access and deal with that level of reading.  However,due to the cost, I am no longer requiring a textbook next term and am providing all my own materials and materials from my many decades of teaching.</t>
  </si>
  <si>
    <t>Macroeconomic 2201</t>
  </si>
  <si>
    <t>Students have access to textbook publisher websites when they establish their accounts for utilizing online resources. They see options for purchasing resources at a reduced price than our bookstore. Students will select the lowest cost option including rentals and direct purchases from those websites.  To This demonstrates the value students place on acquiring lower cost learning resources over the convenience of purchasing from Folletts at COD</t>
  </si>
  <si>
    <t>They provide information needed to reinforce lecture material</t>
  </si>
  <si>
    <t>They often reflect the political or personal bias of the authors</t>
  </si>
  <si>
    <t>Rudisill@cod.edu</t>
  </si>
  <si>
    <t>General Psychology, PSYCH-1100</t>
  </si>
  <si>
    <t>The cost, the resources provided to the instructor, the reading level.</t>
  </si>
  <si>
    <t>The print edition is only available in a binder-ready format that students cannot sell back to the bookstore.</t>
  </si>
  <si>
    <t>oconnorp10@cod.edu</t>
  </si>
  <si>
    <t>ELS 0772 Listening/Speaking II</t>
  </si>
  <si>
    <t>Learner's Dictionary; online supplements to textbook (free)</t>
  </si>
  <si>
    <t>Although I'm somewhat sympathetic, students need to recognize their education is an investment.  When I was a student, books were expensive, too.  Now, students actually have more options to cut costs. I'm also sympathetic to publishers and authors.  How can we expect high-quality materials to be free? Also, textbooks often function as workbooks in my discipline; students need written practice in the language.</t>
  </si>
  <si>
    <t>The topics included are interesting and appropriate for our student population.  Some of the materials that go with the book are available online at no cost to the student.</t>
  </si>
  <si>
    <t>There are some elements that are not covered well, but they are not essential to the course.</t>
  </si>
  <si>
    <t>Thanks for asking.  I'm open to becoming better informed about this topic.  One potential hindrance would be that using OER seems to imply I would have to do a lot of work to find and compile such resources, which would be compounded since the courses I teach vary so often.  Maybe this could be addressed in the future.</t>
  </si>
  <si>
    <t>Na</t>
  </si>
  <si>
    <t>Engli-1101</t>
  </si>
  <si>
    <t>The cost.</t>
  </si>
  <si>
    <t>Microbiology 1420</t>
  </si>
  <si>
    <t>Faculty wrote our own lab manual, $50 savings</t>
  </si>
  <si>
    <t>Excellent illustrations and clear learning objectives, reader-friendly text, accuracy and thoroughness</t>
  </si>
  <si>
    <t>I only use about half of the book.</t>
  </si>
  <si>
    <t>I have looked (not thoroughly) at OER textbooks (OpenStax) for microbiology and anatomy &amp; physiology.  The illustrations are sparse and far inferior to the major publishers.  Writing style is dense and appears aimed at upper level undergraduates.  Not engaging.  I would consider taking a look at other OER sources for life science books if I knew where to find them.</t>
  </si>
  <si>
    <t>finank@cod.edu</t>
  </si>
  <si>
    <t>Cis 2770 Systems Analysis and Design</t>
  </si>
  <si>
    <t>Relevant to current industry practices</t>
  </si>
  <si>
    <t>The textbooks focus on different aspect in health care.</t>
  </si>
  <si>
    <t>Some students who get re-admitted use their older versions of textbooks and not the current edition being used in class.</t>
  </si>
  <si>
    <t>Music 1101</t>
  </si>
  <si>
    <t>Cost is high but the resources are used for four consecutive courses in the sequence.  The texts for this course include a textbook, a workbook, and an anthology.</t>
  </si>
  <si>
    <t>Excellent materials in these texts which enhance student success and achievement</t>
  </si>
  <si>
    <t>In the areas of music theory and aural skills, it is essential that students learn the material but ALSO extremely important that students are able to transition to transfer institutions with the same quality materials which are used in those institutions.</t>
  </si>
  <si>
    <t>kesselma@cod.edu</t>
  </si>
  <si>
    <t>Questions following each chapter</t>
  </si>
  <si>
    <t>Written at a level above our students</t>
  </si>
  <si>
    <t>Orzechowskik197@cod.edu</t>
  </si>
  <si>
    <t>Math 1635</t>
  </si>
  <si>
    <t>The text is outrageously expensive.</t>
  </si>
  <si>
    <t>Lots of real life examples</t>
  </si>
  <si>
    <t>I teach in the Adult Education program where books are provided to the students for free.</t>
  </si>
  <si>
    <t>Physi2111</t>
  </si>
  <si>
    <t>We try very hard to keep costs down. It is a major issue</t>
  </si>
  <si>
    <t>It’s a bad text. It openstax. The best thing is that it’s free</t>
  </si>
  <si>
    <t>Bad style. Poor example problem</t>
  </si>
  <si>
    <t>Cartert@cod.edu</t>
  </si>
  <si>
    <t>Lab manual</t>
  </si>
  <si>
    <t>Clear writing style, relevant examples, excellent graphics</t>
  </si>
  <si>
    <t>I’m very happy with the text we are using.</t>
  </si>
  <si>
    <t>Learnsmart</t>
  </si>
  <si>
    <t>Math 0481 and Math 0482   35 studetns in each class</t>
  </si>
  <si>
    <t>The materials for our course are very affordable and come with excellent student resources and instructor supplements.  We have a great deal from the publisher.</t>
  </si>
  <si>
    <t>Instructor supplements and the easy to understand explanations.  The online homework system is like having a teacher at home.</t>
  </si>
  <si>
    <t>With a subject like math, we need some consistencies in materials that are being used.</t>
  </si>
  <si>
    <t>MATH 0481</t>
  </si>
  <si>
    <t>I have no input on required texts.</t>
  </si>
  <si>
    <t>Since it is authored by former faculty, it closely mirrors required content.</t>
  </si>
  <si>
    <t>ScottK@cod.edu</t>
  </si>
  <si>
    <t>History 1120</t>
  </si>
  <si>
    <t>primary sources,  novels, memoirs</t>
  </si>
  <si>
    <t>you are using textbook in an odd way.  in history there are textbooks that cover the whole course- then there are smaller texts like novels, memoirs, etc..</t>
  </si>
  <si>
    <t>posted material on blackboard</t>
  </si>
  <si>
    <t>Students should recognize that books are required for a college class.</t>
  </si>
  <si>
    <t>Good narrative- price</t>
  </si>
  <si>
    <t>too many photos</t>
  </si>
  <si>
    <t>whisen@cod.edu</t>
  </si>
  <si>
    <t>Fire 2271</t>
  </si>
  <si>
    <t>stethascope</t>
  </si>
  <si>
    <t>working with the publisher</t>
  </si>
  <si>
    <t>Information on research and formatting</t>
  </si>
  <si>
    <t>Language is very dense</t>
  </si>
  <si>
    <t>ginsburgf303@cod.edu</t>
  </si>
  <si>
    <t>Art 1100</t>
  </si>
  <si>
    <t>I wish COD offered a low-cost and convenient print center---one that lets students place online orders for chapters or articles to be printed as needed. As a stopgap, I schedule my classes in an SRC computer lab, with free printing, and empower students to use the printer during class as needed. Let's have more sites with free or low-cost printing. Students know that some stuff---difficult stuff---is easier to read on paper than on a device.</t>
  </si>
  <si>
    <t>Students learn course material from reading it.</t>
  </si>
  <si>
    <t>The publisher updates it too frequently. New editions aren't needed.</t>
  </si>
  <si>
    <t>DMIS 1120</t>
  </si>
  <si>
    <t>Hi.  I feel the cost of most texts we use is too much. Plus they often don’t hit the mark as far as necessary topics &amp; depth needed for them. I’ve started creating my own teaching content that so far acts as a cliff notes/guide that complements the book.</t>
  </si>
  <si>
    <t>Images of pathology in them</t>
  </si>
  <si>
    <t>Cost, Physical Weight, Topic Coverage Issues</t>
  </si>
  <si>
    <t>mckirdiem@cod.edu</t>
  </si>
  <si>
    <t>It seems that in every class there are always some students who do not have the text for the first several classes because of the cost.</t>
  </si>
  <si>
    <t>Sufficient practice exercises,  practice tests, cumulative reviews</t>
  </si>
  <si>
    <t>Not enough emphasis on application problems.</t>
  </si>
  <si>
    <t>laskak@cod.edu</t>
  </si>
  <si>
    <t>Environmental biology Biolo1110</t>
  </si>
  <si>
    <t>holzle-fregad@cod.edu</t>
  </si>
  <si>
    <t>Math Assistance Area has textbook</t>
  </si>
  <si>
    <t>Anat1551</t>
  </si>
  <si>
    <t>Would like to begin using an OER for our 1 semester course- 276 is the cost for 1551/1552- books are used for two semesters. Anat 1500 cost is 266.00 for only one semester. Would really like to use OERs instead of traditional text and lab.</t>
  </si>
  <si>
    <t>I am not a proponent of allowing companies with whom several departments at COD have received poor customer service in  the past such as Pearson to monopolize the market for our students by forcing them to buy digital materials when they register for our courses by forcing the price into the course cost. I believe it is their right to purchase lower priced materials online if they can find them.  I also see a huge disadvantage of moving to digital lab manuals. Our A&amp;P students have their paper lab manuals out to highlight models, complete tasks and perform labs.  While a digital only textbook model could be feasible, a digital lab manual would be a huge disservice to both instructors and students. I’ve been told that students can print out or order a print copy of the digital lab manual but if they don’t print in advance of lab and do not print in color (very important in an A &amp; P class) then we are setting them up to be less successful. I would like to see COD spend more time investigating OERs to truly save our students money rather that force students into “built into the course” book fees.</t>
  </si>
  <si>
    <t>Pearson’s instructor key contains errors.  Wiley’s writing  and depth of info is complex.</t>
  </si>
  <si>
    <t>I believe that the cost of a textbook is part of a student's investment in their education.  However, we (faculty/institution)are not engaged holistically in a discussion the ROI on that investment.</t>
  </si>
  <si>
    <t>It provides a good foundation of knowledge on the topic.  Some students like the ease of use.</t>
  </si>
  <si>
    <t>It does not always interface accurately with Blackboard.</t>
  </si>
  <si>
    <t>morgan@cod.edu</t>
  </si>
  <si>
    <t>Marriage and family, Intro to  Sociology ,Aging and Society</t>
  </si>
  <si>
    <t>Sometimmes they find real cheap older edition which is exact replica of the new one . One  short book cost 200 dollars this term, ,but all the students found the previous edition for only 20 dollars or less and  we checked  with mine and nothing was changed except page numbers, so they all used the previous  edition and we were all happy. I always make sure I do not use too expensive books so it is working for me. I complain about cost more than I hear my students do.</t>
  </si>
  <si>
    <t>The book has a lot of info so I am satisfied.However  i provide extra infomation from oyher sources too</t>
  </si>
  <si>
    <t>It has global components which is important at this day and age. Also it has all  components that we are required to teach</t>
  </si>
  <si>
    <t>I like my books</t>
  </si>
  <si>
    <t>chowdhur@cod.edu</t>
  </si>
  <si>
    <t>FlipIt Physics</t>
  </si>
  <si>
    <t>iClicker</t>
  </si>
  <si>
    <t>Some things like lab manuals must be printed (not digital) and must be physically written in and used up every semester. This limits student options. Faculty are also not allowed to recommend cheaper sources of textbooks. We have to recommend Follett for our students to purchase books.</t>
  </si>
  <si>
    <t>Faculty members write our lab manuals, we update as needed</t>
  </si>
  <si>
    <t>The textbook covers all of the content that we teach.</t>
  </si>
  <si>
    <t>The students don't read it.</t>
  </si>
  <si>
    <t>There are not many applicable OER resources in engineering and physics.</t>
  </si>
  <si>
    <t>ET1100</t>
  </si>
  <si>
    <t>Lots of problem examples</t>
  </si>
  <si>
    <t>The textbook is well written</t>
  </si>
  <si>
    <t>HLTHS 1110</t>
  </si>
  <si>
    <t>As faculty we are told to not offer other solutions for book purchase other then cod bookstore. Also McGraw hill takes long time to get on blackboard when I inquired with TLC for this year for online course. Some books in ophthalmology with Elselvier do not have good online textbooks and integrations like McGraw hill.</t>
  </si>
  <si>
    <t>No online modules and LMS components. Other textbooks I’ve used at other colleges has McGraw hill compatibility</t>
  </si>
  <si>
    <t>thomasm90@cod.edu</t>
  </si>
  <si>
    <t>I would prefer digital textbooks</t>
  </si>
  <si>
    <t>Accessibility and given examples</t>
  </si>
  <si>
    <t>Expense and relevance of content</t>
  </si>
  <si>
    <t>CIS 1205</t>
  </si>
  <si>
    <t>Revised one course to be taught with no textbook and the use of online resources only. Other reference books were listed as optional. It does cost the student less which some appreciate, but many say they prefer having one textbook to use.</t>
  </si>
  <si>
    <t>Consistency.</t>
  </si>
  <si>
    <t>gerken@cod.edu</t>
  </si>
  <si>
    <t>soci 1100</t>
  </si>
  <si>
    <t>novels</t>
  </si>
  <si>
    <t>I went away from textbooks due to continuing rising costs of books.</t>
  </si>
  <si>
    <t>I don't use a textbook</t>
  </si>
  <si>
    <t>alfordb777@cod.edu</t>
  </si>
  <si>
    <t>worksheets</t>
  </si>
  <si>
    <t>Thorough coverage of material</t>
  </si>
  <si>
    <t>Nothing specific</t>
  </si>
  <si>
    <t>SPH 1100</t>
  </si>
  <si>
    <t>I am vitally concerned about the costs of texts because I have seen it become an obstacle for students - particularly those who fund their education independently or who are economically disadvantated.</t>
  </si>
  <si>
    <t>Cost, brevity, alignment with course learning outcomes</t>
  </si>
  <si>
    <t>Examples have little applicability to adult students</t>
  </si>
  <si>
    <t>I appreciate the efforts to address this issue.</t>
  </si>
  <si>
    <t>Karnatz@COD.edu</t>
  </si>
  <si>
    <t>the distribution tables</t>
  </si>
  <si>
    <t>text has good content but is disjointed and hard to read</t>
  </si>
  <si>
    <t>Math 2231</t>
  </si>
  <si>
    <t>Plenty of exercises at the end of each section.  Answers to odd problems in the back.  Digital version of the text.  Online homework system.</t>
  </si>
  <si>
    <t>hotsinpillere@cod.edu</t>
  </si>
  <si>
    <t>Intro to Business 1100, MWF, 8 AM</t>
  </si>
  <si>
    <t>For the most part, Students will not purchase a text book, unless it is a course requirement.</t>
  </si>
  <si>
    <t>Case Histories.</t>
  </si>
  <si>
    <t>Great Text Book, and will continue to use it.</t>
  </si>
  <si>
    <t>gushth@cod.edu</t>
  </si>
  <si>
    <t>I would love to use learning platforms in class but they are too costly.</t>
  </si>
  <si>
    <t>free in digital form, $30 for print. downloadable and mobile.  all images are wiki/Creative Commons and additional links are accessible. Review questions included in text.</t>
  </si>
  <si>
    <t>scrolling is an issue. a bit basic in content. no self graded quizzes or interactive components.</t>
  </si>
  <si>
    <t>CIS 1150-NET05</t>
  </si>
  <si>
    <t>flash drives</t>
  </si>
  <si>
    <t>I don't believe that access to a book they won't have a physical access to later should be more than $50.00.  If they want to have a print upgrade, then fine $75.00.  No college book should be over $100 dollars.  Just my humble opinion.</t>
  </si>
  <si>
    <t>Grader projects for immediate feedback and simulations on their application.  Textbook does step them through the material well in the application textbook.</t>
  </si>
  <si>
    <t>As for the concepts textbook, I feel there is a lot of repetition throughout the text book.  I never use a textbook in order and skip around chapters for a better flow of material.</t>
  </si>
  <si>
    <t>I know one course I teach is using Open Source Material but currently available as an option for Full-Time faculty.  The material is available to us adjuncts but told to not use at this time.  I believe some of the material should be adaptable to the course as a whole, but not sure if it should take the whole course text book option.  I believe they are running a test on OEM this semester on the course, but not 100% sure.</t>
  </si>
  <si>
    <t>kennedym@cod.edu</t>
  </si>
  <si>
    <t>NURSI 2130-family health concepts II  40 students</t>
  </si>
  <si>
    <t>HESI cases</t>
  </si>
  <si>
    <t>chapters that correlate with content</t>
  </si>
  <si>
    <t>some detailed sections that may not be needed for the introductory level</t>
  </si>
  <si>
    <t>i am interested in learning about these new resources.</t>
  </si>
  <si>
    <t>carinoj@cod.edu</t>
  </si>
  <si>
    <t>OFTI 1200</t>
  </si>
  <si>
    <t>I revised the OFTI capstone course to remove an expensive, outdated textbook and replace it with online articles, slideshows, and videos.</t>
  </si>
  <si>
    <t>Step-by-step instructions and the number of exercises.</t>
  </si>
  <si>
    <t>The COST!</t>
  </si>
  <si>
    <t>millerc308@cod.edu</t>
  </si>
  <si>
    <t>Introduction to Mythology Humanities 1103</t>
  </si>
  <si>
    <t>Background information about various historical periods, cultural particularities of various nations etc.</t>
  </si>
  <si>
    <t>The language in which some chapters are written in inaccessible to students of introductory courses.</t>
  </si>
  <si>
    <t>fridlenderi@cod.edu</t>
  </si>
  <si>
    <t>Humanities 1101</t>
  </si>
  <si>
    <t>Earth 1124 and 1122</t>
  </si>
  <si>
    <t>While we wish to minimize cost to students, course materials are a required part of courses and should be budgeted for by students, not eliminated by instructors just to get enrollment. Also, instructors should be not adopt lower-quality materials simply to save students money as this compromises the quality of the course.</t>
  </si>
  <si>
    <t>Only very minor additions/revisions/updates</t>
  </si>
  <si>
    <t>Highest enrollment is not the most important factor; course quality is.  My textbook is extremely well designed and well-written, has numerous supplemental features, integrates well with online resources and homework, and has many other benefits. I will not consider replacing it with lower quality or piecemeal alternatives simply to reduce cost, nor should other instructors.</t>
  </si>
  <si>
    <t>The only real negative aspect of my textbook is cost for a paper copy- but you get what you pay for. Students have the option to use digital access to save money but they retain the same high quality content. I also have several paper copies in the library for student use. This is a viable alternative, not compromising quality for cost.</t>
  </si>
  <si>
    <t>Again, while I recognize the value of reducing textbook costs, I emphasize the importance of quality and consistency in instructional materials as more important than cost. Publishers have provided alternative digital options to reduce costs while maintaining the excellence of their expert, copyrighted materials. I urge great caution in abandoning established standards of quality simply to reduce costs - this will compromise the quality of the education we are providing them and is not helping our students in the long term. We especially should not do this on an institutional basis.</t>
  </si>
  <si>
    <t>dalsantoj228@cod.edu</t>
  </si>
  <si>
    <t>Calculator</t>
  </si>
  <si>
    <t>Students must purchase Goggles, many do not.</t>
  </si>
  <si>
    <t>It is interactive, requiring students to answer mid-chapter questions.</t>
  </si>
  <si>
    <t>Some students never read or buy textbook.</t>
  </si>
  <si>
    <t>Intro</t>
  </si>
  <si>
    <t>Our department has very specialized courses. I don’t think using open access with one particular company would fit the needs for many of our different courses. Having taught in a different department in the past, psychology, I do see where that would be an advantage for students and would perhaps work as an option.</t>
  </si>
  <si>
    <t>Includes many different topics and explains material on a lab appropriate basic level.</t>
  </si>
  <si>
    <t>Doesn’t have many tools to use for the online sections.</t>
  </si>
  <si>
    <t>At this point I don’t feel dictating a particular textbook company would be in the best interest of our department because our courses are very specialized and how each instructor teaches them heavily varies on their background.</t>
  </si>
  <si>
    <t>FASHI 1151</t>
  </si>
  <si>
    <t>It is a swatch book and the swatches are large and all one color</t>
  </si>
  <si>
    <t>Does not cover the information throughly unless you buy the $85 supplement</t>
  </si>
  <si>
    <t>I don’t think that my subject matter is available in oem</t>
  </si>
  <si>
    <t>HUMNT 1102</t>
  </si>
  <si>
    <t>The cost of textbooks is outrageous!  Almost all my students work.  Thus, I tend to create my own materials which can be accessed through the course shell, Library open resources, etc.</t>
  </si>
  <si>
    <t>Having almost all material available in one spot and easily accessible</t>
  </si>
  <si>
    <t>I teach a Developmental Reading Course where students do not receive credit towards their associates degree.  I think that the cost of the text books are prohibitive for these students.</t>
  </si>
  <si>
    <t>Covers the broad range of reading skills needed for college courses.</t>
  </si>
  <si>
    <t>Too expensive.</t>
  </si>
  <si>
    <t>Sociology 1100</t>
  </si>
  <si>
    <t>Book</t>
  </si>
  <si>
    <t>Ebook</t>
  </si>
  <si>
    <t>It's OER.</t>
  </si>
  <si>
    <t>The ancillaries are non-existent.</t>
  </si>
  <si>
    <t>monnier@cod.edu</t>
  </si>
  <si>
    <t>SOCIO 1100</t>
  </si>
  <si>
    <t>the vignettes and quizzes that test their assumptions</t>
  </si>
  <si>
    <t>the test banks</t>
  </si>
  <si>
    <t>Biology 1151  48</t>
  </si>
  <si>
    <t>I teach at a community college and a good percentage of my students are there because money is tight. I would love to have them use all of the available course materials that come with Pearson's platform but they are just too expensive for my students.</t>
  </si>
  <si>
    <t>Very thorough. Well respected and used many places. Since all my students must transfer to finish a 4 year degree - that the book they learned out of was used at their final institution helps with learning continuity. The new method for reading the online version is very nice.</t>
  </si>
  <si>
    <t>VERY expensive. Almost too dense. Many of the topics I omit because of time constraints.</t>
  </si>
  <si>
    <t>I am one of many adjunct professors that teach the intro bio course. As an adjunct we have little to no input on what course materials are adopted and are required to use what ever text the department adopts. So while I would love to use OER, my administration does not approve.</t>
  </si>
  <si>
    <t>mmelrob@gmail.com</t>
  </si>
  <si>
    <t>SOCIO 2220 Net 08</t>
  </si>
  <si>
    <t>The library should purchase all required textbooks and have them available in the library on a 3 hour basis to students, instructors should not have to place their texts in the library.</t>
  </si>
  <si>
    <t>It is modern to the 21st century</t>
  </si>
  <si>
    <t>Cost of the book</t>
  </si>
  <si>
    <t>Spanish 2255</t>
  </si>
  <si>
    <t>needs to be low cost, especially at a community college</t>
  </si>
  <si>
    <t>online print and hard copy</t>
  </si>
  <si>
    <t>if a student starts in the 2nd semester of a 2nd year course, they are forced to buy the entire hard copy book yet only use the 2nd half</t>
  </si>
  <si>
    <t>rangelj63@cod.edu</t>
  </si>
  <si>
    <t>ELS 0552</t>
  </si>
  <si>
    <t>We don't have one required textbook.  Teachers can change per course and per section as they see fit.  The one that I used last semester had good examples, good themes, and a variety of skills covered.</t>
  </si>
  <si>
    <t>Doesn't cover things in the order that I would present things.  Leaves out important material.  Oversimplifies things.</t>
  </si>
  <si>
    <t>I always try to take textbook cost into account when I select new materials.  However, I would not want the college to adopt a policy that required teachers to use OER materials.  I think that finding the right textbook is more important than cost.</t>
  </si>
  <si>
    <t>granberr@cod.edu</t>
  </si>
  <si>
    <t>Introduction to Education EDUCA 1100</t>
  </si>
  <si>
    <t>Outside sources and articles.</t>
  </si>
  <si>
    <t>browns109@cod.edu</t>
  </si>
  <si>
    <t>CIS 1221</t>
  </si>
  <si>
    <t>completed topics covered.</t>
  </si>
  <si>
    <t>promote OER college-wise and encourage faculty participate in any initiative activity for saving student's book fee.</t>
  </si>
  <si>
    <t>Excellent illustrations</t>
  </si>
  <si>
    <t>Too much unnecessary content, not applicable to the course but will be later in their architecture classes</t>
  </si>
  <si>
    <t>pearsonk@cod.edu</t>
  </si>
  <si>
    <t>CHEMI 1211 Survey of General Chemistry</t>
  </si>
  <si>
    <t>Clicker</t>
  </si>
  <si>
    <t>I wrote my own at much lower cost</t>
  </si>
  <si>
    <t>I have always found the notion of the "required" textbook to be prejudicial to students and really driven by the industrial-education complex. In at least two courses I have eliminated the "required" text altogether. I also promote the use of older editions, though that is apparently in "violation" of the college's contract with Folletts. This is not helpful to students at all.</t>
  </si>
  <si>
    <t>I designed specifically for this course based on many years experience teaching it. I also chose it to be a low cost product that beats the main publishers by a factor of 3.</t>
  </si>
  <si>
    <t>We have two books: the textbook (that I created), and a lab manual, which is a commercial product. The latter represents poor value for money relative to the textbook.</t>
  </si>
  <si>
    <t>I think the OER approach is one important avenue to reduced costs to students. There are also others, including lower-cost copy-righted material from independent authors. I also believe that the elimination of the required text is something that should be examined. This will not work for all possible courses but for very many, particularly survey courses. Libraries are meant to be repositories of books. Allow students to do their work in libraries and not from books bought for extortionate prices at a bookstore.</t>
  </si>
  <si>
    <t>jarman@cod.edu</t>
  </si>
  <si>
    <t>I am not as concerned about the cost of instructional materials as I am about loss of quality if authors’ materials are so widely and cheaply available through open access resources that authors who are subject matter experts will no longer write textbooks.</t>
  </si>
  <si>
    <t>Fairbank@cod.edu</t>
  </si>
  <si>
    <t>Textbooks are expensive for health information technology (HIT) which is a narrow field of study that is dominated by specific publishers. Also, many of the books are updated annually because they contain code sets or regulations that change often. Using older editions is counterproductive. The high cost of current student materials is discussed at the annual meeting for HIT/HIM educators every July.</t>
  </si>
  <si>
    <t>As there is a national examination after completion of the HIT AAS degree, there is one book that touches on all of the examination competencies that will be required (not necessarily at the the level that they need to be taught, but it does touch upon).</t>
  </si>
  <si>
    <t>The cost of the textbooks.</t>
  </si>
  <si>
    <t>gravesj@cod.edu</t>
  </si>
  <si>
    <t>english 1102</t>
  </si>
  <si>
    <t>LOW COST</t>
  </si>
  <si>
    <t>I AND A SMALL GROUP OF OTHER FACULTY TEACH USING THE 1-1 DEVICE MODEL, MAKING FOCUSED USE OF GSUITE TOOLS.  STUDENTS HAVE ACCESS TO CHECK A CHROMEBOOK OUT FROM THE LIBRARY FOR THE SEMESTER IF THEY NEED TO.  IT WOULD BE GREAT TO SEE THIS PAIRED WITH OER ACROSS A RANGE OF CLASSES (ESPECIALLY THOSE WITH TRADITIONALLY HIGH COST TEXTS).</t>
  </si>
  <si>
    <t>SNARTJ@COD.EDU</t>
  </si>
  <si>
    <t>Math 0482, 2233, 2270 are usually full</t>
  </si>
  <si>
    <t>Making student aware that the learning commons have all math textbooks and solutions manuals.</t>
  </si>
  <si>
    <t>Cost for most math textbooks are excessive.  However, it is hard to find good OER books in math. Some of the problem with OER materials in math are that many adjunct instructor like, want, and rely on the supplementary materials publishers provide.</t>
  </si>
  <si>
    <t>baileyc105@cod.edu</t>
  </si>
  <si>
    <t>novel</t>
  </si>
  <si>
    <t>They provide structure for both me and my students.</t>
  </si>
  <si>
    <t>Text bank answer key is sometimes inaccurate.</t>
  </si>
  <si>
    <t>Accounting 1160 : Payroll Accounting</t>
  </si>
  <si>
    <t>Students must purchase book to get subscription for my payroll  class. This has been set up by COD.  McGraw Hill Connect grading was often incorrect (marked correct answers wrong).  I have brought this to the attention of the McGraw Hill team over the last 2 years.</t>
  </si>
  <si>
    <t>The text covers most of the material on the certified payroll exam and covers the material at the correct depth.</t>
  </si>
  <si>
    <t>Online homework grading is often wrong causing student stress.  Text has many errors throughout the chapters. Text focuses on some insignificant computations then bypasses an important topic.  Text teaches in simplistic manner then throws advanced questions or poorly worded  questions at students.  Many test bank questions are not worth using.   This text, however, is the best of the 3 I found for payroll accounting.  There's not much out there to choose from. Text has out of IL examples/exercises.  I wish it would provide an IL supplement.</t>
  </si>
  <si>
    <t>conneelym263@cod.edu</t>
  </si>
  <si>
    <t>PHYS 2240 Introduction to Sport Psychology</t>
  </si>
  <si>
    <t>Personally the cost for printed material (Textbook required) is very expensive.</t>
  </si>
  <si>
    <t>Provides a plethora of information.</t>
  </si>
  <si>
    <t>Some of the chapters may be too long for students.</t>
  </si>
  <si>
    <t>reedth@cod.edu</t>
  </si>
  <si>
    <t>Speech Communication 1100</t>
  </si>
  <si>
    <t>It has great examples for what I am trying to teach.</t>
  </si>
  <si>
    <t>Not everything is relevant to what I teach.</t>
  </si>
  <si>
    <t>Studio</t>
  </si>
  <si>
    <t>I think it’s great you are doing this survey.  I hate to put any expense on students. I also know some reference books are worth keeping for life.</t>
  </si>
  <si>
    <t>Reference guides like AP Stylebook</t>
  </si>
  <si>
    <t>Students forget to use them</t>
  </si>
  <si>
    <t>I appreciate your concern for saving money!</t>
  </si>
  <si>
    <t>Parrishd@cod.edu</t>
  </si>
  <si>
    <t>Education 1100</t>
  </si>
  <si>
    <t>The bookstore is a barrier for faculty. When I request an older edition, they tell me they can't get it and to choose another book.</t>
  </si>
  <si>
    <t>zawlockia@cod.edu</t>
  </si>
  <si>
    <t>BIOLO 1110 ENVIRONMENTAL BIOLOGY</t>
  </si>
  <si>
    <t>curriculum is up to date</t>
  </si>
  <si>
    <t>As a former student, I can attest to the high cost of books. Luckily, I was able to be supported by my family for costs. However, others are not so fortunate.</t>
  </si>
  <si>
    <t>I have heard anecdotal comments about how students are foregoing food or gas to purchase course materials.  The cost of course materials for many courses are staggering.  The College should assign high priority to making available inexpensive course materials for all COD students.</t>
  </si>
  <si>
    <t>All inclusive--with readings, grammar, MLA and APA documentation information, and annotated model essay.</t>
  </si>
  <si>
    <t>Its is outdated.</t>
  </si>
  <si>
    <t>Reducing costs of textbooks and ensuring current material is available is important. I used to use a textbook that I really liked, but it is no longer on the list of available books for the courses I teach.</t>
  </si>
  <si>
    <t>cicchett@cod.edu</t>
  </si>
  <si>
    <t>EDUCA 1105</t>
  </si>
  <si>
    <t>It has simple language and visuals that are easy to understand.</t>
  </si>
  <si>
    <t>It does not cover all the course topics, or covers too much of topics that are less relevant to the class.</t>
  </si>
  <si>
    <t>chambersd62@cod.edu</t>
  </si>
  <si>
    <t>rental</t>
  </si>
  <si>
    <t>Textbooks cost a lot of money, and they are often cost-prohibitive to the students. Students know they can get a lot of the information on the Internet.</t>
  </si>
  <si>
    <t>The textbook is excellent. It's more of a handbook that is easy to carry around. The content of the textbook is also excellent. It gives students everything they need to know when they are doing their assignments.</t>
  </si>
  <si>
    <t>Math 0470</t>
  </si>
  <si>
    <t>desruisseauxp@cod.edu</t>
  </si>
  <si>
    <t>Physics 2111</t>
  </si>
  <si>
    <t>I think the markup by follett is very frustrating because the physics faculty have worked hard to reduce the cost of our lab manual, only to see very little change in cost to the student.</t>
  </si>
  <si>
    <t>We don’t require a textbook, the online system has videos and tutorials and is much less expensive than a text, and classes that have used it score as well on conceptual and final exams as classes who have used more expensive texts</t>
  </si>
  <si>
    <t>And general physics text is expensive, and I am unimpressed by free books online, I don’t think they add much for students.</t>
  </si>
  <si>
    <t>The physics faculty have looked at OER texts for calculus-and algebra-based physics, the current texts we have seen aren’t very thorough/rigorous/clear/useful in our opinion. Multiple faculty have tested using an OER text, with no gains seen</t>
  </si>
  <si>
    <t>Kopeckya@cod.edu</t>
  </si>
  <si>
    <t>Manage 2210</t>
  </si>
  <si>
    <t>English 0482</t>
  </si>
  <si>
    <t>I have changed the materials I require due in large part to the cost of textbooks. I require a novel and supplement it with materials that relate to the theme of the novel. I use excerpts from textbooks, newspaper articles, poetry, surveys, and other similar materials.</t>
  </si>
  <si>
    <t>Some of the information provides a solid foundation for learning and utilizing reading strategies.</t>
  </si>
  <si>
    <t>They are still quite skill-and-drill oriented.</t>
  </si>
  <si>
    <t>I am enthusiastic about efforts to use OER materials. I have a colleague who is working on an OER project and I would like to know more about it and other initiatives. I need to learn how to access these materials.</t>
  </si>
  <si>
    <t>Good homework questions</t>
  </si>
  <si>
    <t>$$$  Dislike the presentation of some topics</t>
  </si>
  <si>
    <t>Persistent problem with OER's in math: errors in the texts which are difficult to get corrected despite repeated reporting of problem</t>
  </si>
  <si>
    <t>Our program textbooks are not flexible. We are on the Addison campus and leaving them in the library is not a big help because it requires more travel.</t>
  </si>
  <si>
    <t>If a lower cost version is available I am open to it. Maybe we can have a couple extra textbook on location for students to use if needed.</t>
  </si>
  <si>
    <t>The material is clear and easy to understand but more information could be provided.</t>
  </si>
  <si>
    <t>The information is very basic and I often seek out online learning materials to diversify the learning and make sure they completely understand the learning objectives.</t>
  </si>
  <si>
    <t>Students that do not attend class on main campus should receive the same services regardless of the location. The school needs a computer and printer that students can use located in our department. The shared space in Addison is not enough because it is used by all disciplines and is often filled. We need a location in the Addison center for our tutor so she is not tutoring all over the place(classrooms during class time, front desk during salon hours, esthetics room etc.) because our space does not allow for this. Electronic books are nice but for our program they are all copyrighted and will have to be paid for regardless of the method of delivery.</t>
  </si>
  <si>
    <t>Cisco Network Academy</t>
  </si>
  <si>
    <t>Cit1640</t>
  </si>
  <si>
    <t>Reinforcement of course materials</t>
  </si>
  <si>
    <t>Cost. Material that are not course Relevant</t>
  </si>
  <si>
    <t>Wagnerju@cod.edu</t>
  </si>
  <si>
    <t>Spanish Conversation and Composition 2252</t>
  </si>
  <si>
    <t>My discipline chooses the books.I do not.</t>
  </si>
  <si>
    <t>I do think that students like a paper copy. The loose-leaf version seems to be popular. I also believe that we should look at ways of lowering costs. Each time that a new edition is adopted, the students lose out on used editions. perhaps some materials do not need a book. It is worth looking into.</t>
  </si>
  <si>
    <t>There are two books. One is useful. The other could be eliminated and supplementary material used from open sources.</t>
  </si>
  <si>
    <t>All in all, a good text. We could probably eliminate the platform for this level class and bring down the cost.</t>
  </si>
  <si>
    <t>It is great that we are exploring ways to bring down the costs for our students!</t>
  </si>
  <si>
    <t>mittererm@cod.edu</t>
  </si>
  <si>
    <t>NURSI 1140</t>
  </si>
  <si>
    <t>Request discount vouchers from publisher</t>
  </si>
  <si>
    <t>Case studies &amp; online student resources</t>
  </si>
  <si>
    <t>student practice questions do not have rationales for correct answers</t>
  </si>
  <si>
    <t>POLS 1101 American Politics</t>
  </si>
  <si>
    <t>Other than content, cost is the major factor I think about when picking materials for classes. I am aware that many students may not be accessing required course materials due to prohibitive expenses.</t>
  </si>
  <si>
    <t>Coverage of content in an accessible and comprehensive manner.</t>
  </si>
  <si>
    <t>Cost and inclusion of material I don't cover in the class. Students are paying for material not utilized.</t>
  </si>
  <si>
    <t>With more attention and resources from the college to support the faculty involved I think this could be a positive, successful initiative that would help student success significantly.</t>
  </si>
  <si>
    <t>goldberg@cod.edu</t>
  </si>
  <si>
    <t>Biology 1152 - Principles of Biology 2</t>
  </si>
  <si>
    <t>Lab Book</t>
  </si>
  <si>
    <t>Very accurate and timely.</t>
  </si>
  <si>
    <t>Somewhat expensive but all my students buy them, so not sure this matters.</t>
  </si>
  <si>
    <t>Arch 2270</t>
  </si>
  <si>
    <t>calculator</t>
  </si>
  <si>
    <t>Digital is available, but more costly.</t>
  </si>
  <si>
    <t>Actually none, the book is basically a listing of current construction costs.</t>
  </si>
  <si>
    <t>I book is known for being inaccurate across the industry, but it is really the main stay for estimating.</t>
  </si>
  <si>
    <t>Math o481</t>
  </si>
  <si>
    <t>I tell them about renting the books or buying used books.</t>
  </si>
  <si>
    <t>The Guided student notes</t>
  </si>
  <si>
    <t>PHI 1100 Introduction to Philosophy</t>
  </si>
  <si>
    <t>Providing a few articles in Course Library on Blackboard</t>
  </si>
  <si>
    <t>Remove capitalism from educational frameworks. Stop running colleges like businesses.</t>
  </si>
  <si>
    <t>There are historical and contemporary sources. Each essay has a well-written introduction by the editor.</t>
  </si>
  <si>
    <t>Some of units leave out information that would be much more appropriate for undergraduates and our discussions, but I supplement with my own materials and online resources.  Several statements by the editor are problematic and oddly biased. The book is expensive (but it does contain a lot of great content).</t>
  </si>
  <si>
    <t>langm1243@cod.edu</t>
  </si>
  <si>
    <t>Math 2134</t>
  </si>
  <si>
    <t>Good examples in text. Good practice problems.</t>
  </si>
  <si>
    <t>Difficult to get students to read a print math text. Impossible to get them to read and e-text.</t>
  </si>
  <si>
    <t>laurent@cod.edu</t>
  </si>
  <si>
    <t>Math for Horticulture - Math 1104</t>
  </si>
  <si>
    <t>Resource - extra problems to be ‘worked’</t>
  </si>
  <si>
    <t>Shows only one way to approach the solution of a problem</t>
  </si>
  <si>
    <t>Jilg003@yahoo.com</t>
  </si>
  <si>
    <t>GERMA 1101</t>
  </si>
  <si>
    <t>I am currently redesigning</t>
  </si>
  <si>
    <t>nikolovam@cod.edu</t>
  </si>
  <si>
    <t>Point powers are good</t>
  </si>
  <si>
    <t>The power points don't always cover all material that is being mentioned in the section(s) being covered .... and Cengage ... has a terrible text generator ... let alone online support for the course.</t>
  </si>
  <si>
    <t>English 1101 Composition</t>
  </si>
  <si>
    <t>Clear and practical steps in learning to write.</t>
  </si>
  <si>
    <t>Some boring professional reading.</t>
  </si>
  <si>
    <t>allard@cod.edu</t>
  </si>
  <si>
    <t>Bus 1100</t>
  </si>
  <si>
    <t>Students tell me that the Text Books are way tooooo expensive  Used book are less expensive</t>
  </si>
  <si>
    <t>Case Studies. Video Case Studies. Learning Objectives for each chapter Outside research coupled with the text book chapters.</t>
  </si>
  <si>
    <t>Really can not think of any.</t>
  </si>
  <si>
    <t>Why does the Adjunct Faculty not participate in the Text Book Selection?</t>
  </si>
  <si>
    <t>tane@cod.edu</t>
  </si>
  <si>
    <t>Flash drive</t>
  </si>
  <si>
    <t>The information on the tests are included in the textbooks</t>
  </si>
  <si>
    <t>kuzmenkor@cod.edu</t>
  </si>
  <si>
    <t>2330 HYB</t>
  </si>
  <si>
    <t>Unsure if students retain ownership after course or if it is for just 2 years.</t>
  </si>
  <si>
    <t>It is my understanding we are required to use Follett's and are not able to suggest less expensive ways of obtaining textbooks.</t>
  </si>
  <si>
    <t>Textbook does a nice job of covering required topics!</t>
  </si>
  <si>
    <t>Sometimes dry content doesn't entice students to read it.</t>
  </si>
  <si>
    <t>I'm hoping there will be education offered on our campus regarding OER.</t>
  </si>
  <si>
    <t>MATH1100</t>
  </si>
  <si>
    <t>Provide hw compatibility to older editions</t>
  </si>
  <si>
    <t>Overall, it is a decent and practical textbook.</t>
  </si>
  <si>
    <t>Too much emphasis on memorization of tables.</t>
  </si>
  <si>
    <t>ENGLI0482</t>
  </si>
  <si>
    <t>Thorough, timely, excellent topics</t>
  </si>
  <si>
    <t>Highest enrolment possible = 16</t>
  </si>
  <si>
    <t>None of the selections applies as this is a professional preparation course........needing the highest standard of materials</t>
  </si>
  <si>
    <t>The costs must be absorbed by the student</t>
  </si>
  <si>
    <t>Basic clearly presented material for professional success</t>
  </si>
  <si>
    <t>none, except that the students must be extremely aggressive to absorb this mandatory level of preparation to succeed in this profession</t>
  </si>
  <si>
    <t>This survey does not basically apply to a fully standard professional preparation course of my field.  The professional preparation in this study field requires absolute mastery of standard material.  There are no options.</t>
  </si>
  <si>
    <t>PHILO 1110</t>
  </si>
  <si>
    <t>There is a percentage of students that will not read the required readings if they do not purchase/pay for textbooks. I find that  students at this level do not yet value the practice of completing the readings, so my approach is to sell them on the idea by walking them through some texts carefully, pointing out things that are often missed. I encourage to to seek the cheapest routes of obtaining textbooks and articles, and I'm moving away from textbooks and towards posting articles on BlackBoard; I've located about 80% of the readings I use online, as free downloads.</t>
  </si>
  <si>
    <t>The textbook I currently require benefits from: extensive supplemental material available from the publisher, for free, for instructors; good coverage of the topics (though does lack some topics I cover); cheaper than other options; I can reach out the author/editor, and they will respond.</t>
  </si>
  <si>
    <t>Does not include enough material from marginalized or non-Western authors. Not open access, yet many of the readings can be located for free on the internet.</t>
  </si>
  <si>
    <t>OERs are new to me, and I will use them, but I need to take some time to better understand them. I have not attended any sessions/talks/etc. concerning the use of OERs, but I would if such sessions were offered in the future.</t>
  </si>
  <si>
    <t>hogana104@cod.edu</t>
  </si>
  <si>
    <t>Humanities 1102</t>
  </si>
  <si>
    <t>It contains information that fits the course.</t>
  </si>
  <si>
    <t>English 1101 and English 1102</t>
  </si>
  <si>
    <t>Not aware of other options</t>
  </si>
  <si>
    <t>Students often go to Amazon, which works if they use the right ISBN number. Publishers really need to stop going into unnecessary new editions.</t>
  </si>
  <si>
    <t>Student friendly readings</t>
  </si>
  <si>
    <t>OK as is</t>
  </si>
  <si>
    <t>Research shows that most people read with greater comprehension from print materials.</t>
  </si>
  <si>
    <t>Photo 1101</t>
  </si>
  <si>
    <t>camera, portable hard drive</t>
  </si>
  <si>
    <t>Many materials and supplies, including textbooks where required, cost too much.</t>
  </si>
  <si>
    <t>Historical details and many illustrations. Serves as an excellent reference for future use.</t>
  </si>
  <si>
    <t>PHILO-1114 Business Ethics</t>
  </si>
  <si>
    <t>Textbooks are a racket.</t>
  </si>
  <si>
    <t>Covers a broad scope of material relevant to the subject matter.</t>
  </si>
  <si>
    <t>There are errors that lead to confusion (that relay the opposite of the intended point) and some areas of material focus too much on aspects that are not entirely relevant while abbreviating aspects that should be expanded on further.</t>
  </si>
  <si>
    <t>Textbook publishers are exploitative of students who are largely in financially restrictive situations, particularly for introductory or survey materials.</t>
  </si>
  <si>
    <t>The textbook covers the learning objectives and the topical outline of the course.</t>
  </si>
  <si>
    <t>johnsonc1374@cod.edu</t>
  </si>
  <si>
    <t>Vista Higher Learning Supersite</t>
  </si>
  <si>
    <t>SPANI 1101 Elementary Spanish I</t>
  </si>
  <si>
    <t>I love that it includes the online homework program.  This allows me to assign vocabulary exercises BEFORE we will use the vocabulary in class.  This forces students to study ahead of time and allows us to use more class time practicing interpersonally with the vocab, and gives me time to teach more difficult content that requires explanation.  I also like assigning online homework because students get immediate feedback, and we don't use precious class time reviewing homework.</t>
  </si>
  <si>
    <t>The cost; some students cannot afford costly textbooks.</t>
  </si>
  <si>
    <t>saravanana@cod.edu</t>
  </si>
  <si>
    <t>Introduction to programming and design CIS 1400</t>
  </si>
  <si>
    <t>overhead and whiteboard</t>
  </si>
  <si>
    <t>wanted to let students get in open market which I believe some do but I was told to recommend our book store which i do in the syllabus</t>
  </si>
  <si>
    <t>Think it is high and don't think more than 5% of students use online resources associated with book</t>
  </si>
  <si>
    <t>Since using Python language in course and book only shows a few examples in the Python language.</t>
  </si>
  <si>
    <t>examples are overall good, explanation good, but since student learning language and flowcharting having to use book that is primarily pseudocode is a bit disconcerting.  I think for small programs most beginning students after a few weeks don't need pseudocode but can go right into code.  Also Python code unlike Java and C++ and pseudocode does not work exactly like Python loops (loops one time less with loop range as strict inequality) which is a bit confusing to students</t>
  </si>
  <si>
    <t>Doesn't have Python examples for all Pseudocode</t>
  </si>
  <si>
    <t>I use Lynda now as supplemental resource and some lessons free on Internet also supplemental - don't believe these qualify as open - especially Lynda - as available to students at COD free - but College pays for Lynda subscription</t>
  </si>
  <si>
    <t>burrows@cod.edu</t>
  </si>
  <si>
    <t>ENGLI 1101-NET</t>
  </si>
  <si>
    <t>For one of my courses, I have side-stepped the need for a textbook by building course materials from multiple sources online.</t>
  </si>
  <si>
    <t>I think textbooks need to be smaller and more focused so they may be cheaper for students and not so intimidating. Textbooks for primary courses are most often ridiculously priced and overly dense with materials. Students often don't see the value when they have the options of Google and Youtube. Requiring additional tools (like Connect) is an added price that isn't necessary. I also don't think the additional homework apps and interactive systems (like Connect) offer much for students in the process of learning or for instructors, and so are not worth the cost, especially when students and instructors already have to learn their way around complex LMS like Blackboard.</t>
  </si>
  <si>
    <t>Because it is a later edition, students can find used copies for an affordable price. The textbook addresses all of the points and processes I seek to address in my course.</t>
  </si>
  <si>
    <t>This textbook is too big in itself. The text on the pages (print and ebook) is dense, small font, and off-putting, especially for students used to engaging with screens. The text is also lacking in personal engagement, and the assignments are boring/cliche. Although flexibility is possible, I would like to see the book adhere more to the writing process than to essay types.</t>
  </si>
  <si>
    <t>It's important to note that, as a part-time adjunct, I have been required to use a specific book for my highest enrollment course. The highest enrollment course has me "stuck" with the big 4th edition (2016) McGraw Hill book, so I have tried to adapt. I teach online courses, however, and did not find the book to be easily adaptable to online, fluctuating courses (8 week, 12 week, 16 week). I had investigated McGraw Hill's Connect but found it overly complicated and not worth the cost ($$ and time) for students. So I have mostly built my own Course Units, assignments, etc. with the textbook standing as "back-up" informative material, and it has worked well enough. I am much more pleased with the smaller, process-focused textbook I am able to use in the next level courses.</t>
  </si>
  <si>
    <t>hartley-smithr@cod.edu</t>
  </si>
  <si>
    <t>Using (free) articles rather than textbooks.</t>
  </si>
  <si>
    <t>Often times, publishers do not make older editions of their textbooks available. It's frustrating for both instructors and students.</t>
  </si>
  <si>
    <t>It's clearly written with an engaging writing style.</t>
  </si>
  <si>
    <t>Font is too small.</t>
  </si>
  <si>
    <t>kanetisp@cod.edu</t>
  </si>
  <si>
    <t>Microbiology 1420 hybrid 01</t>
  </si>
  <si>
    <t>I try to keep costs down</t>
  </si>
  <si>
    <t>Up to date/cutting edge science</t>
  </si>
  <si>
    <t>The new editions are similar to previous editions except for new discoveries that could have been introduced by up to date faculty using journals</t>
  </si>
  <si>
    <t>I’m very interested</t>
  </si>
  <si>
    <t>Persky@cod.edu</t>
  </si>
  <si>
    <t>Torts and insurance law</t>
  </si>
  <si>
    <t>I provided the materials needed.</t>
  </si>
  <si>
    <t>The book provides a good basic overview of tort law.</t>
  </si>
  <si>
    <t>Case law cited is not always up to date.</t>
  </si>
  <si>
    <t>own creation, study digital/interfaces</t>
  </si>
  <si>
    <t>1102 20</t>
  </si>
  <si>
    <t>When we can assign a relevant text, students appreciate it, and see the value - I find too often they are told 'not to get text', so there is bad assumption on texts, versus engaging in key discussion and I use them each classroom.  Thus, in the first week students see the immediate need and value.  I also include first week proactive review of our texts, and make sure to identify any limitations students have and what we can do out of the gate.</t>
  </si>
  <si>
    <t>This is often due to relating to contemporary content, and also making text 'user friendly' - as content is of value, but need to align with then/now examples I employ in my teaching (versus issue with text, it is my preference to incorporate additions).</t>
  </si>
  <si>
    <t>Instructor resources Use of images for in class work Online options for practice quizzes for students, and interactive material Contemporary connections</t>
  </si>
  <si>
    <t>Size (large - this is biggest complaint!) Cost/use of earlier editions to allow access - limits us at times, though I do supplement More cross-discipline connections are needed (I make those, due to missing at times)</t>
  </si>
  <si>
    <t>Appreciate on-going review of access for students - also, can help larger role of expertise, knowledge for students to gain, as well as recognizing larger public domain access.</t>
  </si>
  <si>
    <t>laffertys@cod.edu</t>
  </si>
  <si>
    <t>SPEECH 1100</t>
  </si>
  <si>
    <t>As an adjunct faculty member, we are required to use a textbook from a list of approved textbooks; this list (last updated one) does not include the ability to use OER. With that being said, I do believe, if I proposed this option to our department chair, that it could be approved, if the materials were presented. Not sure, however, that all adjunct would know this.</t>
  </si>
  <si>
    <t>Used current news articles</t>
  </si>
  <si>
    <t>Ease of use; clarity; applicability</t>
  </si>
  <si>
    <t>Too much material to cover in one term</t>
  </si>
  <si>
    <t>Excited to learn more, and appreciate the steering committee's work!</t>
  </si>
  <si>
    <t>Western Civilization I HIST 1110-030</t>
  </si>
  <si>
    <t>Textbooks are the major (and only) cost for my students. I am uncertain on the value equation. I believe that a text is necessary for the majority of my students. However, they invest an increasingly more limited amount of their time in reading. I have attempted to incorporate as much information as possible in my Blackboard presentations. I suppose this is fundamentally a philosophical question regarding our pedagogical assumptions.</t>
  </si>
  <si>
    <t>Basic Factual data.</t>
  </si>
  <si>
    <t>Constant revisions that are cosmetic in nature</t>
  </si>
  <si>
    <t>dusikm@cod.edu</t>
  </si>
  <si>
    <t>Revel Pearson, Norton InQuizitive</t>
  </si>
  <si>
    <t>PSYCH 1100- General Psychology</t>
  </si>
  <si>
    <t>Working with textbook publishers directly to offer lower cost packages</t>
  </si>
  <si>
    <t>The contractual restriction that we cannot provide information about accessing the textbook though methods other than the bookstore is extremely restrictive. I can answer questions if they ask, but they don't know the right questions to ask. It is extremely unfair to the students to make them pay the ridiculous bookstore markup when they could be saving money by accessing the books and materials through other sources. Some students like the ease of the bookstore, but others would prefer to put in the work to order from various sites. I would like the option to tell students about the benefits of getting them from the bookstore (e.g. have them right away, can look at copies and return more easily if the wrong book is purchased, goes straight from financial aid) but also be able to tell them about the strengths and weaknesses of other options (web rental, direct from publisher, buying from other students, etc.).</t>
  </si>
  <si>
    <t>I like that it has a cohesive theme across chapters. I like that there is the corresponding connect system that allows the students to get adaptive practice with the material through quizzing which supports the testing effect. I like that it is easily available in print copies for them to bring to class and reference as we discuss the material without needing electronic devices, since there is no way to memorize entire chapters to be able to think back on the material in discussion, and technology is distracting in class.</t>
  </si>
  <si>
    <t>I don't agree with the author's coverage of a handful of topics, in that there is research I would include that isn't there, but those are not common overall. The bookstore markup on the cost.</t>
  </si>
  <si>
    <t>butlers584@cod.edu</t>
  </si>
  <si>
    <t>Bus Law 2211</t>
  </si>
  <si>
    <t>would like more ability to have students work in teams/small groups as they would prefer to do that as they were raised that way</t>
  </si>
  <si>
    <t>Textbook costs  can be prohibitive  to some  students.</t>
  </si>
  <si>
    <t>It provides a good resource for vocabulary and specific concepts we discuss as well as some helpful examples to prepare the students to view the films and engage in classroom and online discussion.</t>
  </si>
  <si>
    <t>Cost, chapters can be a bit long.</t>
  </si>
  <si>
    <t>I thought there  were  some interesting question regarding the cost and access to classroom materials.</t>
  </si>
  <si>
    <t>PHYS 2251 - Living With Health</t>
  </si>
  <si>
    <t>I am interested to see what is out there in open sources, but haven't had the time to see help regarding this.</t>
  </si>
  <si>
    <t>Good content. Electronic and rentals available if student decides.</t>
  </si>
  <si>
    <t>-There is a new edition each year (over some minor change) -They change the student activities or materials and wind up watering the content down. -They seem to gear the support materials to so that it seem I should use their "shell"</t>
  </si>
  <si>
    <t>- Time factors in developing new course materials is a concern. - Not sure open sources could meet all my course needs. - Initial searches on my part into open educational sources did not yield any likely material. Perhaps with some individual guidance, I</t>
  </si>
  <si>
    <t>Criminology (CRIMJ2231)</t>
  </si>
  <si>
    <t>Blackboard</t>
  </si>
  <si>
    <t>The textbook is comprehensive and provides a logical order for the content.</t>
  </si>
  <si>
    <t>Unnecessary 'filler' info. and often a distinct political perspective about issues that students need to explore and formulate a position on, e.g., death penalty or drug crime.</t>
  </si>
  <si>
    <t>thompsne@cod.edu</t>
  </si>
  <si>
    <t>rootm57@cod.edu</t>
  </si>
  <si>
    <t>INTER 2680</t>
  </si>
  <si>
    <t>Students shared textbook reduce personal expense. As a result, jointly worked on assignments intended to be done independently. Content was not adequately retained and grade outcome was mediocre.</t>
  </si>
  <si>
    <t>Thorough coverage of relevant business topics for profession in one single book. Book is also used as reference for professional exam and licensing.</t>
  </si>
  <si>
    <t>Not able to cover all content in a single semester. Cost of the book.</t>
  </si>
  <si>
    <t>topic list</t>
  </si>
  <si>
    <t>page layout</t>
  </si>
  <si>
    <t>Good price</t>
  </si>
  <si>
    <t>chrisriepe1120@gmail.com</t>
  </si>
  <si>
    <t>HISTO2235-Net05</t>
  </si>
  <si>
    <t>The cost of textbooks is one of the reason I do not use them and instead use primary or secondary source novels/articles/chapters, etc. I am only using a textbook in the 5-week online course because they need context that they could get in the lecture period in a face-to-face course.</t>
  </si>
  <si>
    <t>supplemented content in the textbook with other readings</t>
  </si>
  <si>
    <t>That the amount of reading from the textbook can be done in the accelerated format of a 5-week course.</t>
  </si>
  <si>
    <t>The textbook decides the content and often times, it is too Euro-centric for a World History textbook.</t>
  </si>
  <si>
    <t>As stated earlier, I rarely use textbooks and am only using one in the 5-week online courses while I research other alternatives.</t>
  </si>
  <si>
    <t>Nursing 1230</t>
  </si>
  <si>
    <t>Internet accessible</t>
  </si>
  <si>
    <t>Not always User friendly</t>
  </si>
  <si>
    <t>Biology 1151 Principles of Biology</t>
  </si>
  <si>
    <t>Extremely up to date and detailed.</t>
  </si>
  <si>
    <t>Some of the coverage seems more in-depth than necessary</t>
  </si>
  <si>
    <t>As long as it is comparable to the quality of the current textbook, I would consider using an OER textbook. The process to search for one needs to be painless and quick</t>
  </si>
  <si>
    <t>kirkpatrickb@cod.edu</t>
  </si>
  <si>
    <t>audio book</t>
  </si>
  <si>
    <t>NNS Upper Level Writing Course</t>
  </si>
  <si>
    <t>When I choose texts, I do look at the cost for students, and if I feel the cost is too high, I will choose a different text. I've used an online text with an option for students to buy a print copy. Some wanted that choice. I've also used subscriptions that go with the text (basically online workbooks), and students generally like them and feel the cost is okay because they see a benefit.l</t>
  </si>
  <si>
    <t>Presents clear examples and models of writing tasks. Has interesting readings and topics. Has related practice exercises that help students understand and produce the target language.</t>
  </si>
  <si>
    <t>Easily outdated. Some topics aren't very interesting even when the models are clear. Either no or limited tests or quizzes offered (relating to the material or topics), or tests aren't updated, so eventually they aren't useful because word gets out.</t>
  </si>
  <si>
    <t>I teach at a community college. Textbook costs are a practical and real concern for many of our students. It's important to address this issue and offer good options for affordable and accessible materials (not necessarily free but reasonably priced).</t>
  </si>
  <si>
    <t>I think digital textbooks should be an option if they are available for students so that they can save on cost of printing a new textbook.</t>
  </si>
  <si>
    <t>I use the Mastering A and P for homework assignments, study guide for students, and for some activities.</t>
  </si>
  <si>
    <t>The textbook we use does not coincide with the online learning material provided.</t>
  </si>
  <si>
    <t>I think students should have an option of buying used textbooks, online resources for practice, and using online textbooks also.</t>
  </si>
  <si>
    <t>siripuramr@cod.edu</t>
  </si>
  <si>
    <t>BIOLO 1152</t>
  </si>
  <si>
    <t>content, figures &amp; tables</t>
  </si>
  <si>
    <t>heavy, bulky &amp; expensive</t>
  </si>
  <si>
    <t>wares160@gmail.com</t>
  </si>
  <si>
    <t>Anatomy &amp; Physiology 1552</t>
  </si>
  <si>
    <t>Cost is not an issue for most of my students.  Most of them have better phones than I do, and drive nicer cars than I do.  We use the same texts for A&amp;P I and II - so the cost averages out to be not so bad.</t>
  </si>
  <si>
    <t>The content is thorough and up-to-date.  The illustrations are excellent.</t>
  </si>
  <si>
    <t>The reading can be a bit dry in places.</t>
  </si>
  <si>
    <t>The few OER resources that I have looked at are inferior to the product we are using.</t>
  </si>
  <si>
    <t>ANES 1501</t>
  </si>
  <si>
    <t>only one on the market</t>
  </si>
  <si>
    <t>not sufficient</t>
  </si>
  <si>
    <t>cabaik@cod.edu</t>
  </si>
  <si>
    <t>Math 2233</t>
  </si>
  <si>
    <t>too expensive</t>
  </si>
  <si>
    <t>KOREA 1101</t>
  </si>
  <si>
    <t>If students preferred, they were allowed to purchase an older edition of the textbooks.</t>
  </si>
  <si>
    <t>The contents and examples suitable for the level being taught. Especially, the workbook was useful for students to practice on their own outside of the classroom.</t>
  </si>
  <si>
    <t>The required textbook doesn't have much information or explanations for students to study on their own if they wished. Additional teaching materials were needed to help them understand grammar and usages in various other situations.</t>
  </si>
  <si>
    <t>kangr1086@cod.edu</t>
  </si>
  <si>
    <t>English 1102 Composition 2</t>
  </si>
  <si>
    <t>Creating my own reading materials</t>
  </si>
  <si>
    <t>Provide students with a reference</t>
  </si>
  <si>
    <t>Unrealistic examples</t>
  </si>
  <si>
    <t>Some books are worth keeping for life</t>
  </si>
  <si>
    <t>Digital examples included</t>
  </si>
  <si>
    <t>Some parts seem dated</t>
  </si>
  <si>
    <t>Great idea looking into this</t>
  </si>
  <si>
    <t>Breadth of the material</t>
  </si>
  <si>
    <t>Laptop</t>
  </si>
  <si>
    <t>I use Purdue OWL and PDFs that are free.</t>
  </si>
  <si>
    <t>The choices are limited and I’d like a free all in one textbook for my students</t>
  </si>
  <si>
    <t>hazard@cod.edu</t>
  </si>
  <si>
    <t>PProvide information on cheaper versions of the text such as a binder or etext.</t>
  </si>
  <si>
    <t>It is a very thorough book with good illustrations. Usually the material is presented in an understandable manner.</t>
  </si>
  <si>
    <t>There are two required books, a text and lab manual. They are very expensive and very heavy books. While I appreciate that the text is thorough some sections could be shortened.</t>
  </si>
  <si>
    <t>dieckman@cod.edu</t>
  </si>
  <si>
    <t>Chemi 1211 General Chemistry for Healthcare</t>
  </si>
  <si>
    <t>Calculator ($10)</t>
  </si>
  <si>
    <t>I don't have these options.</t>
  </si>
  <si>
    <t>We could offer students all digital materials &amp; reduce costs further.</t>
  </si>
  <si>
    <t>The online homework electronically connects with the text.</t>
  </si>
  <si>
    <t>The organization of topics is wrong.</t>
  </si>
  <si>
    <t>MPTV 1011</t>
  </si>
  <si>
    <t>Most CTE courses are lab based and do not necessarily use textbooks. Experiential learning is key in our program.</t>
  </si>
  <si>
    <t>I don't use one.</t>
  </si>
  <si>
    <t>Most textbooks become quickly outdated due to changes and trends in the industry.</t>
  </si>
  <si>
    <t>glinkeg@cod.edu</t>
  </si>
  <si>
    <t>Questions after each section of a chapter to review .</t>
  </si>
  <si>
    <t>Long chapters</t>
  </si>
  <si>
    <t>Piano</t>
  </si>
  <si>
    <t>Enough examples for everyone, contains repertoire, theory and technique</t>
  </si>
  <si>
    <t>MANUF 1121</t>
  </si>
  <si>
    <t>Nice diagrams and simplicity</t>
  </si>
  <si>
    <t>Some errors in theory explanation, not technical enough</t>
  </si>
  <si>
    <t>HUMAN 1114</t>
  </si>
  <si>
    <t>loose leaf book also provided</t>
  </si>
  <si>
    <t>explains the subject matter appropriately and succinctly</t>
  </si>
  <si>
    <t>some topics can prove to be cumbersome</t>
  </si>
  <si>
    <t>It has been difficult to locate OER resources for Human Services topics.</t>
  </si>
  <si>
    <t>politesa@cod.edu</t>
  </si>
  <si>
    <t>I don't have this authority</t>
  </si>
  <si>
    <t>Homework</t>
  </si>
  <si>
    <t>MATH 0481, 34</t>
  </si>
  <si>
    <t>easily accessible, digital and print format, economical</t>
  </si>
  <si>
    <t>ajinthd@cod.edu</t>
  </si>
  <si>
    <t>SPAN 1101</t>
  </si>
  <si>
    <t>Length of chapters and vocabulary organization</t>
  </si>
  <si>
    <t>order of material presented.</t>
  </si>
  <si>
    <t>Materials for this course will be useful to students in other courses and possibly professionally.</t>
  </si>
  <si>
    <t>Books will be functional beyond this course.</t>
  </si>
  <si>
    <t>Need to supplement with visuals to match/explain concepts.</t>
  </si>
  <si>
    <t>chandle@cod.edu</t>
  </si>
  <si>
    <t>2330 HYBO Role of the Nurse II</t>
  </si>
  <si>
    <t>The books used for this course are used in other courses throughout the program as well.</t>
  </si>
  <si>
    <t>They are limiting and difficult to use for the on-line portion.</t>
  </si>
  <si>
    <t>I would like to learn more about this option and how it would fit into the concepts of this course.</t>
  </si>
  <si>
    <t>alvinj193@cod.edu</t>
  </si>
  <si>
    <t>RecordedDate</t>
  </si>
  <si>
    <t>slider_lecture_1</t>
  </si>
  <si>
    <t>slider_print_1</t>
  </si>
  <si>
    <t>Opinions_1</t>
  </si>
  <si>
    <t>Opinions_2</t>
  </si>
  <si>
    <t>Opinions_3</t>
  </si>
  <si>
    <t>Opinions_4</t>
  </si>
  <si>
    <t>tenure_1_1</t>
  </si>
  <si>
    <t>tenure_2_1</t>
  </si>
  <si>
    <t>tenure_3_1</t>
  </si>
  <si>
    <t>ACH</t>
  </si>
  <si>
    <t>BTEC</t>
  </si>
  <si>
    <t>CE</t>
  </si>
  <si>
    <t>LA</t>
  </si>
  <si>
    <t>NHS</t>
  </si>
  <si>
    <t>HSB</t>
  </si>
  <si>
    <t>onlineHW</t>
  </si>
  <si>
    <t>WhichHW_1</t>
  </si>
  <si>
    <t>WhichHW_19</t>
  </si>
  <si>
    <t>WhichHW_20</t>
  </si>
  <si>
    <t>WhichHW_21</t>
  </si>
  <si>
    <t>WhichHW_22</t>
  </si>
  <si>
    <t>WhichHW_23</t>
  </si>
  <si>
    <t>WhichHW_24</t>
  </si>
  <si>
    <t>WhichHW_25</t>
  </si>
  <si>
    <t>WhichHW_26</t>
  </si>
  <si>
    <t>WhichHW_27</t>
  </si>
  <si>
    <t>WhichHW_28</t>
  </si>
  <si>
    <t>WhichHW_29</t>
  </si>
  <si>
    <t>WhichHW_30</t>
  </si>
  <si>
    <t>WhichHW_31</t>
  </si>
  <si>
    <t>WhichHW_32</t>
  </si>
  <si>
    <t>WhichHW_33</t>
  </si>
  <si>
    <t>WhichHW_4</t>
  </si>
  <si>
    <t>WhichHW_4_TEXT</t>
  </si>
  <si>
    <t>Inclusive</t>
  </si>
  <si>
    <t>crstaught</t>
  </si>
  <si>
    <t>Q102</t>
  </si>
  <si>
    <t>Q101</t>
  </si>
  <si>
    <t>whatreq_1_1</t>
  </si>
  <si>
    <t>whatreq_1_2</t>
  </si>
  <si>
    <t>whatreq_1_3</t>
  </si>
  <si>
    <t>whatreq_2_1</t>
  </si>
  <si>
    <t>whatreq_2_2</t>
  </si>
  <si>
    <t>whatreq_2_3</t>
  </si>
  <si>
    <t>whatreq_3_1</t>
  </si>
  <si>
    <t>whatreq_3_2</t>
  </si>
  <si>
    <t>whatreq_3_3</t>
  </si>
  <si>
    <t>whatreq_4_1</t>
  </si>
  <si>
    <t>whatreq_4_2</t>
  </si>
  <si>
    <t>whatreq_4_3</t>
  </si>
  <si>
    <t>whatreq_5_1</t>
  </si>
  <si>
    <t>whatreq_5_2</t>
  </si>
  <si>
    <t>whatreq_5_3</t>
  </si>
  <si>
    <t>whatreq_6_1</t>
  </si>
  <si>
    <t>whatreq_6_2</t>
  </si>
  <si>
    <t>whatreq_6_3</t>
  </si>
  <si>
    <t>whatreq_7_1</t>
  </si>
  <si>
    <t>whatreq_7_2</t>
  </si>
  <si>
    <t>whatreq_7_3</t>
  </si>
  <si>
    <t>whatreq_7_TEXT</t>
  </si>
  <si>
    <t>Format</t>
  </si>
  <si>
    <t>Format_5_TEXT</t>
  </si>
  <si>
    <t>textformat_1</t>
  </si>
  <si>
    <t>textformat_2</t>
  </si>
  <si>
    <t>textformat_3</t>
  </si>
  <si>
    <t>textformat_5</t>
  </si>
  <si>
    <t>textformat_5_TEXT</t>
  </si>
  <si>
    <t>ProPurchase_1</t>
  </si>
  <si>
    <t>Reason_1</t>
  </si>
  <si>
    <t>Reason_2</t>
  </si>
  <si>
    <t>Reason_3</t>
  </si>
  <si>
    <t>Cost_1_1_1</t>
  </si>
  <si>
    <t>Cost_2_1_1</t>
  </si>
  <si>
    <t>Cost_3_1_1</t>
  </si>
  <si>
    <t>Cost_4_1_1</t>
  </si>
  <si>
    <t>Cost_5_1</t>
  </si>
  <si>
    <t>Used_1</t>
  </si>
  <si>
    <t>Used_2</t>
  </si>
  <si>
    <t>Used_3</t>
  </si>
  <si>
    <t>Used_5</t>
  </si>
  <si>
    <t>Used_9</t>
  </si>
  <si>
    <t>Used_10</t>
  </si>
  <si>
    <t>Used_11</t>
  </si>
  <si>
    <t>Used_6</t>
  </si>
  <si>
    <t>Used_6_TEXT</t>
  </si>
  <si>
    <t>Cost_text</t>
  </si>
  <si>
    <t>License_1_1</t>
  </si>
  <si>
    <t>License_1_2</t>
  </si>
  <si>
    <t>License_1_3</t>
  </si>
  <si>
    <t>License_1_4</t>
  </si>
  <si>
    <t>License_2_1</t>
  </si>
  <si>
    <t>License_2_2</t>
  </si>
  <si>
    <t>License_2_3</t>
  </si>
  <si>
    <t>License_2_4</t>
  </si>
  <si>
    <t>TextSat</t>
  </si>
  <si>
    <t>SatFactor_1</t>
  </si>
  <si>
    <t>SatFactor_2</t>
  </si>
  <si>
    <t>SatFactor_3</t>
  </si>
  <si>
    <t>SatFactor_4</t>
  </si>
  <si>
    <t>SatFactor_5</t>
  </si>
  <si>
    <t>SatFactor_6</t>
  </si>
  <si>
    <t>SatFactor_7</t>
  </si>
  <si>
    <t>SatFactor_8</t>
  </si>
  <si>
    <t>SatFactor_9</t>
  </si>
  <si>
    <t>TextChanges_36</t>
  </si>
  <si>
    <t>TextChanges_39</t>
  </si>
  <si>
    <t>TextChanges_42</t>
  </si>
  <si>
    <t>TextChanges_57</t>
  </si>
  <si>
    <t>TextChanges_49</t>
  </si>
  <si>
    <t>TextChanges_53</t>
  </si>
  <si>
    <t>TextChanges_54</t>
  </si>
  <si>
    <t>TextChanges_55</t>
  </si>
  <si>
    <t>TextChanges_55_TEXT</t>
  </si>
  <si>
    <t>Q98</t>
  </si>
  <si>
    <t>Q99</t>
  </si>
  <si>
    <t>CCaware_1</t>
  </si>
  <si>
    <t>CCaware_2</t>
  </si>
  <si>
    <t>CCaware_3</t>
  </si>
  <si>
    <t>OERaware</t>
  </si>
  <si>
    <t>OERuse_1_1</t>
  </si>
  <si>
    <t>OERuse_1_2</t>
  </si>
  <si>
    <t>OERuse_1_3</t>
  </si>
  <si>
    <t>OERInit_1</t>
  </si>
  <si>
    <t>OERInit_6</t>
  </si>
  <si>
    <t>OERInit_4</t>
  </si>
  <si>
    <t>OERInit_5</t>
  </si>
  <si>
    <t>OERInit_7</t>
  </si>
  <si>
    <t>CostInit_1</t>
  </si>
  <si>
    <t>CostInit_6</t>
  </si>
  <si>
    <t>CostInit_4</t>
  </si>
  <si>
    <t>CostInit_5</t>
  </si>
  <si>
    <t>CostInit_7</t>
  </si>
  <si>
    <t>OER3yr</t>
  </si>
  <si>
    <t>comment</t>
  </si>
  <si>
    <t>Quote</t>
  </si>
  <si>
    <t>Recont</t>
  </si>
  <si>
    <t>Blank</t>
  </si>
  <si>
    <t>35</t>
  </si>
  <si>
    <t>55</t>
  </si>
  <si>
    <t>90</t>
  </si>
  <si>
    <t>100</t>
  </si>
  <si>
    <t>200</t>
  </si>
  <si>
    <t>125</t>
  </si>
  <si>
    <t>45</t>
  </si>
  <si>
    <t>20</t>
  </si>
  <si>
    <t>0</t>
  </si>
  <si>
    <t>231.00</t>
  </si>
  <si>
    <t>Preference for lecture to deliver content (select numbers closer to 0)</t>
  </si>
  <si>
    <t>Preference for facilitated exploration of content (select numbers closer to 100)</t>
  </si>
  <si>
    <t>Prefer print materials (select numbers closer to 0)</t>
  </si>
  <si>
    <t>Prefer digital materials (select numbers closer to 100)</t>
  </si>
  <si>
    <t>Architecture/Construction Mgt</t>
  </si>
  <si>
    <t>Art</t>
  </si>
  <si>
    <t>Culinary</t>
  </si>
  <si>
    <t>Fashion</t>
  </si>
  <si>
    <t>Graphic Design</t>
  </si>
  <si>
    <t>Interior Design</t>
  </si>
  <si>
    <t>Mass Communication</t>
  </si>
  <si>
    <t>Music</t>
  </si>
  <si>
    <t>Photography</t>
  </si>
  <si>
    <t>Speech Communication</t>
  </si>
  <si>
    <t>Accounting</t>
  </si>
  <si>
    <t>Business</t>
  </si>
  <si>
    <t>Management</t>
  </si>
  <si>
    <t>Marketing</t>
  </si>
  <si>
    <t>Paralegal Studies</t>
  </si>
  <si>
    <t>Automotive</t>
  </si>
  <si>
    <t>Computer &amp; Information Technology</t>
  </si>
  <si>
    <t>Computer Information Systems</t>
  </si>
  <si>
    <t>Horticulture</t>
  </si>
  <si>
    <t>Manufacturing</t>
  </si>
  <si>
    <t>Office Technology Information</t>
  </si>
  <si>
    <t>Welding</t>
  </si>
  <si>
    <t>Cosmetology</t>
  </si>
  <si>
    <t>English Language Studies</t>
  </si>
  <si>
    <t>Developmental Reading &amp; Writing</t>
  </si>
  <si>
    <t>English</t>
  </si>
  <si>
    <t>History</t>
  </si>
  <si>
    <t>Humanities</t>
  </si>
  <si>
    <t>Languages</t>
  </si>
  <si>
    <t>Philosophy</t>
  </si>
  <si>
    <t>ASLI</t>
  </si>
  <si>
    <t>Asso Degree in Nursing (ADN)</t>
  </si>
  <si>
    <t>Anesthesia Technology</t>
  </si>
  <si>
    <t>Certified Nursing Asst. (BNA)</t>
  </si>
  <si>
    <t>Diagnostic Medical Imaging</t>
  </si>
  <si>
    <t>Health Information Technology</t>
  </si>
  <si>
    <t>Hearing Aid Dispensary</t>
  </si>
  <si>
    <t>Medical Assistant</t>
  </si>
  <si>
    <t>Microbiology</t>
  </si>
  <si>
    <t>Ophthalmic Technician</t>
  </si>
  <si>
    <t>Paramedic</t>
  </si>
  <si>
    <t>Physical Therapy Asst.</t>
  </si>
  <si>
    <t>Speech Language Pathology</t>
  </si>
  <si>
    <t>Anatomy</t>
  </si>
  <si>
    <t>Biology</t>
  </si>
  <si>
    <t>Chemistry</t>
  </si>
  <si>
    <t>Earth Science</t>
  </si>
  <si>
    <t>Electronics Technology</t>
  </si>
  <si>
    <t>Electro-Mechanical Tech</t>
  </si>
  <si>
    <t>Engineering</t>
  </si>
  <si>
    <t>Mathematics</t>
  </si>
  <si>
    <t>Physics</t>
  </si>
  <si>
    <t>Criminal Justice</t>
  </si>
  <si>
    <t>Early Childhood Education &amp; Care</t>
  </si>
  <si>
    <t>Education</t>
  </si>
  <si>
    <t>Human Services</t>
  </si>
  <si>
    <t>Library &amp; Information Technology</t>
  </si>
  <si>
    <t>Physical Education</t>
  </si>
  <si>
    <t>Political Science</t>
  </si>
  <si>
    <t>Psychology</t>
  </si>
  <si>
    <t>Sociology/Social Sciences</t>
  </si>
  <si>
    <t>Theatre</t>
  </si>
  <si>
    <t>Dance</t>
  </si>
  <si>
    <t>Hospitality and Tourism</t>
  </si>
  <si>
    <t>Facility Management</t>
  </si>
  <si>
    <t>HVAC&amp;R</t>
  </si>
  <si>
    <t>Fire Science</t>
  </si>
  <si>
    <t>Real Estate</t>
  </si>
  <si>
    <t>Religious Studies</t>
  </si>
  <si>
    <t>Cancer Registry Mgt</t>
  </si>
  <si>
    <t>Central Processing Tech</t>
  </si>
  <si>
    <t>Clinical Laboratory Science</t>
  </si>
  <si>
    <t>Eye Care Asst</t>
  </si>
  <si>
    <t>Long Term Care</t>
  </si>
  <si>
    <t>MRI</t>
  </si>
  <si>
    <t>Non-Invasive EKG</t>
  </si>
  <si>
    <t>Phlebotomy</t>
  </si>
  <si>
    <t>Polysomnography</t>
  </si>
  <si>
    <t>Proton Therapy</t>
  </si>
  <si>
    <t>Radiation Therapy</t>
  </si>
  <si>
    <t>Respiratory Care</t>
  </si>
  <si>
    <t xml:space="preserve">Surgical Asst. </t>
  </si>
  <si>
    <t>Surgical Tech</t>
  </si>
  <si>
    <t>Astronomy</t>
  </si>
  <si>
    <t>Geology</t>
  </si>
  <si>
    <t>Hydrology</t>
  </si>
  <si>
    <t>Meteorology</t>
  </si>
  <si>
    <t>Oceanography</t>
  </si>
  <si>
    <t>Zoology</t>
  </si>
  <si>
    <t>Anthropology</t>
  </si>
  <si>
    <t>Geography</t>
  </si>
  <si>
    <t>Count</t>
  </si>
  <si>
    <t>COUNTS</t>
  </si>
  <si>
    <t>Other: Supplies, calculator, 'data-ach' sets, classroom clicker, etc.</t>
  </si>
  <si>
    <t>Other: Supplies, calculator, 'data-bat' sets, classroom clicker, etc.</t>
  </si>
  <si>
    <t>Other: Supplies, calculator, 'data-ceps' sets, classroom clicker, etc.</t>
  </si>
  <si>
    <t>Other: Supplies, calculator, 'data-la' sets, classroom clicker, etc.</t>
  </si>
  <si>
    <t>Other: Supplies, calculator, 'data-nhs' sets, classroom clicker, etc.</t>
  </si>
  <si>
    <t>Other: Supplies, calculator, 'data-stem' sets, classroom clicker, etc.</t>
  </si>
  <si>
    <t>Other: Supplies, calculator, 'data-sbs' sets, classroom clicker, etc.</t>
  </si>
  <si>
    <t>Other: Supplies, calculator, 'data-library' sets, classroom clicker, etc.</t>
  </si>
  <si>
    <t>Other: Supplies, calculator, 'data-ca' sets, classroom clicker, etc.</t>
  </si>
  <si>
    <t>All divisions</t>
  </si>
  <si>
    <t xml:space="preserve"> respondents</t>
  </si>
  <si>
    <t>Number responding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</si>
</sst>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7" x14ac:knownFonts="1">
    <font>
      <sz val="11"/>
      <color theme="1"/>
      <name val="Calibri"/>
      <family val="2"/>
      <scheme val="minor"/>
    </font>
    <font>
      <sz val="11"/>
      <color theme="1"/>
      <name val="Calibri"/>
      <family val="2"/>
      <scheme val="minor"/>
    </font>
    <font>
      <b/>
      <sz val="11"/>
      <color theme="1"/>
      <name val="Calibri"/>
      <family val="2"/>
      <scheme val="minor"/>
    </font>
    <font>
      <sz val="10"/>
      <name val="Arial"/>
    </font>
    <font>
      <sz val="10"/>
      <name val="Arial"/>
      <family val="2"/>
    </font>
    <font>
      <sz val="9"/>
      <color indexed="8"/>
      <name val="Arial"/>
      <family val="2"/>
    </font>
    <font>
      <sz val="9"/>
      <color theme="1"/>
      <name val="Arial"/>
      <family val="2"/>
    </font>
  </fonts>
  <fills count="3">
    <fill>
      <patternFill patternType="none"/>
    </fill>
    <fill>
      <patternFill patternType="gray125"/>
    </fill>
    <fill>
      <patternFill patternType="solid">
        <fgColor rgb="FFFFFF0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9" fontId="1" fillId="0" borderId="0" applyFont="0" applyFill="0" applyBorder="0" applyAlignment="0" applyProtection="0"/>
    <xf numFmtId="0" fontId="3" fillId="0" borderId="0"/>
    <xf numFmtId="0" fontId="4" fillId="0" borderId="0"/>
  </cellStyleXfs>
  <cellXfs count="96">
    <xf numFmtId="0" fontId="0" fillId="0" borderId="0" xfId="0"/>
    <xf numFmtId="0" fontId="3" fillId="0" borderId="0" xfId="2"/>
    <xf numFmtId="0" fontId="0" fillId="0" borderId="0" xfId="0" applyAlignment="1">
      <alignment horizontal="center"/>
    </xf>
    <xf numFmtId="0" fontId="0" fillId="0" borderId="0" xfId="0" applyAlignment="1">
      <alignment horizontal="center" vertical="center"/>
    </xf>
    <xf numFmtId="9" fontId="0" fillId="0" borderId="0" xfId="1" applyFon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right" vertical="center"/>
    </xf>
    <xf numFmtId="0" fontId="0" fillId="0" borderId="0" xfId="0" applyAlignment="1">
      <alignment vertical="center" wrapText="1"/>
    </xf>
    <xf numFmtId="22" fontId="3" fillId="0" borderId="0" xfId="2" applyNumberFormat="1"/>
    <xf numFmtId="22" fontId="0" fillId="0" borderId="0" xfId="0" applyNumberFormat="1"/>
    <xf numFmtId="0" fontId="0" fillId="0" borderId="0" xfId="0" applyAlignment="1">
      <alignment horizontal="right"/>
    </xf>
    <xf numFmtId="9" fontId="0" fillId="0" borderId="0" xfId="0" applyNumberFormat="1"/>
    <xf numFmtId="0" fontId="0" fillId="2" borderId="0" xfId="0" applyFill="1"/>
    <xf numFmtId="9" fontId="0" fillId="2" borderId="0" xfId="1" applyFont="1" applyFill="1"/>
    <xf numFmtId="9" fontId="0" fillId="2" borderId="0" xfId="0" applyNumberFormat="1" applyFill="1"/>
    <xf numFmtId="0" fontId="0" fillId="0" borderId="0" xfId="0" applyFill="1"/>
    <xf numFmtId="9" fontId="0" fillId="0" borderId="0" xfId="1" applyFont="1" applyFill="1"/>
    <xf numFmtId="9" fontId="0" fillId="0" borderId="0" xfId="0" applyNumberFormat="1" applyFill="1"/>
    <xf numFmtId="2" fontId="0" fillId="2" borderId="0" xfId="0" applyNumberFormat="1" applyFill="1"/>
    <xf numFmtId="1" fontId="0" fillId="2" borderId="0" xfId="0" applyNumberFormat="1" applyFill="1" applyAlignment="1">
      <alignment horizontal="right"/>
    </xf>
    <xf numFmtId="1" fontId="0" fillId="2" borderId="0" xfId="0" applyNumberFormat="1" applyFill="1"/>
    <xf numFmtId="2" fontId="0" fillId="0" borderId="0" xfId="0" applyNumberFormat="1" applyFill="1"/>
    <xf numFmtId="2" fontId="0" fillId="0" borderId="0" xfId="0" applyNumberFormat="1"/>
    <xf numFmtId="1" fontId="0" fillId="0" borderId="0" xfId="0" applyNumberFormat="1"/>
    <xf numFmtId="0" fontId="2" fillId="0" borderId="0" xfId="0" applyFont="1"/>
    <xf numFmtId="0" fontId="0" fillId="0" borderId="0" xfId="0" applyBorder="1"/>
    <xf numFmtId="0" fontId="0" fillId="0" borderId="0" xfId="0" applyBorder="1" applyAlignment="1">
      <alignment horizontal="right" vertical="center"/>
    </xf>
    <xf numFmtId="9" fontId="0" fillId="0" borderId="0" xfId="0" applyNumberFormat="1" applyBorder="1"/>
    <xf numFmtId="0" fontId="0" fillId="0" borderId="0" xfId="0" applyBorder="1" applyAlignment="1">
      <alignment vertical="center"/>
    </xf>
    <xf numFmtId="0" fontId="0" fillId="0" borderId="1" xfId="0" applyBorder="1"/>
    <xf numFmtId="0" fontId="5" fillId="0" borderId="2" xfId="3" applyFont="1" applyBorder="1" applyAlignment="1">
      <alignment horizontal="right" vertical="top" wrapText="1"/>
    </xf>
    <xf numFmtId="0" fontId="0" fillId="0" borderId="2" xfId="0" applyBorder="1"/>
    <xf numFmtId="9" fontId="0" fillId="0" borderId="2" xfId="0" applyNumberFormat="1" applyBorder="1"/>
    <xf numFmtId="0" fontId="5" fillId="0" borderId="2" xfId="3" applyFont="1" applyFill="1" applyBorder="1" applyAlignment="1">
      <alignment horizontal="right" vertical="top" wrapText="1"/>
    </xf>
    <xf numFmtId="0" fontId="6" fillId="0" borderId="2" xfId="0" applyFont="1" applyBorder="1" applyAlignment="1">
      <alignment horizontal="right"/>
    </xf>
    <xf numFmtId="9" fontId="0" fillId="0" borderId="2" xfId="1" applyFont="1" applyBorder="1"/>
    <xf numFmtId="0" fontId="0" fillId="0" borderId="3" xfId="0" applyBorder="1"/>
    <xf numFmtId="0" fontId="0" fillId="0" borderId="4" xfId="0" applyBorder="1" applyAlignment="1">
      <alignment horizontal="right" vertical="center"/>
    </xf>
    <xf numFmtId="9" fontId="0" fillId="0" borderId="4" xfId="0" applyNumberFormat="1" applyBorder="1"/>
    <xf numFmtId="9" fontId="0" fillId="0" borderId="5" xfId="0" applyNumberFormat="1" applyBorder="1"/>
    <xf numFmtId="0" fontId="0" fillId="0" borderId="6" xfId="0" applyBorder="1"/>
    <xf numFmtId="9" fontId="0" fillId="0" borderId="7" xfId="0" applyNumberFormat="1" applyBorder="1"/>
    <xf numFmtId="0" fontId="0" fillId="0" borderId="8" xfId="0" applyBorder="1"/>
    <xf numFmtId="9" fontId="0" fillId="0" borderId="1" xfId="0" applyNumberFormat="1" applyBorder="1"/>
    <xf numFmtId="0" fontId="0" fillId="0" borderId="9" xfId="0" applyBorder="1"/>
    <xf numFmtId="0" fontId="0" fillId="0" borderId="3" xfId="0" applyBorder="1" applyAlignment="1">
      <alignment vertical="center"/>
    </xf>
    <xf numFmtId="0" fontId="0" fillId="0" borderId="4" xfId="0" applyBorder="1"/>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9" fontId="0" fillId="0" borderId="0" xfId="0" applyNumberFormat="1" applyBorder="1" applyAlignment="1">
      <alignment horizontal="center"/>
    </xf>
    <xf numFmtId="9" fontId="0" fillId="0" borderId="0" xfId="0" applyNumberFormat="1" applyBorder="1" applyAlignment="1">
      <alignment horizontal="center" vertical="center"/>
    </xf>
    <xf numFmtId="9" fontId="0" fillId="0" borderId="7" xfId="0" applyNumberFormat="1" applyBorder="1" applyAlignment="1">
      <alignment horizontal="center" vertical="center"/>
    </xf>
    <xf numFmtId="0" fontId="0" fillId="0" borderId="1" xfId="0" applyBorder="1" applyAlignment="1">
      <alignment horizontal="right" vertical="center"/>
    </xf>
    <xf numFmtId="9" fontId="0" fillId="0" borderId="1" xfId="0" applyNumberFormat="1" applyBorder="1" applyAlignment="1">
      <alignment horizontal="center"/>
    </xf>
    <xf numFmtId="9" fontId="0" fillId="0" borderId="1" xfId="0" applyNumberFormat="1" applyBorder="1" applyAlignment="1">
      <alignment horizontal="center" vertical="center"/>
    </xf>
    <xf numFmtId="9" fontId="0" fillId="0" borderId="9" xfId="0" applyNumberFormat="1" applyBorder="1" applyAlignment="1">
      <alignment horizontal="center" vertical="center"/>
    </xf>
    <xf numFmtId="0" fontId="0" fillId="0" borderId="4" xfId="0" applyBorder="1" applyAlignment="1">
      <alignment horizontal="center"/>
    </xf>
    <xf numFmtId="0" fontId="0" fillId="0" borderId="4" xfId="0" applyBorder="1" applyAlignment="1">
      <alignment horizontal="left" vertical="center"/>
    </xf>
    <xf numFmtId="1" fontId="0" fillId="0" borderId="0" xfId="0" applyNumberFormat="1" applyBorder="1" applyAlignment="1">
      <alignment horizontal="center"/>
    </xf>
    <xf numFmtId="0" fontId="0" fillId="0" borderId="0" xfId="0" applyBorder="1" applyAlignment="1">
      <alignment horizontal="center"/>
    </xf>
    <xf numFmtId="0" fontId="0" fillId="0" borderId="1" xfId="0" applyBorder="1" applyAlignment="1">
      <alignment horizontal="left"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4" xfId="0" applyBorder="1" applyAlignment="1">
      <alignment vertical="center" wrapText="1"/>
    </xf>
    <xf numFmtId="0" fontId="0" fillId="0" borderId="5" xfId="0" applyBorder="1" applyAlignment="1">
      <alignment horizontal="center" vertical="center" wrapText="1"/>
    </xf>
    <xf numFmtId="0" fontId="0" fillId="0" borderId="1" xfId="0" applyBorder="1" applyAlignment="1">
      <alignment horizontal="center"/>
    </xf>
    <xf numFmtId="0" fontId="0" fillId="0" borderId="5" xfId="0" applyBorder="1"/>
    <xf numFmtId="16" fontId="0" fillId="0" borderId="0" xfId="0" applyNumberFormat="1" applyBorder="1" applyAlignment="1">
      <alignment horizontal="right" vertical="center"/>
    </xf>
    <xf numFmtId="9" fontId="0" fillId="0" borderId="9" xfId="0" applyNumberFormat="1" applyBorder="1"/>
    <xf numFmtId="0" fontId="0" fillId="0" borderId="7" xfId="0" applyBorder="1"/>
    <xf numFmtId="0" fontId="0" fillId="0" borderId="6" xfId="0" applyBorder="1" applyAlignment="1">
      <alignment vertical="center"/>
    </xf>
    <xf numFmtId="0" fontId="0" fillId="0" borderId="4" xfId="0" applyBorder="1" applyAlignment="1">
      <alignment horizontal="right"/>
    </xf>
    <xf numFmtId="9" fontId="0" fillId="0" borderId="0" xfId="1" applyFont="1" applyBorder="1"/>
    <xf numFmtId="0" fontId="0" fillId="0" borderId="8" xfId="0" applyBorder="1" applyAlignment="1">
      <alignment vertical="center"/>
    </xf>
    <xf numFmtId="0" fontId="0" fillId="0" borderId="7" xfId="0" applyBorder="1" applyAlignment="1">
      <alignment horizontal="center"/>
    </xf>
    <xf numFmtId="0" fontId="2" fillId="0" borderId="0" xfId="0" applyFont="1" applyBorder="1" applyAlignment="1">
      <alignment horizontal="right"/>
    </xf>
    <xf numFmtId="0" fontId="2" fillId="0" borderId="5" xfId="0" applyFont="1" applyBorder="1" applyAlignment="1">
      <alignment horizontal="right"/>
    </xf>
    <xf numFmtId="2" fontId="0" fillId="0" borderId="0" xfId="0" applyNumberFormat="1" applyBorder="1" applyAlignment="1">
      <alignment horizontal="center" vertical="center"/>
    </xf>
    <xf numFmtId="1" fontId="0" fillId="0" borderId="7" xfId="0" applyNumberFormat="1" applyBorder="1" applyAlignment="1">
      <alignment horizontal="center"/>
    </xf>
    <xf numFmtId="0" fontId="0" fillId="0" borderId="1" xfId="0" applyBorder="1" applyAlignment="1">
      <alignment vertical="center"/>
    </xf>
    <xf numFmtId="0" fontId="0" fillId="0" borderId="9" xfId="0" applyBorder="1" applyAlignment="1">
      <alignment horizontal="center"/>
    </xf>
    <xf numFmtId="0" fontId="0" fillId="0" borderId="7" xfId="0" applyBorder="1" applyAlignment="1">
      <alignment horizontal="right" vertical="center"/>
    </xf>
    <xf numFmtId="164" fontId="0" fillId="0" borderId="0" xfId="0" applyNumberFormat="1" applyBorder="1"/>
    <xf numFmtId="164" fontId="0" fillId="0" borderId="1" xfId="0" applyNumberFormat="1" applyBorder="1"/>
    <xf numFmtId="0" fontId="0" fillId="0" borderId="7" xfId="0" applyBorder="1" applyAlignment="1">
      <alignment vertical="center"/>
    </xf>
    <xf numFmtId="0" fontId="0" fillId="0" borderId="1" xfId="0" applyBorder="1" applyAlignment="1">
      <alignment horizontal="right"/>
    </xf>
    <xf numFmtId="0" fontId="0" fillId="0" borderId="0" xfId="0" applyBorder="1" applyAlignment="1">
      <alignment horizontal="left" vertical="center"/>
    </xf>
    <xf numFmtId="0" fontId="0" fillId="0" borderId="6" xfId="0" applyBorder="1" applyAlignment="1">
      <alignment horizontal="left" vertical="center" wrapText="1"/>
    </xf>
    <xf numFmtId="0" fontId="0" fillId="0" borderId="0" xfId="0" applyBorder="1" applyAlignment="1">
      <alignment horizontal="left" vertical="center" wrapText="1"/>
    </xf>
    <xf numFmtId="0" fontId="0" fillId="0" borderId="7"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4">
    <cellStyle name="Normal" xfId="0" builtinId="0"/>
    <cellStyle name="Normal_Sheet1" xfId="3"/>
    <cellStyle name="Normal_Sheet2" xfId="2"/>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All!$D$27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All!$D$28:$D$31</c:f>
              <c:numCache>
                <c:formatCode>0%</c:formatCode>
                <c:ptCount val="4"/>
                <c:pt idx="0">
                  <c:v>5.2980132450331126E-2</c:v>
                </c:pt>
                <c:pt idx="1">
                  <c:v>0.3125</c:v>
                </c:pt>
                <c:pt idx="2">
                  <c:v>5.9405940594059403E-2</c:v>
                </c:pt>
                <c:pt idx="3">
                  <c:v>0.13245033112582782</c:v>
                </c:pt>
              </c:numCache>
            </c:numRef>
          </c:val>
          <c:extLst>
            <c:ext xmlns:c16="http://schemas.microsoft.com/office/drawing/2014/chart" uri="{C3380CC4-5D6E-409C-BE32-E72D297353CC}">
              <c16:uniqueId val="{00000000-C394-446D-AB7E-810338C0E732}"/>
            </c:ext>
          </c:extLst>
        </c:ser>
        <c:ser>
          <c:idx val="1"/>
          <c:order val="1"/>
          <c:tx>
            <c:strRef>
              <c:f>All!$E$27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All!$E$28:$E$31</c:f>
              <c:numCache>
                <c:formatCode>0%</c:formatCode>
                <c:ptCount val="4"/>
                <c:pt idx="0">
                  <c:v>0.16225165562913907</c:v>
                </c:pt>
                <c:pt idx="1">
                  <c:v>0.27302631578947367</c:v>
                </c:pt>
                <c:pt idx="2">
                  <c:v>9.5709570957095716E-2</c:v>
                </c:pt>
                <c:pt idx="3">
                  <c:v>0.12251655629139073</c:v>
                </c:pt>
              </c:numCache>
            </c:numRef>
          </c:val>
          <c:extLst>
            <c:ext xmlns:c16="http://schemas.microsoft.com/office/drawing/2014/chart" uri="{C3380CC4-5D6E-409C-BE32-E72D297353CC}">
              <c16:uniqueId val="{00000001-C394-446D-AB7E-810338C0E732}"/>
            </c:ext>
          </c:extLst>
        </c:ser>
        <c:ser>
          <c:idx val="2"/>
          <c:order val="2"/>
          <c:tx>
            <c:strRef>
              <c:f>All!$F$27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All!$F$28:$F$31</c:f>
              <c:numCache>
                <c:formatCode>0%</c:formatCode>
                <c:ptCount val="4"/>
                <c:pt idx="0">
                  <c:v>0.22185430463576158</c:v>
                </c:pt>
                <c:pt idx="1">
                  <c:v>0.21052631578947367</c:v>
                </c:pt>
                <c:pt idx="2">
                  <c:v>0.132013201320132</c:v>
                </c:pt>
                <c:pt idx="3">
                  <c:v>0.25165562913907286</c:v>
                </c:pt>
              </c:numCache>
            </c:numRef>
          </c:val>
          <c:extLst>
            <c:ext xmlns:c16="http://schemas.microsoft.com/office/drawing/2014/chart" uri="{C3380CC4-5D6E-409C-BE32-E72D297353CC}">
              <c16:uniqueId val="{00000002-C394-446D-AB7E-810338C0E732}"/>
            </c:ext>
          </c:extLst>
        </c:ser>
        <c:ser>
          <c:idx val="3"/>
          <c:order val="3"/>
          <c:tx>
            <c:strRef>
              <c:f>All!$G$27</c:f>
              <c:strCache>
                <c:ptCount val="1"/>
                <c:pt idx="0">
                  <c:v>Neither </c:v>
                </c:pt>
              </c:strCache>
            </c:strRef>
          </c:tx>
          <c:spPr>
            <a:solidFill>
              <a:schemeClr val="accent4"/>
            </a:solidFill>
            <a:ln>
              <a:solidFill>
                <a:schemeClr val="accent4"/>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All!$G$28:$G$31</c:f>
              <c:numCache>
                <c:formatCode>0%</c:formatCode>
                <c:ptCount val="4"/>
                <c:pt idx="0">
                  <c:v>0.29139072847682118</c:v>
                </c:pt>
                <c:pt idx="1">
                  <c:v>9.8684210526315791E-2</c:v>
                </c:pt>
                <c:pt idx="2">
                  <c:v>0.15841584158415842</c:v>
                </c:pt>
                <c:pt idx="3">
                  <c:v>0.16225165562913907</c:v>
                </c:pt>
              </c:numCache>
            </c:numRef>
          </c:val>
          <c:extLst>
            <c:ext xmlns:c16="http://schemas.microsoft.com/office/drawing/2014/chart" uri="{C3380CC4-5D6E-409C-BE32-E72D297353CC}">
              <c16:uniqueId val="{00000003-C394-446D-AB7E-810338C0E732}"/>
            </c:ext>
          </c:extLst>
        </c:ser>
        <c:ser>
          <c:idx val="4"/>
          <c:order val="4"/>
          <c:tx>
            <c:strRef>
              <c:f>All!$H$27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All!$H$28:$H$31</c:f>
              <c:numCache>
                <c:formatCode>0%</c:formatCode>
                <c:ptCount val="4"/>
                <c:pt idx="0">
                  <c:v>0.11258278145695365</c:v>
                </c:pt>
                <c:pt idx="1">
                  <c:v>4.2763157894736843E-2</c:v>
                </c:pt>
                <c:pt idx="2">
                  <c:v>0.1254125412541254</c:v>
                </c:pt>
                <c:pt idx="3">
                  <c:v>0.12913907284768211</c:v>
                </c:pt>
              </c:numCache>
            </c:numRef>
          </c:val>
          <c:extLst>
            <c:ext xmlns:c16="http://schemas.microsoft.com/office/drawing/2014/chart" uri="{C3380CC4-5D6E-409C-BE32-E72D297353CC}">
              <c16:uniqueId val="{00000004-C394-446D-AB7E-810338C0E732}"/>
            </c:ext>
          </c:extLst>
        </c:ser>
        <c:ser>
          <c:idx val="5"/>
          <c:order val="5"/>
          <c:tx>
            <c:strRef>
              <c:f>All!$I$27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All!$I$28:$I$31</c:f>
              <c:numCache>
                <c:formatCode>0%</c:formatCode>
                <c:ptCount val="4"/>
                <c:pt idx="0">
                  <c:v>0.12251655629139073</c:v>
                </c:pt>
                <c:pt idx="1">
                  <c:v>3.6184210526315791E-2</c:v>
                </c:pt>
                <c:pt idx="2">
                  <c:v>0.27062706270627063</c:v>
                </c:pt>
                <c:pt idx="3">
                  <c:v>0.13907284768211919</c:v>
                </c:pt>
              </c:numCache>
            </c:numRef>
          </c:val>
          <c:extLst>
            <c:ext xmlns:c16="http://schemas.microsoft.com/office/drawing/2014/chart" uri="{C3380CC4-5D6E-409C-BE32-E72D297353CC}">
              <c16:uniqueId val="{00000005-C394-446D-AB7E-810338C0E732}"/>
            </c:ext>
          </c:extLst>
        </c:ser>
        <c:ser>
          <c:idx val="6"/>
          <c:order val="6"/>
          <c:tx>
            <c:strRef>
              <c:f>All!$J$27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All!$C$28:$C$31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All!$J$28:$J$31</c:f>
              <c:numCache>
                <c:formatCode>0%</c:formatCode>
                <c:ptCount val="4"/>
                <c:pt idx="0">
                  <c:v>3.6423841059602648E-2</c:v>
                </c:pt>
                <c:pt idx="1">
                  <c:v>2.6315789473684209E-2</c:v>
                </c:pt>
                <c:pt idx="2">
                  <c:v>0.15841584158415842</c:v>
                </c:pt>
                <c:pt idx="3">
                  <c:v>6.2913907284768214E-2</c:v>
                </c:pt>
              </c:numCache>
            </c:numRef>
          </c:val>
          <c:extLst>
            <c:ext xmlns:c16="http://schemas.microsoft.com/office/drawing/2014/chart" uri="{C3380CC4-5D6E-409C-BE32-E72D297353CC}">
              <c16:uniqueId val="{00000006-C394-446D-AB7E-810338C0E732}"/>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All!$D$201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All!$C$202:$C$210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All!$D$202:$D$210</c:f>
              <c:numCache>
                <c:formatCode>0%</c:formatCode>
                <c:ptCount val="9"/>
                <c:pt idx="0">
                  <c:v>0.1394422310756972</c:v>
                </c:pt>
                <c:pt idx="1">
                  <c:v>0.42168674698795183</c:v>
                </c:pt>
                <c:pt idx="2">
                  <c:v>0.15086206896551724</c:v>
                </c:pt>
                <c:pt idx="3">
                  <c:v>0.18143459915611815</c:v>
                </c:pt>
                <c:pt idx="4">
                  <c:v>0.21551724137931033</c:v>
                </c:pt>
                <c:pt idx="5">
                  <c:v>0.24166666666666667</c:v>
                </c:pt>
                <c:pt idx="6">
                  <c:v>0.432</c:v>
                </c:pt>
                <c:pt idx="7">
                  <c:v>0.40476190476190477</c:v>
                </c:pt>
                <c:pt idx="8">
                  <c:v>0.36625514403292181</c:v>
                </c:pt>
              </c:numCache>
            </c:numRef>
          </c:val>
          <c:extLst>
            <c:ext xmlns:c16="http://schemas.microsoft.com/office/drawing/2014/chart" uri="{C3380CC4-5D6E-409C-BE32-E72D297353CC}">
              <c16:uniqueId val="{00000000-E77E-49FB-B790-B3B69BDE0448}"/>
            </c:ext>
          </c:extLst>
        </c:ser>
        <c:ser>
          <c:idx val="1"/>
          <c:order val="1"/>
          <c:tx>
            <c:strRef>
              <c:f>All!$E$201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All!$C$202:$C$210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All!$E$202:$E$210</c:f>
              <c:numCache>
                <c:formatCode>0%</c:formatCode>
                <c:ptCount val="9"/>
                <c:pt idx="0">
                  <c:v>0.23107569721115537</c:v>
                </c:pt>
                <c:pt idx="1">
                  <c:v>0.42971887550200805</c:v>
                </c:pt>
                <c:pt idx="2">
                  <c:v>0.42672413793103448</c:v>
                </c:pt>
                <c:pt idx="3">
                  <c:v>0.41772151898734178</c:v>
                </c:pt>
                <c:pt idx="4">
                  <c:v>0.36637931034482757</c:v>
                </c:pt>
                <c:pt idx="5">
                  <c:v>0.375</c:v>
                </c:pt>
                <c:pt idx="6">
                  <c:v>0.42</c:v>
                </c:pt>
                <c:pt idx="7">
                  <c:v>0.45238095238095238</c:v>
                </c:pt>
                <c:pt idx="8">
                  <c:v>0.41975308641975306</c:v>
                </c:pt>
              </c:numCache>
            </c:numRef>
          </c:val>
          <c:extLst>
            <c:ext xmlns:c16="http://schemas.microsoft.com/office/drawing/2014/chart" uri="{C3380CC4-5D6E-409C-BE32-E72D297353CC}">
              <c16:uniqueId val="{00000001-E77E-49FB-B790-B3B69BDE0448}"/>
            </c:ext>
          </c:extLst>
        </c:ser>
        <c:ser>
          <c:idx val="2"/>
          <c:order val="2"/>
          <c:tx>
            <c:strRef>
              <c:f>All!$F$201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All!$C$202:$C$210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All!$F$202:$F$210</c:f>
              <c:numCache>
                <c:formatCode>0%</c:formatCode>
                <c:ptCount val="9"/>
                <c:pt idx="0">
                  <c:v>0.35059760956175301</c:v>
                </c:pt>
                <c:pt idx="1">
                  <c:v>0.12048192771084337</c:v>
                </c:pt>
                <c:pt idx="2">
                  <c:v>0.26293103448275862</c:v>
                </c:pt>
                <c:pt idx="3">
                  <c:v>0.22362869198312235</c:v>
                </c:pt>
                <c:pt idx="4">
                  <c:v>0.23706896551724138</c:v>
                </c:pt>
                <c:pt idx="5">
                  <c:v>0.20833333333333334</c:v>
                </c:pt>
                <c:pt idx="6">
                  <c:v>0.11600000000000001</c:v>
                </c:pt>
                <c:pt idx="7">
                  <c:v>0.10317460317460317</c:v>
                </c:pt>
                <c:pt idx="8">
                  <c:v>0.15226337448559671</c:v>
                </c:pt>
              </c:numCache>
            </c:numRef>
          </c:val>
          <c:extLst>
            <c:ext xmlns:c16="http://schemas.microsoft.com/office/drawing/2014/chart" uri="{C3380CC4-5D6E-409C-BE32-E72D297353CC}">
              <c16:uniqueId val="{00000002-E77E-49FB-B790-B3B69BDE0448}"/>
            </c:ext>
          </c:extLst>
        </c:ser>
        <c:ser>
          <c:idx val="3"/>
          <c:order val="3"/>
          <c:tx>
            <c:strRef>
              <c:f>All!$G$201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All!$C$202:$C$210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All!$G$202:$G$210</c:f>
              <c:numCache>
                <c:formatCode>0%</c:formatCode>
                <c:ptCount val="9"/>
                <c:pt idx="0">
                  <c:v>0.2788844621513944</c:v>
                </c:pt>
                <c:pt idx="1">
                  <c:v>2.8112449799196786E-2</c:v>
                </c:pt>
                <c:pt idx="2">
                  <c:v>0.15948275862068967</c:v>
                </c:pt>
                <c:pt idx="3">
                  <c:v>0.17721518987341772</c:v>
                </c:pt>
                <c:pt idx="4">
                  <c:v>0.18103448275862069</c:v>
                </c:pt>
                <c:pt idx="5">
                  <c:v>0.17499999999999999</c:v>
                </c:pt>
                <c:pt idx="6">
                  <c:v>3.2000000000000001E-2</c:v>
                </c:pt>
                <c:pt idx="7">
                  <c:v>3.968253968253968E-2</c:v>
                </c:pt>
                <c:pt idx="8">
                  <c:v>6.1728395061728392E-2</c:v>
                </c:pt>
              </c:numCache>
            </c:numRef>
          </c:val>
          <c:extLst>
            <c:ext xmlns:c16="http://schemas.microsoft.com/office/drawing/2014/chart" uri="{C3380CC4-5D6E-409C-BE32-E72D297353CC}">
              <c16:uniqueId val="{00000003-E77E-49FB-B790-B3B69BDE0448}"/>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All!$D$230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All!$C$231:$C$233</c:f>
              <c:strCache>
                <c:ptCount val="3"/>
                <c:pt idx="0">
                  <c:v>Public Domain</c:v>
                </c:pt>
                <c:pt idx="1">
                  <c:v>Copyright</c:v>
                </c:pt>
                <c:pt idx="2">
                  <c:v>Creative Commons</c:v>
                </c:pt>
              </c:strCache>
            </c:strRef>
          </c:cat>
          <c:val>
            <c:numRef>
              <c:f>All!$D$231:$D$233</c:f>
              <c:numCache>
                <c:formatCode>0%</c:formatCode>
                <c:ptCount val="3"/>
                <c:pt idx="0">
                  <c:v>0.15894039735099338</c:v>
                </c:pt>
                <c:pt idx="1">
                  <c:v>6.6225165562913912E-2</c:v>
                </c:pt>
                <c:pt idx="2">
                  <c:v>0.37458193979933108</c:v>
                </c:pt>
              </c:numCache>
            </c:numRef>
          </c:val>
          <c:extLst>
            <c:ext xmlns:c16="http://schemas.microsoft.com/office/drawing/2014/chart" uri="{C3380CC4-5D6E-409C-BE32-E72D297353CC}">
              <c16:uniqueId val="{00000000-4093-4FB7-8167-F4B62E90EA11}"/>
            </c:ext>
          </c:extLst>
        </c:ser>
        <c:ser>
          <c:idx val="1"/>
          <c:order val="1"/>
          <c:tx>
            <c:strRef>
              <c:f>All!$E$230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All!$C$231:$C$233</c:f>
              <c:strCache>
                <c:ptCount val="3"/>
                <c:pt idx="0">
                  <c:v>Public Domain</c:v>
                </c:pt>
                <c:pt idx="1">
                  <c:v>Copyright</c:v>
                </c:pt>
                <c:pt idx="2">
                  <c:v>Creative Commons</c:v>
                </c:pt>
              </c:strCache>
            </c:strRef>
          </c:cat>
          <c:val>
            <c:numRef>
              <c:f>All!$E$231:$E$233</c:f>
              <c:numCache>
                <c:formatCode>0%</c:formatCode>
                <c:ptCount val="3"/>
                <c:pt idx="0">
                  <c:v>0.20529801324503311</c:v>
                </c:pt>
                <c:pt idx="1">
                  <c:v>0.1490066225165563</c:v>
                </c:pt>
                <c:pt idx="2">
                  <c:v>0.2709030100334448</c:v>
                </c:pt>
              </c:numCache>
            </c:numRef>
          </c:val>
          <c:extLst>
            <c:ext xmlns:c16="http://schemas.microsoft.com/office/drawing/2014/chart" uri="{C3380CC4-5D6E-409C-BE32-E72D297353CC}">
              <c16:uniqueId val="{00000001-4093-4FB7-8167-F4B62E90EA11}"/>
            </c:ext>
          </c:extLst>
        </c:ser>
        <c:ser>
          <c:idx val="2"/>
          <c:order val="2"/>
          <c:tx>
            <c:strRef>
              <c:f>All!$F$230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All!$C$231:$C$233</c:f>
              <c:strCache>
                <c:ptCount val="3"/>
                <c:pt idx="0">
                  <c:v>Public Domain</c:v>
                </c:pt>
                <c:pt idx="1">
                  <c:v>Copyright</c:v>
                </c:pt>
                <c:pt idx="2">
                  <c:v>Creative Commons</c:v>
                </c:pt>
              </c:strCache>
            </c:strRef>
          </c:cat>
          <c:val>
            <c:numRef>
              <c:f>All!$F$231:$F$233</c:f>
              <c:numCache>
                <c:formatCode>0%</c:formatCode>
                <c:ptCount val="3"/>
                <c:pt idx="0">
                  <c:v>0.35761589403973509</c:v>
                </c:pt>
                <c:pt idx="1">
                  <c:v>0.36092715231788081</c:v>
                </c:pt>
                <c:pt idx="2">
                  <c:v>0.19063545150501673</c:v>
                </c:pt>
              </c:numCache>
            </c:numRef>
          </c:val>
          <c:extLst>
            <c:ext xmlns:c16="http://schemas.microsoft.com/office/drawing/2014/chart" uri="{C3380CC4-5D6E-409C-BE32-E72D297353CC}">
              <c16:uniqueId val="{00000002-4093-4FB7-8167-F4B62E90EA11}"/>
            </c:ext>
          </c:extLst>
        </c:ser>
        <c:ser>
          <c:idx val="3"/>
          <c:order val="3"/>
          <c:tx>
            <c:strRef>
              <c:f>All!$G$230</c:f>
              <c:strCache>
                <c:ptCount val="1"/>
                <c:pt idx="0">
                  <c:v>Very Aware</c:v>
                </c:pt>
              </c:strCache>
            </c:strRef>
          </c:tx>
          <c:spPr>
            <a:solidFill>
              <a:schemeClr val="accent6">
                <a:lumMod val="50000"/>
              </a:schemeClr>
            </a:solidFill>
            <a:ln>
              <a:noFill/>
            </a:ln>
            <a:effectLst/>
          </c:spPr>
          <c:invertIfNegative val="0"/>
          <c:cat>
            <c:strRef>
              <c:f>All!$C$231:$C$233</c:f>
              <c:strCache>
                <c:ptCount val="3"/>
                <c:pt idx="0">
                  <c:v>Public Domain</c:v>
                </c:pt>
                <c:pt idx="1">
                  <c:v>Copyright</c:v>
                </c:pt>
                <c:pt idx="2">
                  <c:v>Creative Commons</c:v>
                </c:pt>
              </c:strCache>
            </c:strRef>
          </c:cat>
          <c:val>
            <c:numRef>
              <c:f>All!$G$231:$G$233</c:f>
              <c:numCache>
                <c:formatCode>0%</c:formatCode>
                <c:ptCount val="3"/>
                <c:pt idx="0">
                  <c:v>0.27814569536423839</c:v>
                </c:pt>
                <c:pt idx="1">
                  <c:v>0.42384105960264901</c:v>
                </c:pt>
                <c:pt idx="2">
                  <c:v>0.16387959866220736</c:v>
                </c:pt>
              </c:numCache>
            </c:numRef>
          </c:val>
          <c:extLst>
            <c:ext xmlns:c16="http://schemas.microsoft.com/office/drawing/2014/chart" uri="{C3380CC4-5D6E-409C-BE32-E72D297353CC}">
              <c16:uniqueId val="{00000003-4093-4FB7-8167-F4B62E90EA11}"/>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OER Awareness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spPr>
            <a:solidFill>
              <a:schemeClr val="accent1"/>
            </a:solidFill>
            <a:ln>
              <a:noFill/>
            </a:ln>
            <a:effectLst/>
          </c:spPr>
          <c:invertIfNegative val="0"/>
          <c:cat>
            <c:strRef>
              <c:f>All!$C$237:$C$241</c:f>
              <c:strCache>
                <c:ptCount val="5"/>
                <c:pt idx="0">
                  <c:v>I am very aware of OER and know how they can be used in the classroom</c:v>
                </c:pt>
                <c:pt idx="1">
                  <c:v>I am aware of OER and some of their use cases</c:v>
                </c:pt>
                <c:pt idx="2">
                  <c:v>I am somewhat aware of OER but I am not sure how they can be used</c:v>
                </c:pt>
                <c:pt idx="3">
                  <c:v>I have heard of OER, but don't know much about them</c:v>
                </c:pt>
                <c:pt idx="4">
                  <c:v>I am not aware of OER</c:v>
                </c:pt>
              </c:strCache>
            </c:strRef>
          </c:cat>
          <c:val>
            <c:numRef>
              <c:f>All!$D$237:$D$241</c:f>
              <c:numCache>
                <c:formatCode>0%</c:formatCode>
                <c:ptCount val="5"/>
                <c:pt idx="0">
                  <c:v>0.13157894736842105</c:v>
                </c:pt>
                <c:pt idx="1">
                  <c:v>0.28947368421052633</c:v>
                </c:pt>
                <c:pt idx="2">
                  <c:v>0.17434210526315788</c:v>
                </c:pt>
                <c:pt idx="3">
                  <c:v>0.20723684210526316</c:v>
                </c:pt>
                <c:pt idx="4">
                  <c:v>0.19736842105263158</c:v>
                </c:pt>
              </c:numCache>
            </c:numRef>
          </c:val>
          <c:extLst>
            <c:ext xmlns:c16="http://schemas.microsoft.com/office/drawing/2014/chart" uri="{C3380CC4-5D6E-409C-BE32-E72D297353CC}">
              <c16:uniqueId val="{00000000-2FA1-4E4B-8AE2-3717DAA2DFAD}"/>
            </c:ext>
          </c:extLst>
        </c:ser>
        <c:dLbls>
          <c:showLegendKey val="0"/>
          <c:showVal val="0"/>
          <c:showCatName val="0"/>
          <c:showSerName val="0"/>
          <c:showPercent val="0"/>
          <c:showBubbleSize val="0"/>
        </c:dLbls>
        <c:gapWidth val="182"/>
        <c:axId val="30683055"/>
        <c:axId val="30684735"/>
      </c:barChart>
      <c:catAx>
        <c:axId val="3068305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684735"/>
        <c:crosses val="autoZero"/>
        <c:auto val="1"/>
        <c:lblAlgn val="ctr"/>
        <c:lblOffset val="100"/>
        <c:noMultiLvlLbl val="0"/>
      </c:catAx>
      <c:valAx>
        <c:axId val="30684735"/>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68305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ACH!$D$27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ACH!$D$28:$D$31</c:f>
              <c:numCache>
                <c:formatCode>0%</c:formatCode>
                <c:ptCount val="4"/>
                <c:pt idx="0">
                  <c:v>8.6956521739130432E-2</c:v>
                </c:pt>
                <c:pt idx="1">
                  <c:v>0.21739130434782608</c:v>
                </c:pt>
                <c:pt idx="2">
                  <c:v>6.5217391304347824E-2</c:v>
                </c:pt>
                <c:pt idx="3">
                  <c:v>0.13043478260869565</c:v>
                </c:pt>
              </c:numCache>
            </c:numRef>
          </c:val>
          <c:extLst>
            <c:ext xmlns:c16="http://schemas.microsoft.com/office/drawing/2014/chart" uri="{C3380CC4-5D6E-409C-BE32-E72D297353CC}">
              <c16:uniqueId val="{00000000-CB02-4B27-954A-A561E3B47B63}"/>
            </c:ext>
          </c:extLst>
        </c:ser>
        <c:ser>
          <c:idx val="1"/>
          <c:order val="1"/>
          <c:tx>
            <c:strRef>
              <c:f>ACH!$E$27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ACH!$E$28:$E$31</c:f>
              <c:numCache>
                <c:formatCode>0%</c:formatCode>
                <c:ptCount val="4"/>
                <c:pt idx="0">
                  <c:v>0.10869565217391304</c:v>
                </c:pt>
                <c:pt idx="1">
                  <c:v>0.30434782608695654</c:v>
                </c:pt>
                <c:pt idx="2">
                  <c:v>4.3478260869565216E-2</c:v>
                </c:pt>
                <c:pt idx="3">
                  <c:v>0.15217391304347827</c:v>
                </c:pt>
              </c:numCache>
            </c:numRef>
          </c:val>
          <c:extLst>
            <c:ext xmlns:c16="http://schemas.microsoft.com/office/drawing/2014/chart" uri="{C3380CC4-5D6E-409C-BE32-E72D297353CC}">
              <c16:uniqueId val="{00000001-CB02-4B27-954A-A561E3B47B63}"/>
            </c:ext>
          </c:extLst>
        </c:ser>
        <c:ser>
          <c:idx val="2"/>
          <c:order val="2"/>
          <c:tx>
            <c:strRef>
              <c:f>ACH!$F$27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ACH!$F$28:$F$31</c:f>
              <c:numCache>
                <c:formatCode>0%</c:formatCode>
                <c:ptCount val="4"/>
                <c:pt idx="0">
                  <c:v>0.15217391304347827</c:v>
                </c:pt>
                <c:pt idx="1">
                  <c:v>0.2391304347826087</c:v>
                </c:pt>
                <c:pt idx="2">
                  <c:v>0.13043478260869565</c:v>
                </c:pt>
                <c:pt idx="3">
                  <c:v>0.30434782608695654</c:v>
                </c:pt>
              </c:numCache>
            </c:numRef>
          </c:val>
          <c:extLst>
            <c:ext xmlns:c16="http://schemas.microsoft.com/office/drawing/2014/chart" uri="{C3380CC4-5D6E-409C-BE32-E72D297353CC}">
              <c16:uniqueId val="{00000002-CB02-4B27-954A-A561E3B47B63}"/>
            </c:ext>
          </c:extLst>
        </c:ser>
        <c:ser>
          <c:idx val="3"/>
          <c:order val="3"/>
          <c:tx>
            <c:strRef>
              <c:f>ACH!$G$27</c:f>
              <c:strCache>
                <c:ptCount val="1"/>
                <c:pt idx="0">
                  <c:v>Neither </c:v>
                </c:pt>
              </c:strCache>
            </c:strRef>
          </c:tx>
          <c:spPr>
            <a:solidFill>
              <a:schemeClr val="accent4"/>
            </a:solidFill>
            <a:ln>
              <a:solidFill>
                <a:schemeClr val="accent4"/>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ACH!$G$28:$G$31</c:f>
              <c:numCache>
                <c:formatCode>0%</c:formatCode>
                <c:ptCount val="4"/>
                <c:pt idx="0">
                  <c:v>0.28260869565217389</c:v>
                </c:pt>
                <c:pt idx="1">
                  <c:v>0.10869565217391304</c:v>
                </c:pt>
                <c:pt idx="2">
                  <c:v>0.13043478260869565</c:v>
                </c:pt>
                <c:pt idx="3">
                  <c:v>8.6956521739130432E-2</c:v>
                </c:pt>
              </c:numCache>
            </c:numRef>
          </c:val>
          <c:extLst>
            <c:ext xmlns:c16="http://schemas.microsoft.com/office/drawing/2014/chart" uri="{C3380CC4-5D6E-409C-BE32-E72D297353CC}">
              <c16:uniqueId val="{00000003-CB02-4B27-954A-A561E3B47B63}"/>
            </c:ext>
          </c:extLst>
        </c:ser>
        <c:ser>
          <c:idx val="4"/>
          <c:order val="4"/>
          <c:tx>
            <c:strRef>
              <c:f>ACH!$H$27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ACH!$H$28:$H$31</c:f>
              <c:numCache>
                <c:formatCode>0%</c:formatCode>
                <c:ptCount val="4"/>
                <c:pt idx="0">
                  <c:v>0.15217391304347827</c:v>
                </c:pt>
                <c:pt idx="1">
                  <c:v>0</c:v>
                </c:pt>
                <c:pt idx="2">
                  <c:v>0.10869565217391304</c:v>
                </c:pt>
                <c:pt idx="3">
                  <c:v>0.10869565217391304</c:v>
                </c:pt>
              </c:numCache>
            </c:numRef>
          </c:val>
          <c:extLst>
            <c:ext xmlns:c16="http://schemas.microsoft.com/office/drawing/2014/chart" uri="{C3380CC4-5D6E-409C-BE32-E72D297353CC}">
              <c16:uniqueId val="{00000004-CB02-4B27-954A-A561E3B47B63}"/>
            </c:ext>
          </c:extLst>
        </c:ser>
        <c:ser>
          <c:idx val="5"/>
          <c:order val="5"/>
          <c:tx>
            <c:strRef>
              <c:f>ACH!$I$27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ACH!$I$28:$I$31</c:f>
              <c:numCache>
                <c:formatCode>0%</c:formatCode>
                <c:ptCount val="4"/>
                <c:pt idx="0">
                  <c:v>0.13043478260869565</c:v>
                </c:pt>
                <c:pt idx="1">
                  <c:v>4.3478260869565216E-2</c:v>
                </c:pt>
                <c:pt idx="2">
                  <c:v>0.34782608695652173</c:v>
                </c:pt>
                <c:pt idx="3">
                  <c:v>0.10869565217391304</c:v>
                </c:pt>
              </c:numCache>
            </c:numRef>
          </c:val>
          <c:extLst>
            <c:ext xmlns:c16="http://schemas.microsoft.com/office/drawing/2014/chart" uri="{C3380CC4-5D6E-409C-BE32-E72D297353CC}">
              <c16:uniqueId val="{00000005-CB02-4B27-954A-A561E3B47B63}"/>
            </c:ext>
          </c:extLst>
        </c:ser>
        <c:ser>
          <c:idx val="6"/>
          <c:order val="6"/>
          <c:tx>
            <c:strRef>
              <c:f>ACH!$J$27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ACH!$C$28:$C$31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ACH!$J$28:$J$31</c:f>
              <c:numCache>
                <c:formatCode>0%</c:formatCode>
                <c:ptCount val="4"/>
                <c:pt idx="0">
                  <c:v>8.6956521739130432E-2</c:v>
                </c:pt>
                <c:pt idx="1">
                  <c:v>8.6956521739130432E-2</c:v>
                </c:pt>
                <c:pt idx="2">
                  <c:v>0.17391304347826086</c:v>
                </c:pt>
                <c:pt idx="3">
                  <c:v>0.10869565217391304</c:v>
                </c:pt>
              </c:numCache>
            </c:numRef>
          </c:val>
          <c:extLst>
            <c:ext xmlns:c16="http://schemas.microsoft.com/office/drawing/2014/chart" uri="{C3380CC4-5D6E-409C-BE32-E72D297353CC}">
              <c16:uniqueId val="{00000006-CB02-4B27-954A-A561E3B47B63}"/>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ACH!$D$201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ACH!$C$202:$C$210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ACH!$D$202:$D$210</c:f>
              <c:numCache>
                <c:formatCode>0%</c:formatCode>
                <c:ptCount val="9"/>
                <c:pt idx="0">
                  <c:v>0.3611111111111111</c:v>
                </c:pt>
                <c:pt idx="1">
                  <c:v>0.44444444444444442</c:v>
                </c:pt>
                <c:pt idx="2">
                  <c:v>0.125</c:v>
                </c:pt>
                <c:pt idx="3">
                  <c:v>0.20588235294117646</c:v>
                </c:pt>
                <c:pt idx="4">
                  <c:v>0.16129032258064516</c:v>
                </c:pt>
                <c:pt idx="5">
                  <c:v>0.2</c:v>
                </c:pt>
                <c:pt idx="6">
                  <c:v>0.41666666666666669</c:v>
                </c:pt>
                <c:pt idx="7">
                  <c:v>0.33333333333333331</c:v>
                </c:pt>
                <c:pt idx="8">
                  <c:v>0.3611111111111111</c:v>
                </c:pt>
              </c:numCache>
            </c:numRef>
          </c:val>
          <c:extLst>
            <c:ext xmlns:c16="http://schemas.microsoft.com/office/drawing/2014/chart" uri="{C3380CC4-5D6E-409C-BE32-E72D297353CC}">
              <c16:uniqueId val="{00000000-79AE-4892-98A7-FFB429E9E607}"/>
            </c:ext>
          </c:extLst>
        </c:ser>
        <c:ser>
          <c:idx val="1"/>
          <c:order val="1"/>
          <c:tx>
            <c:strRef>
              <c:f>ACH!$E$201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ACH!$C$202:$C$210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ACH!$E$202:$E$210</c:f>
              <c:numCache>
                <c:formatCode>0%</c:formatCode>
                <c:ptCount val="9"/>
                <c:pt idx="0">
                  <c:v>0.22222222222222221</c:v>
                </c:pt>
                <c:pt idx="1">
                  <c:v>0.47222222222222221</c:v>
                </c:pt>
                <c:pt idx="2">
                  <c:v>0.4375</c:v>
                </c:pt>
                <c:pt idx="3">
                  <c:v>0.44117647058823528</c:v>
                </c:pt>
                <c:pt idx="4">
                  <c:v>0.38709677419354838</c:v>
                </c:pt>
                <c:pt idx="5">
                  <c:v>0.34285714285714286</c:v>
                </c:pt>
                <c:pt idx="6">
                  <c:v>0.44444444444444442</c:v>
                </c:pt>
                <c:pt idx="7">
                  <c:v>0.5</c:v>
                </c:pt>
                <c:pt idx="8">
                  <c:v>0.41666666666666669</c:v>
                </c:pt>
              </c:numCache>
            </c:numRef>
          </c:val>
          <c:extLst>
            <c:ext xmlns:c16="http://schemas.microsoft.com/office/drawing/2014/chart" uri="{C3380CC4-5D6E-409C-BE32-E72D297353CC}">
              <c16:uniqueId val="{00000001-79AE-4892-98A7-FFB429E9E607}"/>
            </c:ext>
          </c:extLst>
        </c:ser>
        <c:ser>
          <c:idx val="2"/>
          <c:order val="2"/>
          <c:tx>
            <c:strRef>
              <c:f>ACH!$F$201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ACH!$C$202:$C$210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ACH!$F$202:$F$210</c:f>
              <c:numCache>
                <c:formatCode>0%</c:formatCode>
                <c:ptCount val="9"/>
                <c:pt idx="0">
                  <c:v>0.25</c:v>
                </c:pt>
                <c:pt idx="1">
                  <c:v>2.7777777777777776E-2</c:v>
                </c:pt>
                <c:pt idx="2">
                  <c:v>0.21875</c:v>
                </c:pt>
                <c:pt idx="3">
                  <c:v>8.8235294117647065E-2</c:v>
                </c:pt>
                <c:pt idx="4">
                  <c:v>0.16129032258064516</c:v>
                </c:pt>
                <c:pt idx="5">
                  <c:v>2.8571428571428571E-2</c:v>
                </c:pt>
                <c:pt idx="6">
                  <c:v>5.5555555555555552E-2</c:v>
                </c:pt>
                <c:pt idx="7">
                  <c:v>8.3333333333333329E-2</c:v>
                </c:pt>
                <c:pt idx="8">
                  <c:v>0.1388888888888889</c:v>
                </c:pt>
              </c:numCache>
            </c:numRef>
          </c:val>
          <c:extLst>
            <c:ext xmlns:c16="http://schemas.microsoft.com/office/drawing/2014/chart" uri="{C3380CC4-5D6E-409C-BE32-E72D297353CC}">
              <c16:uniqueId val="{00000002-79AE-4892-98A7-FFB429E9E607}"/>
            </c:ext>
          </c:extLst>
        </c:ser>
        <c:ser>
          <c:idx val="3"/>
          <c:order val="3"/>
          <c:tx>
            <c:strRef>
              <c:f>ACH!$G$201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ACH!$C$202:$C$210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ACH!$G$202:$G$210</c:f>
              <c:numCache>
                <c:formatCode>0%</c:formatCode>
                <c:ptCount val="9"/>
                <c:pt idx="0">
                  <c:v>0.16666666666666666</c:v>
                </c:pt>
                <c:pt idx="1">
                  <c:v>5.5555555555555552E-2</c:v>
                </c:pt>
                <c:pt idx="2">
                  <c:v>0.21875</c:v>
                </c:pt>
                <c:pt idx="3">
                  <c:v>0.26470588235294118</c:v>
                </c:pt>
                <c:pt idx="4">
                  <c:v>0.29032258064516131</c:v>
                </c:pt>
                <c:pt idx="5">
                  <c:v>0.42857142857142855</c:v>
                </c:pt>
                <c:pt idx="6">
                  <c:v>8.3333333333333329E-2</c:v>
                </c:pt>
                <c:pt idx="7">
                  <c:v>8.3333333333333329E-2</c:v>
                </c:pt>
                <c:pt idx="8">
                  <c:v>8.3333333333333329E-2</c:v>
                </c:pt>
              </c:numCache>
            </c:numRef>
          </c:val>
          <c:extLst>
            <c:ext xmlns:c16="http://schemas.microsoft.com/office/drawing/2014/chart" uri="{C3380CC4-5D6E-409C-BE32-E72D297353CC}">
              <c16:uniqueId val="{00000003-79AE-4892-98A7-FFB429E9E607}"/>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ACH!$D$230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ACH!$C$231:$C$233</c:f>
              <c:strCache>
                <c:ptCount val="3"/>
                <c:pt idx="0">
                  <c:v>Public Domain</c:v>
                </c:pt>
                <c:pt idx="1">
                  <c:v>Copyright</c:v>
                </c:pt>
                <c:pt idx="2">
                  <c:v>Creative Commons</c:v>
                </c:pt>
              </c:strCache>
            </c:strRef>
          </c:cat>
          <c:val>
            <c:numRef>
              <c:f>ACH!$D$231:$D$233</c:f>
              <c:numCache>
                <c:formatCode>0%</c:formatCode>
                <c:ptCount val="3"/>
                <c:pt idx="0">
                  <c:v>0.15555555555555556</c:v>
                </c:pt>
                <c:pt idx="1">
                  <c:v>8.8888888888888892E-2</c:v>
                </c:pt>
                <c:pt idx="2">
                  <c:v>0.4</c:v>
                </c:pt>
              </c:numCache>
            </c:numRef>
          </c:val>
          <c:extLst>
            <c:ext xmlns:c16="http://schemas.microsoft.com/office/drawing/2014/chart" uri="{C3380CC4-5D6E-409C-BE32-E72D297353CC}">
              <c16:uniqueId val="{00000000-DE41-49EC-88E3-2DDCA2305096}"/>
            </c:ext>
          </c:extLst>
        </c:ser>
        <c:ser>
          <c:idx val="1"/>
          <c:order val="1"/>
          <c:tx>
            <c:strRef>
              <c:f>ACH!$E$230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ACH!$C$231:$C$233</c:f>
              <c:strCache>
                <c:ptCount val="3"/>
                <c:pt idx="0">
                  <c:v>Public Domain</c:v>
                </c:pt>
                <c:pt idx="1">
                  <c:v>Copyright</c:v>
                </c:pt>
                <c:pt idx="2">
                  <c:v>Creative Commons</c:v>
                </c:pt>
              </c:strCache>
            </c:strRef>
          </c:cat>
          <c:val>
            <c:numRef>
              <c:f>ACH!$E$231:$E$233</c:f>
              <c:numCache>
                <c:formatCode>0%</c:formatCode>
                <c:ptCount val="3"/>
                <c:pt idx="0">
                  <c:v>0.1111111111111111</c:v>
                </c:pt>
                <c:pt idx="1">
                  <c:v>0.1111111111111111</c:v>
                </c:pt>
                <c:pt idx="2">
                  <c:v>0.17777777777777778</c:v>
                </c:pt>
              </c:numCache>
            </c:numRef>
          </c:val>
          <c:extLst>
            <c:ext xmlns:c16="http://schemas.microsoft.com/office/drawing/2014/chart" uri="{C3380CC4-5D6E-409C-BE32-E72D297353CC}">
              <c16:uniqueId val="{00000001-DE41-49EC-88E3-2DDCA2305096}"/>
            </c:ext>
          </c:extLst>
        </c:ser>
        <c:ser>
          <c:idx val="2"/>
          <c:order val="2"/>
          <c:tx>
            <c:strRef>
              <c:f>ACH!$F$230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ACH!$C$231:$C$233</c:f>
              <c:strCache>
                <c:ptCount val="3"/>
                <c:pt idx="0">
                  <c:v>Public Domain</c:v>
                </c:pt>
                <c:pt idx="1">
                  <c:v>Copyright</c:v>
                </c:pt>
                <c:pt idx="2">
                  <c:v>Creative Commons</c:v>
                </c:pt>
              </c:strCache>
            </c:strRef>
          </c:cat>
          <c:val>
            <c:numRef>
              <c:f>ACH!$F$231:$F$233</c:f>
              <c:numCache>
                <c:formatCode>0%</c:formatCode>
                <c:ptCount val="3"/>
                <c:pt idx="0">
                  <c:v>0.4</c:v>
                </c:pt>
                <c:pt idx="1">
                  <c:v>0.35555555555555557</c:v>
                </c:pt>
                <c:pt idx="2">
                  <c:v>0.24444444444444444</c:v>
                </c:pt>
              </c:numCache>
            </c:numRef>
          </c:val>
          <c:extLst>
            <c:ext xmlns:c16="http://schemas.microsoft.com/office/drawing/2014/chart" uri="{C3380CC4-5D6E-409C-BE32-E72D297353CC}">
              <c16:uniqueId val="{00000002-DE41-49EC-88E3-2DDCA2305096}"/>
            </c:ext>
          </c:extLst>
        </c:ser>
        <c:ser>
          <c:idx val="3"/>
          <c:order val="3"/>
          <c:tx>
            <c:strRef>
              <c:f>ACH!$G$230</c:f>
              <c:strCache>
                <c:ptCount val="1"/>
                <c:pt idx="0">
                  <c:v>Very Aware</c:v>
                </c:pt>
              </c:strCache>
            </c:strRef>
          </c:tx>
          <c:spPr>
            <a:solidFill>
              <a:schemeClr val="accent6">
                <a:lumMod val="50000"/>
              </a:schemeClr>
            </a:solidFill>
            <a:ln>
              <a:noFill/>
            </a:ln>
            <a:effectLst/>
          </c:spPr>
          <c:invertIfNegative val="0"/>
          <c:cat>
            <c:strRef>
              <c:f>ACH!$C$231:$C$233</c:f>
              <c:strCache>
                <c:ptCount val="3"/>
                <c:pt idx="0">
                  <c:v>Public Domain</c:v>
                </c:pt>
                <c:pt idx="1">
                  <c:v>Copyright</c:v>
                </c:pt>
                <c:pt idx="2">
                  <c:v>Creative Commons</c:v>
                </c:pt>
              </c:strCache>
            </c:strRef>
          </c:cat>
          <c:val>
            <c:numRef>
              <c:f>ACH!$G$231:$G$233</c:f>
              <c:numCache>
                <c:formatCode>0%</c:formatCode>
                <c:ptCount val="3"/>
                <c:pt idx="0">
                  <c:v>0.33333333333333331</c:v>
                </c:pt>
                <c:pt idx="1">
                  <c:v>0.44444444444444442</c:v>
                </c:pt>
                <c:pt idx="2">
                  <c:v>0.17777777777777778</c:v>
                </c:pt>
              </c:numCache>
            </c:numRef>
          </c:val>
          <c:extLst>
            <c:ext xmlns:c16="http://schemas.microsoft.com/office/drawing/2014/chart" uri="{C3380CC4-5D6E-409C-BE32-E72D297353CC}">
              <c16:uniqueId val="{00000003-DE41-49EC-88E3-2DDCA2305096}"/>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BAT!$D$27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BAT!$D$28:$D$31</c:f>
              <c:numCache>
                <c:formatCode>0%</c:formatCode>
                <c:ptCount val="4"/>
                <c:pt idx="0">
                  <c:v>0.11904761904761904</c:v>
                </c:pt>
                <c:pt idx="1">
                  <c:v>0.26190476190476192</c:v>
                </c:pt>
                <c:pt idx="2">
                  <c:v>0.11904761904761904</c:v>
                </c:pt>
                <c:pt idx="3">
                  <c:v>4.878048780487805E-2</c:v>
                </c:pt>
              </c:numCache>
            </c:numRef>
          </c:val>
          <c:extLst>
            <c:ext xmlns:c16="http://schemas.microsoft.com/office/drawing/2014/chart" uri="{C3380CC4-5D6E-409C-BE32-E72D297353CC}">
              <c16:uniqueId val="{00000000-7769-4512-8E35-9B5EAA1DA974}"/>
            </c:ext>
          </c:extLst>
        </c:ser>
        <c:ser>
          <c:idx val="1"/>
          <c:order val="1"/>
          <c:tx>
            <c:strRef>
              <c:f>BAT!$E$27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BAT!$E$28:$E$31</c:f>
              <c:numCache>
                <c:formatCode>0%</c:formatCode>
                <c:ptCount val="4"/>
                <c:pt idx="0">
                  <c:v>0.16666666666666666</c:v>
                </c:pt>
                <c:pt idx="1">
                  <c:v>0.26190476190476192</c:v>
                </c:pt>
                <c:pt idx="2">
                  <c:v>0.19047619047619047</c:v>
                </c:pt>
                <c:pt idx="3">
                  <c:v>4.878048780487805E-2</c:v>
                </c:pt>
              </c:numCache>
            </c:numRef>
          </c:val>
          <c:extLst>
            <c:ext xmlns:c16="http://schemas.microsoft.com/office/drawing/2014/chart" uri="{C3380CC4-5D6E-409C-BE32-E72D297353CC}">
              <c16:uniqueId val="{00000001-7769-4512-8E35-9B5EAA1DA974}"/>
            </c:ext>
          </c:extLst>
        </c:ser>
        <c:ser>
          <c:idx val="2"/>
          <c:order val="2"/>
          <c:tx>
            <c:strRef>
              <c:f>BAT!$F$27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BAT!$F$28:$F$31</c:f>
              <c:numCache>
                <c:formatCode>0%</c:formatCode>
                <c:ptCount val="4"/>
                <c:pt idx="0">
                  <c:v>0.11904761904761904</c:v>
                </c:pt>
                <c:pt idx="1">
                  <c:v>0.33333333333333331</c:v>
                </c:pt>
                <c:pt idx="2">
                  <c:v>0.23809523809523808</c:v>
                </c:pt>
                <c:pt idx="3">
                  <c:v>0.24390243902439024</c:v>
                </c:pt>
              </c:numCache>
            </c:numRef>
          </c:val>
          <c:extLst>
            <c:ext xmlns:c16="http://schemas.microsoft.com/office/drawing/2014/chart" uri="{C3380CC4-5D6E-409C-BE32-E72D297353CC}">
              <c16:uniqueId val="{00000002-7769-4512-8E35-9B5EAA1DA974}"/>
            </c:ext>
          </c:extLst>
        </c:ser>
        <c:ser>
          <c:idx val="3"/>
          <c:order val="3"/>
          <c:tx>
            <c:strRef>
              <c:f>BAT!$G$27</c:f>
              <c:strCache>
                <c:ptCount val="1"/>
                <c:pt idx="0">
                  <c:v>Neither </c:v>
                </c:pt>
              </c:strCache>
            </c:strRef>
          </c:tx>
          <c:spPr>
            <a:solidFill>
              <a:schemeClr val="accent4"/>
            </a:solidFill>
            <a:ln>
              <a:solidFill>
                <a:schemeClr val="accent4"/>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BAT!$G$28:$G$31</c:f>
              <c:numCache>
                <c:formatCode>0%</c:formatCode>
                <c:ptCount val="4"/>
                <c:pt idx="0">
                  <c:v>0.26190476190476192</c:v>
                </c:pt>
                <c:pt idx="1">
                  <c:v>7.1428571428571425E-2</c:v>
                </c:pt>
                <c:pt idx="2">
                  <c:v>9.5238095238095233E-2</c:v>
                </c:pt>
                <c:pt idx="3">
                  <c:v>0.1951219512195122</c:v>
                </c:pt>
              </c:numCache>
            </c:numRef>
          </c:val>
          <c:extLst>
            <c:ext xmlns:c16="http://schemas.microsoft.com/office/drawing/2014/chart" uri="{C3380CC4-5D6E-409C-BE32-E72D297353CC}">
              <c16:uniqueId val="{00000003-7769-4512-8E35-9B5EAA1DA974}"/>
            </c:ext>
          </c:extLst>
        </c:ser>
        <c:ser>
          <c:idx val="4"/>
          <c:order val="4"/>
          <c:tx>
            <c:strRef>
              <c:f>BAT!$H$27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BAT!$H$28:$H$31</c:f>
              <c:numCache>
                <c:formatCode>0%</c:formatCode>
                <c:ptCount val="4"/>
                <c:pt idx="0">
                  <c:v>7.1428571428571425E-2</c:v>
                </c:pt>
                <c:pt idx="1">
                  <c:v>2.3809523809523808E-2</c:v>
                </c:pt>
                <c:pt idx="2">
                  <c:v>7.1428571428571425E-2</c:v>
                </c:pt>
                <c:pt idx="3">
                  <c:v>0.26829268292682928</c:v>
                </c:pt>
              </c:numCache>
            </c:numRef>
          </c:val>
          <c:extLst>
            <c:ext xmlns:c16="http://schemas.microsoft.com/office/drawing/2014/chart" uri="{C3380CC4-5D6E-409C-BE32-E72D297353CC}">
              <c16:uniqueId val="{00000004-7769-4512-8E35-9B5EAA1DA974}"/>
            </c:ext>
          </c:extLst>
        </c:ser>
        <c:ser>
          <c:idx val="5"/>
          <c:order val="5"/>
          <c:tx>
            <c:strRef>
              <c:f>BAT!$I$27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BAT!$I$28:$I$31</c:f>
              <c:numCache>
                <c:formatCode>0%</c:formatCode>
                <c:ptCount val="4"/>
                <c:pt idx="0">
                  <c:v>0.23809523809523808</c:v>
                </c:pt>
                <c:pt idx="1">
                  <c:v>4.7619047619047616E-2</c:v>
                </c:pt>
                <c:pt idx="2">
                  <c:v>0.21428571428571427</c:v>
                </c:pt>
                <c:pt idx="3">
                  <c:v>0.14634146341463414</c:v>
                </c:pt>
              </c:numCache>
            </c:numRef>
          </c:val>
          <c:extLst>
            <c:ext xmlns:c16="http://schemas.microsoft.com/office/drawing/2014/chart" uri="{C3380CC4-5D6E-409C-BE32-E72D297353CC}">
              <c16:uniqueId val="{00000005-7769-4512-8E35-9B5EAA1DA974}"/>
            </c:ext>
          </c:extLst>
        </c:ser>
        <c:ser>
          <c:idx val="6"/>
          <c:order val="6"/>
          <c:tx>
            <c:strRef>
              <c:f>BAT!$J$27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BAT!$C$28:$C$31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BAT!$J$28:$J$31</c:f>
              <c:numCache>
                <c:formatCode>0%</c:formatCode>
                <c:ptCount val="4"/>
                <c:pt idx="0">
                  <c:v>2.3809523809523808E-2</c:v>
                </c:pt>
                <c:pt idx="1">
                  <c:v>0</c:v>
                </c:pt>
                <c:pt idx="2">
                  <c:v>7.1428571428571425E-2</c:v>
                </c:pt>
                <c:pt idx="3">
                  <c:v>4.878048780487805E-2</c:v>
                </c:pt>
              </c:numCache>
            </c:numRef>
          </c:val>
          <c:extLst>
            <c:ext xmlns:c16="http://schemas.microsoft.com/office/drawing/2014/chart" uri="{C3380CC4-5D6E-409C-BE32-E72D297353CC}">
              <c16:uniqueId val="{00000006-7769-4512-8E35-9B5EAA1DA974}"/>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BAT!$D$201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BAT!$C$202:$C$210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BAT!$D$202:$D$210</c:f>
              <c:numCache>
                <c:formatCode>0%</c:formatCode>
                <c:ptCount val="9"/>
                <c:pt idx="0">
                  <c:v>2.7777777777777776E-2</c:v>
                </c:pt>
                <c:pt idx="1">
                  <c:v>0.35294117647058826</c:v>
                </c:pt>
                <c:pt idx="2">
                  <c:v>0.17142857142857143</c:v>
                </c:pt>
                <c:pt idx="3">
                  <c:v>0.125</c:v>
                </c:pt>
                <c:pt idx="4">
                  <c:v>0.17647058823529413</c:v>
                </c:pt>
                <c:pt idx="5">
                  <c:v>0.11764705882352941</c:v>
                </c:pt>
                <c:pt idx="6">
                  <c:v>0.2</c:v>
                </c:pt>
                <c:pt idx="7">
                  <c:v>0.25714285714285712</c:v>
                </c:pt>
                <c:pt idx="8">
                  <c:v>0.14705882352941177</c:v>
                </c:pt>
              </c:numCache>
            </c:numRef>
          </c:val>
          <c:extLst>
            <c:ext xmlns:c16="http://schemas.microsoft.com/office/drawing/2014/chart" uri="{C3380CC4-5D6E-409C-BE32-E72D297353CC}">
              <c16:uniqueId val="{00000000-DE4B-45B8-8258-3C3312B7AFA4}"/>
            </c:ext>
          </c:extLst>
        </c:ser>
        <c:ser>
          <c:idx val="1"/>
          <c:order val="1"/>
          <c:tx>
            <c:strRef>
              <c:f>BAT!$E$201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BAT!$C$202:$C$210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BAT!$E$202:$E$210</c:f>
              <c:numCache>
                <c:formatCode>0%</c:formatCode>
                <c:ptCount val="9"/>
                <c:pt idx="0">
                  <c:v>0.22222222222222221</c:v>
                </c:pt>
                <c:pt idx="1">
                  <c:v>0.5</c:v>
                </c:pt>
                <c:pt idx="2">
                  <c:v>0.45714285714285713</c:v>
                </c:pt>
                <c:pt idx="3">
                  <c:v>0.40625</c:v>
                </c:pt>
                <c:pt idx="4">
                  <c:v>0.41176470588235292</c:v>
                </c:pt>
                <c:pt idx="5">
                  <c:v>0.47058823529411764</c:v>
                </c:pt>
                <c:pt idx="6">
                  <c:v>0.45714285714285713</c:v>
                </c:pt>
                <c:pt idx="7">
                  <c:v>0.51428571428571423</c:v>
                </c:pt>
                <c:pt idx="8">
                  <c:v>0.52941176470588236</c:v>
                </c:pt>
              </c:numCache>
            </c:numRef>
          </c:val>
          <c:extLst>
            <c:ext xmlns:c16="http://schemas.microsoft.com/office/drawing/2014/chart" uri="{C3380CC4-5D6E-409C-BE32-E72D297353CC}">
              <c16:uniqueId val="{00000001-DE4B-45B8-8258-3C3312B7AFA4}"/>
            </c:ext>
          </c:extLst>
        </c:ser>
        <c:ser>
          <c:idx val="2"/>
          <c:order val="2"/>
          <c:tx>
            <c:strRef>
              <c:f>BAT!$F$201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BAT!$C$202:$C$210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BAT!$F$202:$F$210</c:f>
              <c:numCache>
                <c:formatCode>0%</c:formatCode>
                <c:ptCount val="9"/>
                <c:pt idx="0">
                  <c:v>0.47222222222222221</c:v>
                </c:pt>
                <c:pt idx="1">
                  <c:v>8.8235294117647065E-2</c:v>
                </c:pt>
                <c:pt idx="2">
                  <c:v>0.25714285714285712</c:v>
                </c:pt>
                <c:pt idx="3">
                  <c:v>0.34375</c:v>
                </c:pt>
                <c:pt idx="4">
                  <c:v>0.29411764705882354</c:v>
                </c:pt>
                <c:pt idx="5">
                  <c:v>0.17647058823529413</c:v>
                </c:pt>
                <c:pt idx="6">
                  <c:v>0.22857142857142856</c:v>
                </c:pt>
                <c:pt idx="7">
                  <c:v>0.2</c:v>
                </c:pt>
                <c:pt idx="8">
                  <c:v>0.20588235294117646</c:v>
                </c:pt>
              </c:numCache>
            </c:numRef>
          </c:val>
          <c:extLst>
            <c:ext xmlns:c16="http://schemas.microsoft.com/office/drawing/2014/chart" uri="{C3380CC4-5D6E-409C-BE32-E72D297353CC}">
              <c16:uniqueId val="{00000002-DE4B-45B8-8258-3C3312B7AFA4}"/>
            </c:ext>
          </c:extLst>
        </c:ser>
        <c:ser>
          <c:idx val="3"/>
          <c:order val="3"/>
          <c:tx>
            <c:strRef>
              <c:f>BAT!$G$201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BAT!$C$202:$C$210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BAT!$G$202:$G$210</c:f>
              <c:numCache>
                <c:formatCode>0%</c:formatCode>
                <c:ptCount val="9"/>
                <c:pt idx="0">
                  <c:v>0.27777777777777779</c:v>
                </c:pt>
                <c:pt idx="1">
                  <c:v>5.8823529411764705E-2</c:v>
                </c:pt>
                <c:pt idx="2">
                  <c:v>0.11428571428571428</c:v>
                </c:pt>
                <c:pt idx="3">
                  <c:v>0.125</c:v>
                </c:pt>
                <c:pt idx="4">
                  <c:v>0.11764705882352941</c:v>
                </c:pt>
                <c:pt idx="5">
                  <c:v>0.23529411764705882</c:v>
                </c:pt>
                <c:pt idx="6">
                  <c:v>0.11428571428571428</c:v>
                </c:pt>
                <c:pt idx="7">
                  <c:v>2.8571428571428571E-2</c:v>
                </c:pt>
                <c:pt idx="8">
                  <c:v>0.11764705882352941</c:v>
                </c:pt>
              </c:numCache>
            </c:numRef>
          </c:val>
          <c:extLst>
            <c:ext xmlns:c16="http://schemas.microsoft.com/office/drawing/2014/chart" uri="{C3380CC4-5D6E-409C-BE32-E72D297353CC}">
              <c16:uniqueId val="{00000003-DE4B-45B8-8258-3C3312B7AFA4}"/>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BAT!$D$230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BAT!$C$231:$C$233</c:f>
              <c:strCache>
                <c:ptCount val="3"/>
                <c:pt idx="0">
                  <c:v>Public Domain</c:v>
                </c:pt>
                <c:pt idx="1">
                  <c:v>Copyright</c:v>
                </c:pt>
                <c:pt idx="2">
                  <c:v>Creative Commons</c:v>
                </c:pt>
              </c:strCache>
            </c:strRef>
          </c:cat>
          <c:val>
            <c:numRef>
              <c:f>BAT!$D$231:$D$233</c:f>
              <c:numCache>
                <c:formatCode>0%</c:formatCode>
                <c:ptCount val="3"/>
                <c:pt idx="0">
                  <c:v>0.21428571428571427</c:v>
                </c:pt>
                <c:pt idx="1">
                  <c:v>0.11904761904761904</c:v>
                </c:pt>
                <c:pt idx="2">
                  <c:v>0.48780487804878048</c:v>
                </c:pt>
              </c:numCache>
            </c:numRef>
          </c:val>
          <c:extLst>
            <c:ext xmlns:c16="http://schemas.microsoft.com/office/drawing/2014/chart" uri="{C3380CC4-5D6E-409C-BE32-E72D297353CC}">
              <c16:uniqueId val="{00000000-087E-4FB9-93E7-66815A396F55}"/>
            </c:ext>
          </c:extLst>
        </c:ser>
        <c:ser>
          <c:idx val="1"/>
          <c:order val="1"/>
          <c:tx>
            <c:strRef>
              <c:f>BAT!$E$230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BAT!$C$231:$C$233</c:f>
              <c:strCache>
                <c:ptCount val="3"/>
                <c:pt idx="0">
                  <c:v>Public Domain</c:v>
                </c:pt>
                <c:pt idx="1">
                  <c:v>Copyright</c:v>
                </c:pt>
                <c:pt idx="2">
                  <c:v>Creative Commons</c:v>
                </c:pt>
              </c:strCache>
            </c:strRef>
          </c:cat>
          <c:val>
            <c:numRef>
              <c:f>BAT!$E$231:$E$233</c:f>
              <c:numCache>
                <c:formatCode>0%</c:formatCode>
                <c:ptCount val="3"/>
                <c:pt idx="0">
                  <c:v>0.16666666666666666</c:v>
                </c:pt>
                <c:pt idx="1">
                  <c:v>0.16666666666666666</c:v>
                </c:pt>
                <c:pt idx="2">
                  <c:v>0.21951219512195122</c:v>
                </c:pt>
              </c:numCache>
            </c:numRef>
          </c:val>
          <c:extLst>
            <c:ext xmlns:c16="http://schemas.microsoft.com/office/drawing/2014/chart" uri="{C3380CC4-5D6E-409C-BE32-E72D297353CC}">
              <c16:uniqueId val="{00000001-087E-4FB9-93E7-66815A396F55}"/>
            </c:ext>
          </c:extLst>
        </c:ser>
        <c:ser>
          <c:idx val="2"/>
          <c:order val="2"/>
          <c:tx>
            <c:strRef>
              <c:f>BAT!$F$230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BAT!$C$231:$C$233</c:f>
              <c:strCache>
                <c:ptCount val="3"/>
                <c:pt idx="0">
                  <c:v>Public Domain</c:v>
                </c:pt>
                <c:pt idx="1">
                  <c:v>Copyright</c:v>
                </c:pt>
                <c:pt idx="2">
                  <c:v>Creative Commons</c:v>
                </c:pt>
              </c:strCache>
            </c:strRef>
          </c:cat>
          <c:val>
            <c:numRef>
              <c:f>BAT!$F$231:$F$233</c:f>
              <c:numCache>
                <c:formatCode>0%</c:formatCode>
                <c:ptCount val="3"/>
                <c:pt idx="0">
                  <c:v>0.2857142857142857</c:v>
                </c:pt>
                <c:pt idx="1">
                  <c:v>0.26190476190476192</c:v>
                </c:pt>
                <c:pt idx="2">
                  <c:v>0.12195121951219512</c:v>
                </c:pt>
              </c:numCache>
            </c:numRef>
          </c:val>
          <c:extLst>
            <c:ext xmlns:c16="http://schemas.microsoft.com/office/drawing/2014/chart" uri="{C3380CC4-5D6E-409C-BE32-E72D297353CC}">
              <c16:uniqueId val="{00000002-087E-4FB9-93E7-66815A396F55}"/>
            </c:ext>
          </c:extLst>
        </c:ser>
        <c:ser>
          <c:idx val="3"/>
          <c:order val="3"/>
          <c:tx>
            <c:strRef>
              <c:f>BAT!$G$230</c:f>
              <c:strCache>
                <c:ptCount val="1"/>
                <c:pt idx="0">
                  <c:v>Very Aware</c:v>
                </c:pt>
              </c:strCache>
            </c:strRef>
          </c:tx>
          <c:spPr>
            <a:solidFill>
              <a:schemeClr val="accent6">
                <a:lumMod val="50000"/>
              </a:schemeClr>
            </a:solidFill>
            <a:ln>
              <a:noFill/>
            </a:ln>
            <a:effectLst/>
          </c:spPr>
          <c:invertIfNegative val="0"/>
          <c:cat>
            <c:strRef>
              <c:f>BAT!$C$231:$C$233</c:f>
              <c:strCache>
                <c:ptCount val="3"/>
                <c:pt idx="0">
                  <c:v>Public Domain</c:v>
                </c:pt>
                <c:pt idx="1">
                  <c:v>Copyright</c:v>
                </c:pt>
                <c:pt idx="2">
                  <c:v>Creative Commons</c:v>
                </c:pt>
              </c:strCache>
            </c:strRef>
          </c:cat>
          <c:val>
            <c:numRef>
              <c:f>BAT!$G$231:$G$233</c:f>
              <c:numCache>
                <c:formatCode>0%</c:formatCode>
                <c:ptCount val="3"/>
                <c:pt idx="0">
                  <c:v>0.33333333333333331</c:v>
                </c:pt>
                <c:pt idx="1">
                  <c:v>0.45238095238095238</c:v>
                </c:pt>
                <c:pt idx="2">
                  <c:v>0.17073170731707318</c:v>
                </c:pt>
              </c:numCache>
            </c:numRef>
          </c:val>
          <c:extLst>
            <c:ext xmlns:c16="http://schemas.microsoft.com/office/drawing/2014/chart" uri="{C3380CC4-5D6E-409C-BE32-E72D297353CC}">
              <c16:uniqueId val="{00000003-087E-4FB9-93E7-66815A396F55}"/>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CEPS!$D$27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CEPS!$D$28:$D$31</c:f>
              <c:numCache>
                <c:formatCode>0%</c:formatCode>
                <c:ptCount val="4"/>
                <c:pt idx="0">
                  <c:v>0.16666666666666666</c:v>
                </c:pt>
                <c:pt idx="1">
                  <c:v>0.33333333333333331</c:v>
                </c:pt>
                <c:pt idx="2">
                  <c:v>0</c:v>
                </c:pt>
                <c:pt idx="3">
                  <c:v>0</c:v>
                </c:pt>
              </c:numCache>
            </c:numRef>
          </c:val>
          <c:extLst>
            <c:ext xmlns:c16="http://schemas.microsoft.com/office/drawing/2014/chart" uri="{C3380CC4-5D6E-409C-BE32-E72D297353CC}">
              <c16:uniqueId val="{00000000-F4AE-4E42-B175-A405B8690C16}"/>
            </c:ext>
          </c:extLst>
        </c:ser>
        <c:ser>
          <c:idx val="1"/>
          <c:order val="1"/>
          <c:tx>
            <c:strRef>
              <c:f>CEPS!$E$27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CEPS!$E$28:$E$31</c:f>
              <c:numCache>
                <c:formatCode>0%</c:formatCode>
                <c:ptCount val="4"/>
                <c:pt idx="0">
                  <c:v>0.33333333333333331</c:v>
                </c:pt>
                <c:pt idx="1">
                  <c:v>0.33333333333333331</c:v>
                </c:pt>
                <c:pt idx="2">
                  <c:v>0</c:v>
                </c:pt>
                <c:pt idx="3">
                  <c:v>0.16666666666666666</c:v>
                </c:pt>
              </c:numCache>
            </c:numRef>
          </c:val>
          <c:extLst>
            <c:ext xmlns:c16="http://schemas.microsoft.com/office/drawing/2014/chart" uri="{C3380CC4-5D6E-409C-BE32-E72D297353CC}">
              <c16:uniqueId val="{00000001-F4AE-4E42-B175-A405B8690C16}"/>
            </c:ext>
          </c:extLst>
        </c:ser>
        <c:ser>
          <c:idx val="2"/>
          <c:order val="2"/>
          <c:tx>
            <c:strRef>
              <c:f>CEPS!$F$27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CEPS!$F$28:$F$31</c:f>
              <c:numCache>
                <c:formatCode>0%</c:formatCode>
                <c:ptCount val="4"/>
                <c:pt idx="0">
                  <c:v>0.33333333333333331</c:v>
                </c:pt>
                <c:pt idx="1">
                  <c:v>0.16666666666666666</c:v>
                </c:pt>
                <c:pt idx="2">
                  <c:v>0.16666666666666666</c:v>
                </c:pt>
                <c:pt idx="3">
                  <c:v>0.33333333333333331</c:v>
                </c:pt>
              </c:numCache>
            </c:numRef>
          </c:val>
          <c:extLst>
            <c:ext xmlns:c16="http://schemas.microsoft.com/office/drawing/2014/chart" uri="{C3380CC4-5D6E-409C-BE32-E72D297353CC}">
              <c16:uniqueId val="{00000002-F4AE-4E42-B175-A405B8690C16}"/>
            </c:ext>
          </c:extLst>
        </c:ser>
        <c:ser>
          <c:idx val="3"/>
          <c:order val="3"/>
          <c:tx>
            <c:strRef>
              <c:f>CEPS!$G$27</c:f>
              <c:strCache>
                <c:ptCount val="1"/>
                <c:pt idx="0">
                  <c:v>Neither </c:v>
                </c:pt>
              </c:strCache>
            </c:strRef>
          </c:tx>
          <c:spPr>
            <a:solidFill>
              <a:schemeClr val="accent4"/>
            </a:solidFill>
            <a:ln>
              <a:solidFill>
                <a:schemeClr val="accent4"/>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CEPS!$G$28:$G$31</c:f>
              <c:numCache>
                <c:formatCode>0%</c:formatCode>
                <c:ptCount val="4"/>
                <c:pt idx="0">
                  <c:v>0.16666666666666666</c:v>
                </c:pt>
                <c:pt idx="1">
                  <c:v>0.16666666666666666</c:v>
                </c:pt>
                <c:pt idx="2">
                  <c:v>0.16666666666666666</c:v>
                </c:pt>
                <c:pt idx="3">
                  <c:v>0.16666666666666666</c:v>
                </c:pt>
              </c:numCache>
            </c:numRef>
          </c:val>
          <c:extLst>
            <c:ext xmlns:c16="http://schemas.microsoft.com/office/drawing/2014/chart" uri="{C3380CC4-5D6E-409C-BE32-E72D297353CC}">
              <c16:uniqueId val="{00000003-F4AE-4E42-B175-A405B8690C16}"/>
            </c:ext>
          </c:extLst>
        </c:ser>
        <c:ser>
          <c:idx val="4"/>
          <c:order val="4"/>
          <c:tx>
            <c:strRef>
              <c:f>CEPS!$H$27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CEPS!$H$28:$H$31</c:f>
              <c:numCache>
                <c:formatCode>0%</c:formatCode>
                <c:ptCount val="4"/>
                <c:pt idx="0">
                  <c:v>0</c:v>
                </c:pt>
                <c:pt idx="1">
                  <c:v>0</c:v>
                </c:pt>
                <c:pt idx="2">
                  <c:v>0.16666666666666666</c:v>
                </c:pt>
                <c:pt idx="3">
                  <c:v>0.16666666666666666</c:v>
                </c:pt>
              </c:numCache>
            </c:numRef>
          </c:val>
          <c:extLst>
            <c:ext xmlns:c16="http://schemas.microsoft.com/office/drawing/2014/chart" uri="{C3380CC4-5D6E-409C-BE32-E72D297353CC}">
              <c16:uniqueId val="{00000004-F4AE-4E42-B175-A405B8690C16}"/>
            </c:ext>
          </c:extLst>
        </c:ser>
        <c:ser>
          <c:idx val="5"/>
          <c:order val="5"/>
          <c:tx>
            <c:strRef>
              <c:f>CEPS!$I$27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CEPS!$I$28:$I$31</c:f>
              <c:numCache>
                <c:formatCode>0%</c:formatCode>
                <c:ptCount val="4"/>
                <c:pt idx="0">
                  <c:v>0</c:v>
                </c:pt>
                <c:pt idx="1">
                  <c:v>0</c:v>
                </c:pt>
                <c:pt idx="2">
                  <c:v>0.5</c:v>
                </c:pt>
                <c:pt idx="3">
                  <c:v>0.16666666666666666</c:v>
                </c:pt>
              </c:numCache>
            </c:numRef>
          </c:val>
          <c:extLst>
            <c:ext xmlns:c16="http://schemas.microsoft.com/office/drawing/2014/chart" uri="{C3380CC4-5D6E-409C-BE32-E72D297353CC}">
              <c16:uniqueId val="{00000005-F4AE-4E42-B175-A405B8690C16}"/>
            </c:ext>
          </c:extLst>
        </c:ser>
        <c:ser>
          <c:idx val="6"/>
          <c:order val="6"/>
          <c:tx>
            <c:strRef>
              <c:f>CEPS!$J$27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CEPS!$C$28:$C$31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CEPS!$J$28:$J$31</c:f>
              <c:numCache>
                <c:formatCode>0%</c:formatCode>
                <c:ptCount val="4"/>
                <c:pt idx="0">
                  <c:v>0</c:v>
                </c:pt>
                <c:pt idx="1">
                  <c:v>0</c:v>
                </c:pt>
                <c:pt idx="2">
                  <c:v>0</c:v>
                </c:pt>
                <c:pt idx="3">
                  <c:v>0</c:v>
                </c:pt>
              </c:numCache>
            </c:numRef>
          </c:val>
          <c:extLst>
            <c:ext xmlns:c16="http://schemas.microsoft.com/office/drawing/2014/chart" uri="{C3380CC4-5D6E-409C-BE32-E72D297353CC}">
              <c16:uniqueId val="{00000006-F4AE-4E42-B175-A405B8690C16}"/>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CEPS!$D$201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CEPS!$C$202:$C$210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CEPS!$D$202:$D$210</c:f>
              <c:numCache>
                <c:formatCode>0%</c:formatCode>
                <c:ptCount val="9"/>
                <c:pt idx="0">
                  <c:v>0.5</c:v>
                </c:pt>
                <c:pt idx="1">
                  <c:v>0.33333333333333331</c:v>
                </c:pt>
                <c:pt idx="2">
                  <c:v>0.4</c:v>
                </c:pt>
                <c:pt idx="3">
                  <c:v>0.5</c:v>
                </c:pt>
                <c:pt idx="4">
                  <c:v>0.33333333333333331</c:v>
                </c:pt>
                <c:pt idx="5">
                  <c:v>0.5</c:v>
                </c:pt>
                <c:pt idx="6">
                  <c:v>0.5</c:v>
                </c:pt>
                <c:pt idx="7">
                  <c:v>0.5</c:v>
                </c:pt>
                <c:pt idx="8">
                  <c:v>0.16666666666666666</c:v>
                </c:pt>
              </c:numCache>
            </c:numRef>
          </c:val>
          <c:extLst>
            <c:ext xmlns:c16="http://schemas.microsoft.com/office/drawing/2014/chart" uri="{C3380CC4-5D6E-409C-BE32-E72D297353CC}">
              <c16:uniqueId val="{00000000-5ED7-4787-9A57-DA570F03C60B}"/>
            </c:ext>
          </c:extLst>
        </c:ser>
        <c:ser>
          <c:idx val="1"/>
          <c:order val="1"/>
          <c:tx>
            <c:strRef>
              <c:f>CEPS!$E$201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CEPS!$C$202:$C$210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CEPS!$E$202:$E$210</c:f>
              <c:numCache>
                <c:formatCode>0%</c:formatCode>
                <c:ptCount val="9"/>
                <c:pt idx="0">
                  <c:v>0.16666666666666666</c:v>
                </c:pt>
                <c:pt idx="1">
                  <c:v>0.66666666666666663</c:v>
                </c:pt>
                <c:pt idx="2">
                  <c:v>0.4</c:v>
                </c:pt>
                <c:pt idx="3">
                  <c:v>0.33333333333333331</c:v>
                </c:pt>
                <c:pt idx="4">
                  <c:v>0.33333333333333331</c:v>
                </c:pt>
                <c:pt idx="5">
                  <c:v>0.33333333333333331</c:v>
                </c:pt>
                <c:pt idx="6">
                  <c:v>0.5</c:v>
                </c:pt>
                <c:pt idx="7">
                  <c:v>0</c:v>
                </c:pt>
                <c:pt idx="8">
                  <c:v>0.66666666666666663</c:v>
                </c:pt>
              </c:numCache>
            </c:numRef>
          </c:val>
          <c:extLst>
            <c:ext xmlns:c16="http://schemas.microsoft.com/office/drawing/2014/chart" uri="{C3380CC4-5D6E-409C-BE32-E72D297353CC}">
              <c16:uniqueId val="{00000001-5ED7-4787-9A57-DA570F03C60B}"/>
            </c:ext>
          </c:extLst>
        </c:ser>
        <c:ser>
          <c:idx val="2"/>
          <c:order val="2"/>
          <c:tx>
            <c:strRef>
              <c:f>CEPS!$F$201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CEPS!$C$202:$C$210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CEPS!$F$202:$F$210</c:f>
              <c:numCache>
                <c:formatCode>0%</c:formatCode>
                <c:ptCount val="9"/>
                <c:pt idx="0">
                  <c:v>0.33333333333333331</c:v>
                </c:pt>
                <c:pt idx="1">
                  <c:v>0</c:v>
                </c:pt>
                <c:pt idx="2">
                  <c:v>0</c:v>
                </c:pt>
                <c:pt idx="3">
                  <c:v>0</c:v>
                </c:pt>
                <c:pt idx="4">
                  <c:v>0.16666666666666666</c:v>
                </c:pt>
                <c:pt idx="5">
                  <c:v>0.16666666666666666</c:v>
                </c:pt>
                <c:pt idx="6">
                  <c:v>0</c:v>
                </c:pt>
                <c:pt idx="7">
                  <c:v>0.5</c:v>
                </c:pt>
                <c:pt idx="8">
                  <c:v>0.16666666666666666</c:v>
                </c:pt>
              </c:numCache>
            </c:numRef>
          </c:val>
          <c:extLst>
            <c:ext xmlns:c16="http://schemas.microsoft.com/office/drawing/2014/chart" uri="{C3380CC4-5D6E-409C-BE32-E72D297353CC}">
              <c16:uniqueId val="{00000002-5ED7-4787-9A57-DA570F03C60B}"/>
            </c:ext>
          </c:extLst>
        </c:ser>
        <c:ser>
          <c:idx val="3"/>
          <c:order val="3"/>
          <c:tx>
            <c:strRef>
              <c:f>CEPS!$G$201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CEPS!$C$202:$C$210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CEPS!$G$202:$G$210</c:f>
              <c:numCache>
                <c:formatCode>0%</c:formatCode>
                <c:ptCount val="9"/>
                <c:pt idx="0">
                  <c:v>0</c:v>
                </c:pt>
                <c:pt idx="1">
                  <c:v>0</c:v>
                </c:pt>
                <c:pt idx="2">
                  <c:v>0.2</c:v>
                </c:pt>
                <c:pt idx="3">
                  <c:v>0.16666666666666666</c:v>
                </c:pt>
                <c:pt idx="4">
                  <c:v>0.16666666666666666</c:v>
                </c:pt>
                <c:pt idx="5">
                  <c:v>0</c:v>
                </c:pt>
                <c:pt idx="6">
                  <c:v>0</c:v>
                </c:pt>
                <c:pt idx="7">
                  <c:v>0</c:v>
                </c:pt>
                <c:pt idx="8">
                  <c:v>0</c:v>
                </c:pt>
              </c:numCache>
            </c:numRef>
          </c:val>
          <c:extLst>
            <c:ext xmlns:c16="http://schemas.microsoft.com/office/drawing/2014/chart" uri="{C3380CC4-5D6E-409C-BE32-E72D297353CC}">
              <c16:uniqueId val="{00000003-5ED7-4787-9A57-DA570F03C60B}"/>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CEPS!$D$230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CEPS!$C$231:$C$233</c:f>
              <c:strCache>
                <c:ptCount val="3"/>
                <c:pt idx="0">
                  <c:v>Public Domain</c:v>
                </c:pt>
                <c:pt idx="1">
                  <c:v>Copyright</c:v>
                </c:pt>
                <c:pt idx="2">
                  <c:v>Creative Commons</c:v>
                </c:pt>
              </c:strCache>
            </c:strRef>
          </c:cat>
          <c:val>
            <c:numRef>
              <c:f>CEPS!$D$231:$D$233</c:f>
              <c:numCache>
                <c:formatCode>0%</c:formatCode>
                <c:ptCount val="3"/>
                <c:pt idx="0">
                  <c:v>0.16666666666666666</c:v>
                </c:pt>
                <c:pt idx="1">
                  <c:v>0.16666666666666666</c:v>
                </c:pt>
                <c:pt idx="2">
                  <c:v>0.33333333333333331</c:v>
                </c:pt>
              </c:numCache>
            </c:numRef>
          </c:val>
          <c:extLst>
            <c:ext xmlns:c16="http://schemas.microsoft.com/office/drawing/2014/chart" uri="{C3380CC4-5D6E-409C-BE32-E72D297353CC}">
              <c16:uniqueId val="{00000000-C065-4F97-8354-EF52E2AB406F}"/>
            </c:ext>
          </c:extLst>
        </c:ser>
        <c:ser>
          <c:idx val="1"/>
          <c:order val="1"/>
          <c:tx>
            <c:strRef>
              <c:f>CEPS!$E$230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CEPS!$C$231:$C$233</c:f>
              <c:strCache>
                <c:ptCount val="3"/>
                <c:pt idx="0">
                  <c:v>Public Domain</c:v>
                </c:pt>
                <c:pt idx="1">
                  <c:v>Copyright</c:v>
                </c:pt>
                <c:pt idx="2">
                  <c:v>Creative Commons</c:v>
                </c:pt>
              </c:strCache>
            </c:strRef>
          </c:cat>
          <c:val>
            <c:numRef>
              <c:f>CEPS!$E$231:$E$233</c:f>
              <c:numCache>
                <c:formatCode>0%</c:formatCode>
                <c:ptCount val="3"/>
                <c:pt idx="0">
                  <c:v>0</c:v>
                </c:pt>
                <c:pt idx="1">
                  <c:v>0</c:v>
                </c:pt>
                <c:pt idx="2">
                  <c:v>0.16666666666666666</c:v>
                </c:pt>
              </c:numCache>
            </c:numRef>
          </c:val>
          <c:extLst>
            <c:ext xmlns:c16="http://schemas.microsoft.com/office/drawing/2014/chart" uri="{C3380CC4-5D6E-409C-BE32-E72D297353CC}">
              <c16:uniqueId val="{00000001-C065-4F97-8354-EF52E2AB406F}"/>
            </c:ext>
          </c:extLst>
        </c:ser>
        <c:ser>
          <c:idx val="2"/>
          <c:order val="2"/>
          <c:tx>
            <c:strRef>
              <c:f>CEPS!$F$230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CEPS!$C$231:$C$233</c:f>
              <c:strCache>
                <c:ptCount val="3"/>
                <c:pt idx="0">
                  <c:v>Public Domain</c:v>
                </c:pt>
                <c:pt idx="1">
                  <c:v>Copyright</c:v>
                </c:pt>
                <c:pt idx="2">
                  <c:v>Creative Commons</c:v>
                </c:pt>
              </c:strCache>
            </c:strRef>
          </c:cat>
          <c:val>
            <c:numRef>
              <c:f>CEPS!$F$231:$F$233</c:f>
              <c:numCache>
                <c:formatCode>0%</c:formatCode>
                <c:ptCount val="3"/>
                <c:pt idx="0">
                  <c:v>0.16666666666666666</c:v>
                </c:pt>
                <c:pt idx="1">
                  <c:v>0.16666666666666666</c:v>
                </c:pt>
                <c:pt idx="2">
                  <c:v>0.16666666666666666</c:v>
                </c:pt>
              </c:numCache>
            </c:numRef>
          </c:val>
          <c:extLst>
            <c:ext xmlns:c16="http://schemas.microsoft.com/office/drawing/2014/chart" uri="{C3380CC4-5D6E-409C-BE32-E72D297353CC}">
              <c16:uniqueId val="{00000002-C065-4F97-8354-EF52E2AB406F}"/>
            </c:ext>
          </c:extLst>
        </c:ser>
        <c:ser>
          <c:idx val="3"/>
          <c:order val="3"/>
          <c:tx>
            <c:strRef>
              <c:f>CEPS!$G$230</c:f>
              <c:strCache>
                <c:ptCount val="1"/>
                <c:pt idx="0">
                  <c:v>Very Aware</c:v>
                </c:pt>
              </c:strCache>
            </c:strRef>
          </c:tx>
          <c:spPr>
            <a:solidFill>
              <a:schemeClr val="accent6">
                <a:lumMod val="50000"/>
              </a:schemeClr>
            </a:solidFill>
            <a:ln>
              <a:noFill/>
            </a:ln>
            <a:effectLst/>
          </c:spPr>
          <c:invertIfNegative val="0"/>
          <c:cat>
            <c:strRef>
              <c:f>CEPS!$C$231:$C$233</c:f>
              <c:strCache>
                <c:ptCount val="3"/>
                <c:pt idx="0">
                  <c:v>Public Domain</c:v>
                </c:pt>
                <c:pt idx="1">
                  <c:v>Copyright</c:v>
                </c:pt>
                <c:pt idx="2">
                  <c:v>Creative Commons</c:v>
                </c:pt>
              </c:strCache>
            </c:strRef>
          </c:cat>
          <c:val>
            <c:numRef>
              <c:f>CEPS!$G$231:$G$233</c:f>
              <c:numCache>
                <c:formatCode>0%</c:formatCode>
                <c:ptCount val="3"/>
                <c:pt idx="0">
                  <c:v>0.66666666666666663</c:v>
                </c:pt>
                <c:pt idx="1">
                  <c:v>0.66666666666666663</c:v>
                </c:pt>
                <c:pt idx="2">
                  <c:v>0.33333333333333331</c:v>
                </c:pt>
              </c:numCache>
            </c:numRef>
          </c:val>
          <c:extLst>
            <c:ext xmlns:c16="http://schemas.microsoft.com/office/drawing/2014/chart" uri="{C3380CC4-5D6E-409C-BE32-E72D297353CC}">
              <c16:uniqueId val="{00000003-C065-4F97-8354-EF52E2AB406F}"/>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LA!$D$27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LA!$D$28:$D$31</c:f>
              <c:numCache>
                <c:formatCode>0%</c:formatCode>
                <c:ptCount val="4"/>
                <c:pt idx="0">
                  <c:v>2.7027027027027029E-2</c:v>
                </c:pt>
                <c:pt idx="1">
                  <c:v>0.39189189189189189</c:v>
                </c:pt>
                <c:pt idx="2">
                  <c:v>6.7567567567567571E-2</c:v>
                </c:pt>
                <c:pt idx="3">
                  <c:v>0.16216216216216217</c:v>
                </c:pt>
              </c:numCache>
            </c:numRef>
          </c:val>
          <c:extLst>
            <c:ext xmlns:c16="http://schemas.microsoft.com/office/drawing/2014/chart" uri="{C3380CC4-5D6E-409C-BE32-E72D297353CC}">
              <c16:uniqueId val="{00000000-7349-4A4A-BA57-962A1D2851A6}"/>
            </c:ext>
          </c:extLst>
        </c:ser>
        <c:ser>
          <c:idx val="1"/>
          <c:order val="1"/>
          <c:tx>
            <c:strRef>
              <c:f>LA!$E$27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LA!$E$28:$E$31</c:f>
              <c:numCache>
                <c:formatCode>0%</c:formatCode>
                <c:ptCount val="4"/>
                <c:pt idx="0">
                  <c:v>0.21621621621621623</c:v>
                </c:pt>
                <c:pt idx="1">
                  <c:v>0.28378378378378377</c:v>
                </c:pt>
                <c:pt idx="2">
                  <c:v>0.13513513513513514</c:v>
                </c:pt>
                <c:pt idx="3">
                  <c:v>0.16216216216216217</c:v>
                </c:pt>
              </c:numCache>
            </c:numRef>
          </c:val>
          <c:extLst>
            <c:ext xmlns:c16="http://schemas.microsoft.com/office/drawing/2014/chart" uri="{C3380CC4-5D6E-409C-BE32-E72D297353CC}">
              <c16:uniqueId val="{00000001-7349-4A4A-BA57-962A1D2851A6}"/>
            </c:ext>
          </c:extLst>
        </c:ser>
        <c:ser>
          <c:idx val="2"/>
          <c:order val="2"/>
          <c:tx>
            <c:strRef>
              <c:f>LA!$F$27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LA!$F$28:$F$31</c:f>
              <c:numCache>
                <c:formatCode>0%</c:formatCode>
                <c:ptCount val="4"/>
                <c:pt idx="0">
                  <c:v>0.27027027027027029</c:v>
                </c:pt>
                <c:pt idx="1">
                  <c:v>0.12162162162162163</c:v>
                </c:pt>
                <c:pt idx="2">
                  <c:v>0.13513513513513514</c:v>
                </c:pt>
                <c:pt idx="3">
                  <c:v>0.24324324324324326</c:v>
                </c:pt>
              </c:numCache>
            </c:numRef>
          </c:val>
          <c:extLst>
            <c:ext xmlns:c16="http://schemas.microsoft.com/office/drawing/2014/chart" uri="{C3380CC4-5D6E-409C-BE32-E72D297353CC}">
              <c16:uniqueId val="{00000002-7349-4A4A-BA57-962A1D2851A6}"/>
            </c:ext>
          </c:extLst>
        </c:ser>
        <c:ser>
          <c:idx val="3"/>
          <c:order val="3"/>
          <c:tx>
            <c:strRef>
              <c:f>LA!$G$27</c:f>
              <c:strCache>
                <c:ptCount val="1"/>
                <c:pt idx="0">
                  <c:v>Neither </c:v>
                </c:pt>
              </c:strCache>
            </c:strRef>
          </c:tx>
          <c:spPr>
            <a:solidFill>
              <a:schemeClr val="accent4"/>
            </a:solidFill>
            <a:ln>
              <a:solidFill>
                <a:schemeClr val="accent4"/>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LA!$G$28:$G$31</c:f>
              <c:numCache>
                <c:formatCode>0%</c:formatCode>
                <c:ptCount val="4"/>
                <c:pt idx="0">
                  <c:v>0.22972972972972974</c:v>
                </c:pt>
                <c:pt idx="1">
                  <c:v>0.10810810810810811</c:v>
                </c:pt>
                <c:pt idx="2">
                  <c:v>0.1891891891891892</c:v>
                </c:pt>
                <c:pt idx="3">
                  <c:v>0.10810810810810811</c:v>
                </c:pt>
              </c:numCache>
            </c:numRef>
          </c:val>
          <c:extLst>
            <c:ext xmlns:c16="http://schemas.microsoft.com/office/drawing/2014/chart" uri="{C3380CC4-5D6E-409C-BE32-E72D297353CC}">
              <c16:uniqueId val="{00000003-7349-4A4A-BA57-962A1D2851A6}"/>
            </c:ext>
          </c:extLst>
        </c:ser>
        <c:ser>
          <c:idx val="4"/>
          <c:order val="4"/>
          <c:tx>
            <c:strRef>
              <c:f>LA!$H$27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LA!$H$28:$H$31</c:f>
              <c:numCache>
                <c:formatCode>0%</c:formatCode>
                <c:ptCount val="4"/>
                <c:pt idx="0">
                  <c:v>6.7567567567567571E-2</c:v>
                </c:pt>
                <c:pt idx="1">
                  <c:v>2.7027027027027029E-2</c:v>
                </c:pt>
                <c:pt idx="2">
                  <c:v>0.12162162162162163</c:v>
                </c:pt>
                <c:pt idx="3">
                  <c:v>9.45945945945946E-2</c:v>
                </c:pt>
              </c:numCache>
            </c:numRef>
          </c:val>
          <c:extLst>
            <c:ext xmlns:c16="http://schemas.microsoft.com/office/drawing/2014/chart" uri="{C3380CC4-5D6E-409C-BE32-E72D297353CC}">
              <c16:uniqueId val="{00000004-7349-4A4A-BA57-962A1D2851A6}"/>
            </c:ext>
          </c:extLst>
        </c:ser>
        <c:ser>
          <c:idx val="5"/>
          <c:order val="5"/>
          <c:tx>
            <c:strRef>
              <c:f>LA!$I$27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LA!$I$28:$I$31</c:f>
              <c:numCache>
                <c:formatCode>0%</c:formatCode>
                <c:ptCount val="4"/>
                <c:pt idx="0">
                  <c:v>0.16216216216216217</c:v>
                </c:pt>
                <c:pt idx="1">
                  <c:v>4.0540540540540543E-2</c:v>
                </c:pt>
                <c:pt idx="2">
                  <c:v>0.17567567567567569</c:v>
                </c:pt>
                <c:pt idx="3">
                  <c:v>0.16216216216216217</c:v>
                </c:pt>
              </c:numCache>
            </c:numRef>
          </c:val>
          <c:extLst>
            <c:ext xmlns:c16="http://schemas.microsoft.com/office/drawing/2014/chart" uri="{C3380CC4-5D6E-409C-BE32-E72D297353CC}">
              <c16:uniqueId val="{00000005-7349-4A4A-BA57-962A1D2851A6}"/>
            </c:ext>
          </c:extLst>
        </c:ser>
        <c:ser>
          <c:idx val="6"/>
          <c:order val="6"/>
          <c:tx>
            <c:strRef>
              <c:f>LA!$J$27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LA!$C$28:$C$31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LA!$J$28:$J$31</c:f>
              <c:numCache>
                <c:formatCode>0%</c:formatCode>
                <c:ptCount val="4"/>
                <c:pt idx="0">
                  <c:v>2.7027027027027029E-2</c:v>
                </c:pt>
                <c:pt idx="1">
                  <c:v>2.7027027027027029E-2</c:v>
                </c:pt>
                <c:pt idx="2">
                  <c:v>0.17567567567567569</c:v>
                </c:pt>
                <c:pt idx="3">
                  <c:v>6.7567567567567571E-2</c:v>
                </c:pt>
              </c:numCache>
            </c:numRef>
          </c:val>
          <c:extLst>
            <c:ext xmlns:c16="http://schemas.microsoft.com/office/drawing/2014/chart" uri="{C3380CC4-5D6E-409C-BE32-E72D297353CC}">
              <c16:uniqueId val="{00000006-7349-4A4A-BA57-962A1D2851A6}"/>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LA!$D$201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LA!$C$202:$C$210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LA!$D$202:$D$210</c:f>
              <c:numCache>
                <c:formatCode>0%</c:formatCode>
                <c:ptCount val="9"/>
                <c:pt idx="0">
                  <c:v>8.771929824561403E-2</c:v>
                </c:pt>
                <c:pt idx="1">
                  <c:v>0.35087719298245612</c:v>
                </c:pt>
                <c:pt idx="2">
                  <c:v>0.16326530612244897</c:v>
                </c:pt>
                <c:pt idx="3">
                  <c:v>0.18518518518518517</c:v>
                </c:pt>
                <c:pt idx="4">
                  <c:v>0.16326530612244897</c:v>
                </c:pt>
                <c:pt idx="5">
                  <c:v>0.18</c:v>
                </c:pt>
                <c:pt idx="6">
                  <c:v>0.44642857142857145</c:v>
                </c:pt>
                <c:pt idx="7">
                  <c:v>0.33333333333333331</c:v>
                </c:pt>
                <c:pt idx="8">
                  <c:v>0.35849056603773582</c:v>
                </c:pt>
              </c:numCache>
            </c:numRef>
          </c:val>
          <c:extLst>
            <c:ext xmlns:c16="http://schemas.microsoft.com/office/drawing/2014/chart" uri="{C3380CC4-5D6E-409C-BE32-E72D297353CC}">
              <c16:uniqueId val="{00000000-B0EB-4FEB-A281-6F68909488F3}"/>
            </c:ext>
          </c:extLst>
        </c:ser>
        <c:ser>
          <c:idx val="1"/>
          <c:order val="1"/>
          <c:tx>
            <c:strRef>
              <c:f>LA!$E$201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LA!$C$202:$C$210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LA!$E$202:$E$210</c:f>
              <c:numCache>
                <c:formatCode>0%</c:formatCode>
                <c:ptCount val="9"/>
                <c:pt idx="0">
                  <c:v>0.22807017543859648</c:v>
                </c:pt>
                <c:pt idx="1">
                  <c:v>0.42105263157894735</c:v>
                </c:pt>
                <c:pt idx="2">
                  <c:v>0.22448979591836735</c:v>
                </c:pt>
                <c:pt idx="3">
                  <c:v>0.33333333333333331</c:v>
                </c:pt>
                <c:pt idx="4">
                  <c:v>0.2857142857142857</c:v>
                </c:pt>
                <c:pt idx="5">
                  <c:v>0.3</c:v>
                </c:pt>
                <c:pt idx="6">
                  <c:v>0.375</c:v>
                </c:pt>
                <c:pt idx="7">
                  <c:v>0.47368421052631576</c:v>
                </c:pt>
                <c:pt idx="8">
                  <c:v>0.41509433962264153</c:v>
                </c:pt>
              </c:numCache>
            </c:numRef>
          </c:val>
          <c:extLst>
            <c:ext xmlns:c16="http://schemas.microsoft.com/office/drawing/2014/chart" uri="{C3380CC4-5D6E-409C-BE32-E72D297353CC}">
              <c16:uniqueId val="{00000001-B0EB-4FEB-A281-6F68909488F3}"/>
            </c:ext>
          </c:extLst>
        </c:ser>
        <c:ser>
          <c:idx val="2"/>
          <c:order val="2"/>
          <c:tx>
            <c:strRef>
              <c:f>LA!$F$201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LA!$C$202:$C$210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LA!$F$202:$F$210</c:f>
              <c:numCache>
                <c:formatCode>0%</c:formatCode>
                <c:ptCount val="9"/>
                <c:pt idx="0">
                  <c:v>0.31578947368421051</c:v>
                </c:pt>
                <c:pt idx="1">
                  <c:v>0.19298245614035087</c:v>
                </c:pt>
                <c:pt idx="2">
                  <c:v>0.44897959183673469</c:v>
                </c:pt>
                <c:pt idx="3">
                  <c:v>0.27777777777777779</c:v>
                </c:pt>
                <c:pt idx="4">
                  <c:v>0.34693877551020408</c:v>
                </c:pt>
                <c:pt idx="5">
                  <c:v>0.36</c:v>
                </c:pt>
                <c:pt idx="6">
                  <c:v>0.16071428571428573</c:v>
                </c:pt>
                <c:pt idx="7">
                  <c:v>0.14035087719298245</c:v>
                </c:pt>
                <c:pt idx="8">
                  <c:v>0.18867924528301888</c:v>
                </c:pt>
              </c:numCache>
            </c:numRef>
          </c:val>
          <c:extLst>
            <c:ext xmlns:c16="http://schemas.microsoft.com/office/drawing/2014/chart" uri="{C3380CC4-5D6E-409C-BE32-E72D297353CC}">
              <c16:uniqueId val="{00000002-B0EB-4FEB-A281-6F68909488F3}"/>
            </c:ext>
          </c:extLst>
        </c:ser>
        <c:ser>
          <c:idx val="3"/>
          <c:order val="3"/>
          <c:tx>
            <c:strRef>
              <c:f>LA!$G$201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LA!$C$202:$C$210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LA!$G$202:$G$210</c:f>
              <c:numCache>
                <c:formatCode>0%</c:formatCode>
                <c:ptCount val="9"/>
                <c:pt idx="0">
                  <c:v>0.36842105263157893</c:v>
                </c:pt>
                <c:pt idx="1">
                  <c:v>3.5087719298245612E-2</c:v>
                </c:pt>
                <c:pt idx="2">
                  <c:v>0.16326530612244897</c:v>
                </c:pt>
                <c:pt idx="3">
                  <c:v>0.20370370370370369</c:v>
                </c:pt>
                <c:pt idx="4">
                  <c:v>0.20408163265306123</c:v>
                </c:pt>
                <c:pt idx="5">
                  <c:v>0.16</c:v>
                </c:pt>
                <c:pt idx="6">
                  <c:v>1.7857142857142856E-2</c:v>
                </c:pt>
                <c:pt idx="7">
                  <c:v>5.2631578947368418E-2</c:v>
                </c:pt>
                <c:pt idx="8">
                  <c:v>3.7735849056603772E-2</c:v>
                </c:pt>
              </c:numCache>
            </c:numRef>
          </c:val>
          <c:extLst>
            <c:ext xmlns:c16="http://schemas.microsoft.com/office/drawing/2014/chart" uri="{C3380CC4-5D6E-409C-BE32-E72D297353CC}">
              <c16:uniqueId val="{00000003-B0EB-4FEB-A281-6F68909488F3}"/>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LA!$D$230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LA!$C$231:$C$233</c:f>
              <c:strCache>
                <c:ptCount val="3"/>
                <c:pt idx="0">
                  <c:v>Public Domain</c:v>
                </c:pt>
                <c:pt idx="1">
                  <c:v>Copyright</c:v>
                </c:pt>
                <c:pt idx="2">
                  <c:v>Creative Commons</c:v>
                </c:pt>
              </c:strCache>
            </c:strRef>
          </c:cat>
          <c:val>
            <c:numRef>
              <c:f>LA!$D$231:$D$233</c:f>
              <c:numCache>
                <c:formatCode>0%</c:formatCode>
                <c:ptCount val="3"/>
                <c:pt idx="0">
                  <c:v>8.1081081081081086E-2</c:v>
                </c:pt>
                <c:pt idx="1">
                  <c:v>4.0540540540540543E-2</c:v>
                </c:pt>
                <c:pt idx="2">
                  <c:v>0.26027397260273971</c:v>
                </c:pt>
              </c:numCache>
            </c:numRef>
          </c:val>
          <c:extLst>
            <c:ext xmlns:c16="http://schemas.microsoft.com/office/drawing/2014/chart" uri="{C3380CC4-5D6E-409C-BE32-E72D297353CC}">
              <c16:uniqueId val="{00000000-1CF3-4364-9DBA-982B11DF4675}"/>
            </c:ext>
          </c:extLst>
        </c:ser>
        <c:ser>
          <c:idx val="1"/>
          <c:order val="1"/>
          <c:tx>
            <c:strRef>
              <c:f>LA!$E$230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LA!$C$231:$C$233</c:f>
              <c:strCache>
                <c:ptCount val="3"/>
                <c:pt idx="0">
                  <c:v>Public Domain</c:v>
                </c:pt>
                <c:pt idx="1">
                  <c:v>Copyright</c:v>
                </c:pt>
                <c:pt idx="2">
                  <c:v>Creative Commons</c:v>
                </c:pt>
              </c:strCache>
            </c:strRef>
          </c:cat>
          <c:val>
            <c:numRef>
              <c:f>LA!$E$231:$E$233</c:f>
              <c:numCache>
                <c:formatCode>0%</c:formatCode>
                <c:ptCount val="3"/>
                <c:pt idx="0">
                  <c:v>0.20270270270270271</c:v>
                </c:pt>
                <c:pt idx="1">
                  <c:v>0.16216216216216217</c:v>
                </c:pt>
                <c:pt idx="2">
                  <c:v>0.39726027397260272</c:v>
                </c:pt>
              </c:numCache>
            </c:numRef>
          </c:val>
          <c:extLst>
            <c:ext xmlns:c16="http://schemas.microsoft.com/office/drawing/2014/chart" uri="{C3380CC4-5D6E-409C-BE32-E72D297353CC}">
              <c16:uniqueId val="{00000001-1CF3-4364-9DBA-982B11DF4675}"/>
            </c:ext>
          </c:extLst>
        </c:ser>
        <c:ser>
          <c:idx val="2"/>
          <c:order val="2"/>
          <c:tx>
            <c:strRef>
              <c:f>LA!$F$230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LA!$C$231:$C$233</c:f>
              <c:strCache>
                <c:ptCount val="3"/>
                <c:pt idx="0">
                  <c:v>Public Domain</c:v>
                </c:pt>
                <c:pt idx="1">
                  <c:v>Copyright</c:v>
                </c:pt>
                <c:pt idx="2">
                  <c:v>Creative Commons</c:v>
                </c:pt>
              </c:strCache>
            </c:strRef>
          </c:cat>
          <c:val>
            <c:numRef>
              <c:f>LA!$F$231:$F$233</c:f>
              <c:numCache>
                <c:formatCode>0%</c:formatCode>
                <c:ptCount val="3"/>
                <c:pt idx="0">
                  <c:v>0.36486486486486486</c:v>
                </c:pt>
                <c:pt idx="1">
                  <c:v>0.3108108108108108</c:v>
                </c:pt>
                <c:pt idx="2">
                  <c:v>0.17808219178082191</c:v>
                </c:pt>
              </c:numCache>
            </c:numRef>
          </c:val>
          <c:extLst>
            <c:ext xmlns:c16="http://schemas.microsoft.com/office/drawing/2014/chart" uri="{C3380CC4-5D6E-409C-BE32-E72D297353CC}">
              <c16:uniqueId val="{00000002-1CF3-4364-9DBA-982B11DF4675}"/>
            </c:ext>
          </c:extLst>
        </c:ser>
        <c:ser>
          <c:idx val="3"/>
          <c:order val="3"/>
          <c:tx>
            <c:strRef>
              <c:f>LA!$G$230</c:f>
              <c:strCache>
                <c:ptCount val="1"/>
                <c:pt idx="0">
                  <c:v>Very Aware</c:v>
                </c:pt>
              </c:strCache>
            </c:strRef>
          </c:tx>
          <c:spPr>
            <a:solidFill>
              <a:schemeClr val="accent6">
                <a:lumMod val="50000"/>
              </a:schemeClr>
            </a:solidFill>
            <a:ln>
              <a:noFill/>
            </a:ln>
            <a:effectLst/>
          </c:spPr>
          <c:invertIfNegative val="0"/>
          <c:cat>
            <c:strRef>
              <c:f>LA!$C$231:$C$233</c:f>
              <c:strCache>
                <c:ptCount val="3"/>
                <c:pt idx="0">
                  <c:v>Public Domain</c:v>
                </c:pt>
                <c:pt idx="1">
                  <c:v>Copyright</c:v>
                </c:pt>
                <c:pt idx="2">
                  <c:v>Creative Commons</c:v>
                </c:pt>
              </c:strCache>
            </c:strRef>
          </c:cat>
          <c:val>
            <c:numRef>
              <c:f>LA!$G$231:$G$233</c:f>
              <c:numCache>
                <c:formatCode>0%</c:formatCode>
                <c:ptCount val="3"/>
                <c:pt idx="0">
                  <c:v>0.35135135135135137</c:v>
                </c:pt>
                <c:pt idx="1">
                  <c:v>0.48648648648648651</c:v>
                </c:pt>
                <c:pt idx="2">
                  <c:v>0.16438356164383561</c:v>
                </c:pt>
              </c:numCache>
            </c:numRef>
          </c:val>
          <c:extLst>
            <c:ext xmlns:c16="http://schemas.microsoft.com/office/drawing/2014/chart" uri="{C3380CC4-5D6E-409C-BE32-E72D297353CC}">
              <c16:uniqueId val="{00000003-1CF3-4364-9DBA-982B11DF4675}"/>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NHS!$D$27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NHS!$D$28:$D$31</c:f>
              <c:numCache>
                <c:formatCode>0%</c:formatCode>
                <c:ptCount val="4"/>
                <c:pt idx="0">
                  <c:v>0</c:v>
                </c:pt>
                <c:pt idx="1">
                  <c:v>0.14814814814814814</c:v>
                </c:pt>
                <c:pt idx="2">
                  <c:v>0.1111111111111111</c:v>
                </c:pt>
                <c:pt idx="3">
                  <c:v>7.407407407407407E-2</c:v>
                </c:pt>
              </c:numCache>
            </c:numRef>
          </c:val>
          <c:extLst>
            <c:ext xmlns:c16="http://schemas.microsoft.com/office/drawing/2014/chart" uri="{C3380CC4-5D6E-409C-BE32-E72D297353CC}">
              <c16:uniqueId val="{00000000-166B-41D2-8D2A-5B9CCD92B1E5}"/>
            </c:ext>
          </c:extLst>
        </c:ser>
        <c:ser>
          <c:idx val="1"/>
          <c:order val="1"/>
          <c:tx>
            <c:strRef>
              <c:f>NHS!$E$27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NHS!$E$28:$E$31</c:f>
              <c:numCache>
                <c:formatCode>0%</c:formatCode>
                <c:ptCount val="4"/>
                <c:pt idx="0">
                  <c:v>0.14814814814814814</c:v>
                </c:pt>
                <c:pt idx="1">
                  <c:v>0.22222222222222221</c:v>
                </c:pt>
                <c:pt idx="2">
                  <c:v>3.7037037037037035E-2</c:v>
                </c:pt>
                <c:pt idx="3">
                  <c:v>7.407407407407407E-2</c:v>
                </c:pt>
              </c:numCache>
            </c:numRef>
          </c:val>
          <c:extLst>
            <c:ext xmlns:c16="http://schemas.microsoft.com/office/drawing/2014/chart" uri="{C3380CC4-5D6E-409C-BE32-E72D297353CC}">
              <c16:uniqueId val="{00000001-166B-41D2-8D2A-5B9CCD92B1E5}"/>
            </c:ext>
          </c:extLst>
        </c:ser>
        <c:ser>
          <c:idx val="2"/>
          <c:order val="2"/>
          <c:tx>
            <c:strRef>
              <c:f>NHS!$F$27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NHS!$F$28:$F$31</c:f>
              <c:numCache>
                <c:formatCode>0%</c:formatCode>
                <c:ptCount val="4"/>
                <c:pt idx="0">
                  <c:v>0.22222222222222221</c:v>
                </c:pt>
                <c:pt idx="1">
                  <c:v>0.22222222222222221</c:v>
                </c:pt>
                <c:pt idx="2">
                  <c:v>0.14814814814814814</c:v>
                </c:pt>
                <c:pt idx="3">
                  <c:v>0.18518518518518517</c:v>
                </c:pt>
              </c:numCache>
            </c:numRef>
          </c:val>
          <c:extLst>
            <c:ext xmlns:c16="http://schemas.microsoft.com/office/drawing/2014/chart" uri="{C3380CC4-5D6E-409C-BE32-E72D297353CC}">
              <c16:uniqueId val="{00000002-166B-41D2-8D2A-5B9CCD92B1E5}"/>
            </c:ext>
          </c:extLst>
        </c:ser>
        <c:ser>
          <c:idx val="3"/>
          <c:order val="3"/>
          <c:tx>
            <c:strRef>
              <c:f>NHS!$G$27</c:f>
              <c:strCache>
                <c:ptCount val="1"/>
                <c:pt idx="0">
                  <c:v>Neither </c:v>
                </c:pt>
              </c:strCache>
            </c:strRef>
          </c:tx>
          <c:spPr>
            <a:solidFill>
              <a:schemeClr val="accent4"/>
            </a:solidFill>
            <a:ln>
              <a:solidFill>
                <a:schemeClr val="accent4"/>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NHS!$G$28:$G$31</c:f>
              <c:numCache>
                <c:formatCode>0%</c:formatCode>
                <c:ptCount val="4"/>
                <c:pt idx="0">
                  <c:v>0.37037037037037035</c:v>
                </c:pt>
                <c:pt idx="1">
                  <c:v>0.22222222222222221</c:v>
                </c:pt>
                <c:pt idx="2">
                  <c:v>7.407407407407407E-2</c:v>
                </c:pt>
                <c:pt idx="3">
                  <c:v>0.29629629629629628</c:v>
                </c:pt>
              </c:numCache>
            </c:numRef>
          </c:val>
          <c:extLst>
            <c:ext xmlns:c16="http://schemas.microsoft.com/office/drawing/2014/chart" uri="{C3380CC4-5D6E-409C-BE32-E72D297353CC}">
              <c16:uniqueId val="{00000003-166B-41D2-8D2A-5B9CCD92B1E5}"/>
            </c:ext>
          </c:extLst>
        </c:ser>
        <c:ser>
          <c:idx val="4"/>
          <c:order val="4"/>
          <c:tx>
            <c:strRef>
              <c:f>NHS!$H$27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NHS!$H$28:$H$31</c:f>
              <c:numCache>
                <c:formatCode>0%</c:formatCode>
                <c:ptCount val="4"/>
                <c:pt idx="0">
                  <c:v>0.14814814814814814</c:v>
                </c:pt>
                <c:pt idx="1">
                  <c:v>7.407407407407407E-2</c:v>
                </c:pt>
                <c:pt idx="2">
                  <c:v>7.407407407407407E-2</c:v>
                </c:pt>
                <c:pt idx="3">
                  <c:v>3.7037037037037035E-2</c:v>
                </c:pt>
              </c:numCache>
            </c:numRef>
          </c:val>
          <c:extLst>
            <c:ext xmlns:c16="http://schemas.microsoft.com/office/drawing/2014/chart" uri="{C3380CC4-5D6E-409C-BE32-E72D297353CC}">
              <c16:uniqueId val="{00000004-166B-41D2-8D2A-5B9CCD92B1E5}"/>
            </c:ext>
          </c:extLst>
        </c:ser>
        <c:ser>
          <c:idx val="5"/>
          <c:order val="5"/>
          <c:tx>
            <c:strRef>
              <c:f>NHS!$I$27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NHS!$I$28:$I$31</c:f>
              <c:numCache>
                <c:formatCode>0%</c:formatCode>
                <c:ptCount val="4"/>
                <c:pt idx="0">
                  <c:v>0.1111111111111111</c:v>
                </c:pt>
                <c:pt idx="1">
                  <c:v>0.1111111111111111</c:v>
                </c:pt>
                <c:pt idx="2">
                  <c:v>0.29629629629629628</c:v>
                </c:pt>
                <c:pt idx="3">
                  <c:v>0.25925925925925924</c:v>
                </c:pt>
              </c:numCache>
            </c:numRef>
          </c:val>
          <c:extLst>
            <c:ext xmlns:c16="http://schemas.microsoft.com/office/drawing/2014/chart" uri="{C3380CC4-5D6E-409C-BE32-E72D297353CC}">
              <c16:uniqueId val="{00000005-166B-41D2-8D2A-5B9CCD92B1E5}"/>
            </c:ext>
          </c:extLst>
        </c:ser>
        <c:ser>
          <c:idx val="6"/>
          <c:order val="6"/>
          <c:tx>
            <c:strRef>
              <c:f>NHS!$J$27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NHS!$C$28:$C$31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NHS!$J$28:$J$31</c:f>
              <c:numCache>
                <c:formatCode>0%</c:formatCode>
                <c:ptCount val="4"/>
                <c:pt idx="0">
                  <c:v>0</c:v>
                </c:pt>
                <c:pt idx="1">
                  <c:v>0</c:v>
                </c:pt>
                <c:pt idx="2">
                  <c:v>0.25925925925925924</c:v>
                </c:pt>
                <c:pt idx="3">
                  <c:v>7.407407407407407E-2</c:v>
                </c:pt>
              </c:numCache>
            </c:numRef>
          </c:val>
          <c:extLst>
            <c:ext xmlns:c16="http://schemas.microsoft.com/office/drawing/2014/chart" uri="{C3380CC4-5D6E-409C-BE32-E72D297353CC}">
              <c16:uniqueId val="{00000006-166B-41D2-8D2A-5B9CCD92B1E5}"/>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NHS!$D$201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NHS!$C$202:$C$210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NHS!$D$202:$D$210</c:f>
              <c:numCache>
                <c:formatCode>0%</c:formatCode>
                <c:ptCount val="9"/>
                <c:pt idx="0">
                  <c:v>0.12</c:v>
                </c:pt>
                <c:pt idx="1">
                  <c:v>0.5</c:v>
                </c:pt>
                <c:pt idx="2">
                  <c:v>0.125</c:v>
                </c:pt>
                <c:pt idx="3">
                  <c:v>0.16666666666666666</c:v>
                </c:pt>
                <c:pt idx="4">
                  <c:v>0.30769230769230771</c:v>
                </c:pt>
                <c:pt idx="5">
                  <c:v>0.5</c:v>
                </c:pt>
                <c:pt idx="6">
                  <c:v>0.44</c:v>
                </c:pt>
                <c:pt idx="7">
                  <c:v>0.57692307692307687</c:v>
                </c:pt>
                <c:pt idx="8">
                  <c:v>0.5</c:v>
                </c:pt>
              </c:numCache>
            </c:numRef>
          </c:val>
          <c:extLst>
            <c:ext xmlns:c16="http://schemas.microsoft.com/office/drawing/2014/chart" uri="{C3380CC4-5D6E-409C-BE32-E72D297353CC}">
              <c16:uniqueId val="{00000000-A595-4112-A79A-808EF5E2D370}"/>
            </c:ext>
          </c:extLst>
        </c:ser>
        <c:ser>
          <c:idx val="1"/>
          <c:order val="1"/>
          <c:tx>
            <c:strRef>
              <c:f>NHS!$E$201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NHS!$C$202:$C$210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NHS!$E$202:$E$210</c:f>
              <c:numCache>
                <c:formatCode>0%</c:formatCode>
                <c:ptCount val="9"/>
                <c:pt idx="0">
                  <c:v>0.28000000000000003</c:v>
                </c:pt>
                <c:pt idx="1">
                  <c:v>0.34615384615384615</c:v>
                </c:pt>
                <c:pt idx="2">
                  <c:v>0.45833333333333331</c:v>
                </c:pt>
                <c:pt idx="3">
                  <c:v>0.41666666666666669</c:v>
                </c:pt>
                <c:pt idx="4">
                  <c:v>0.38461538461538464</c:v>
                </c:pt>
                <c:pt idx="5">
                  <c:v>0.26923076923076922</c:v>
                </c:pt>
                <c:pt idx="6">
                  <c:v>0.48</c:v>
                </c:pt>
                <c:pt idx="7">
                  <c:v>0.30769230769230771</c:v>
                </c:pt>
                <c:pt idx="8">
                  <c:v>0.26923076923076922</c:v>
                </c:pt>
              </c:numCache>
            </c:numRef>
          </c:val>
          <c:extLst>
            <c:ext xmlns:c16="http://schemas.microsoft.com/office/drawing/2014/chart" uri="{C3380CC4-5D6E-409C-BE32-E72D297353CC}">
              <c16:uniqueId val="{00000001-A595-4112-A79A-808EF5E2D370}"/>
            </c:ext>
          </c:extLst>
        </c:ser>
        <c:ser>
          <c:idx val="2"/>
          <c:order val="2"/>
          <c:tx>
            <c:strRef>
              <c:f>NHS!$F$201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NHS!$C$202:$C$210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NHS!$F$202:$F$210</c:f>
              <c:numCache>
                <c:formatCode>0%</c:formatCode>
                <c:ptCount val="9"/>
                <c:pt idx="0">
                  <c:v>0.48</c:v>
                </c:pt>
                <c:pt idx="1">
                  <c:v>0.15384615384615385</c:v>
                </c:pt>
                <c:pt idx="2">
                  <c:v>0.20833333333333334</c:v>
                </c:pt>
                <c:pt idx="3">
                  <c:v>0.20833333333333334</c:v>
                </c:pt>
                <c:pt idx="4">
                  <c:v>0.19230769230769232</c:v>
                </c:pt>
                <c:pt idx="5">
                  <c:v>0.15384615384615385</c:v>
                </c:pt>
                <c:pt idx="6">
                  <c:v>0.08</c:v>
                </c:pt>
                <c:pt idx="7">
                  <c:v>3.8461538461538464E-2</c:v>
                </c:pt>
                <c:pt idx="8">
                  <c:v>0.19230769230769232</c:v>
                </c:pt>
              </c:numCache>
            </c:numRef>
          </c:val>
          <c:extLst>
            <c:ext xmlns:c16="http://schemas.microsoft.com/office/drawing/2014/chart" uri="{C3380CC4-5D6E-409C-BE32-E72D297353CC}">
              <c16:uniqueId val="{00000002-A595-4112-A79A-808EF5E2D370}"/>
            </c:ext>
          </c:extLst>
        </c:ser>
        <c:ser>
          <c:idx val="3"/>
          <c:order val="3"/>
          <c:tx>
            <c:strRef>
              <c:f>NHS!$G$201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NHS!$C$202:$C$210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NHS!$G$202:$G$210</c:f>
              <c:numCache>
                <c:formatCode>0%</c:formatCode>
                <c:ptCount val="9"/>
                <c:pt idx="0">
                  <c:v>0.12</c:v>
                </c:pt>
                <c:pt idx="1">
                  <c:v>0</c:v>
                </c:pt>
                <c:pt idx="2">
                  <c:v>0.20833333333333334</c:v>
                </c:pt>
                <c:pt idx="3">
                  <c:v>0.20833333333333334</c:v>
                </c:pt>
                <c:pt idx="4">
                  <c:v>0.11538461538461539</c:v>
                </c:pt>
                <c:pt idx="5">
                  <c:v>7.6923076923076927E-2</c:v>
                </c:pt>
                <c:pt idx="6">
                  <c:v>0</c:v>
                </c:pt>
                <c:pt idx="7">
                  <c:v>7.6923076923076927E-2</c:v>
                </c:pt>
                <c:pt idx="8">
                  <c:v>3.8461538461538464E-2</c:v>
                </c:pt>
              </c:numCache>
            </c:numRef>
          </c:val>
          <c:extLst>
            <c:ext xmlns:c16="http://schemas.microsoft.com/office/drawing/2014/chart" uri="{C3380CC4-5D6E-409C-BE32-E72D297353CC}">
              <c16:uniqueId val="{00000003-A595-4112-A79A-808EF5E2D370}"/>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NHS!$D$230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NHS!$C$231:$C$233</c:f>
              <c:strCache>
                <c:ptCount val="3"/>
                <c:pt idx="0">
                  <c:v>Public Domain</c:v>
                </c:pt>
                <c:pt idx="1">
                  <c:v>Copyright</c:v>
                </c:pt>
                <c:pt idx="2">
                  <c:v>Creative Commons</c:v>
                </c:pt>
              </c:strCache>
            </c:strRef>
          </c:cat>
          <c:val>
            <c:numRef>
              <c:f>NHS!$D$231:$D$233</c:f>
              <c:numCache>
                <c:formatCode>0%</c:formatCode>
                <c:ptCount val="3"/>
                <c:pt idx="0">
                  <c:v>0.23076923076923078</c:v>
                </c:pt>
                <c:pt idx="1">
                  <c:v>7.6923076923076927E-2</c:v>
                </c:pt>
                <c:pt idx="2">
                  <c:v>0.5</c:v>
                </c:pt>
              </c:numCache>
            </c:numRef>
          </c:val>
          <c:extLst>
            <c:ext xmlns:c16="http://schemas.microsoft.com/office/drawing/2014/chart" uri="{C3380CC4-5D6E-409C-BE32-E72D297353CC}">
              <c16:uniqueId val="{00000000-F60B-4B93-BE0C-AFBBB45DA349}"/>
            </c:ext>
          </c:extLst>
        </c:ser>
        <c:ser>
          <c:idx val="1"/>
          <c:order val="1"/>
          <c:tx>
            <c:strRef>
              <c:f>NHS!$E$230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NHS!$C$231:$C$233</c:f>
              <c:strCache>
                <c:ptCount val="3"/>
                <c:pt idx="0">
                  <c:v>Public Domain</c:v>
                </c:pt>
                <c:pt idx="1">
                  <c:v>Copyright</c:v>
                </c:pt>
                <c:pt idx="2">
                  <c:v>Creative Commons</c:v>
                </c:pt>
              </c:strCache>
            </c:strRef>
          </c:cat>
          <c:val>
            <c:numRef>
              <c:f>NHS!$E$231:$E$233</c:f>
              <c:numCache>
                <c:formatCode>0%</c:formatCode>
                <c:ptCount val="3"/>
                <c:pt idx="0">
                  <c:v>0.30769230769230771</c:v>
                </c:pt>
                <c:pt idx="1">
                  <c:v>0.30769230769230771</c:v>
                </c:pt>
                <c:pt idx="2">
                  <c:v>0.26923076923076922</c:v>
                </c:pt>
              </c:numCache>
            </c:numRef>
          </c:val>
          <c:extLst>
            <c:ext xmlns:c16="http://schemas.microsoft.com/office/drawing/2014/chart" uri="{C3380CC4-5D6E-409C-BE32-E72D297353CC}">
              <c16:uniqueId val="{00000001-F60B-4B93-BE0C-AFBBB45DA349}"/>
            </c:ext>
          </c:extLst>
        </c:ser>
        <c:ser>
          <c:idx val="2"/>
          <c:order val="2"/>
          <c:tx>
            <c:strRef>
              <c:f>NHS!$F$230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NHS!$C$231:$C$233</c:f>
              <c:strCache>
                <c:ptCount val="3"/>
                <c:pt idx="0">
                  <c:v>Public Domain</c:v>
                </c:pt>
                <c:pt idx="1">
                  <c:v>Copyright</c:v>
                </c:pt>
                <c:pt idx="2">
                  <c:v>Creative Commons</c:v>
                </c:pt>
              </c:strCache>
            </c:strRef>
          </c:cat>
          <c:val>
            <c:numRef>
              <c:f>NHS!$F$231:$F$233</c:f>
              <c:numCache>
                <c:formatCode>0%</c:formatCode>
                <c:ptCount val="3"/>
                <c:pt idx="0">
                  <c:v>0.26923076923076922</c:v>
                </c:pt>
                <c:pt idx="1">
                  <c:v>0.30769230769230771</c:v>
                </c:pt>
                <c:pt idx="2">
                  <c:v>0.11538461538461539</c:v>
                </c:pt>
              </c:numCache>
            </c:numRef>
          </c:val>
          <c:extLst>
            <c:ext xmlns:c16="http://schemas.microsoft.com/office/drawing/2014/chart" uri="{C3380CC4-5D6E-409C-BE32-E72D297353CC}">
              <c16:uniqueId val="{00000002-F60B-4B93-BE0C-AFBBB45DA349}"/>
            </c:ext>
          </c:extLst>
        </c:ser>
        <c:ser>
          <c:idx val="3"/>
          <c:order val="3"/>
          <c:tx>
            <c:strRef>
              <c:f>NHS!$G$230</c:f>
              <c:strCache>
                <c:ptCount val="1"/>
                <c:pt idx="0">
                  <c:v>Very Aware</c:v>
                </c:pt>
              </c:strCache>
            </c:strRef>
          </c:tx>
          <c:spPr>
            <a:solidFill>
              <a:schemeClr val="accent6">
                <a:lumMod val="50000"/>
              </a:schemeClr>
            </a:solidFill>
            <a:ln>
              <a:noFill/>
            </a:ln>
            <a:effectLst/>
          </c:spPr>
          <c:invertIfNegative val="0"/>
          <c:cat>
            <c:strRef>
              <c:f>NHS!$C$231:$C$233</c:f>
              <c:strCache>
                <c:ptCount val="3"/>
                <c:pt idx="0">
                  <c:v>Public Domain</c:v>
                </c:pt>
                <c:pt idx="1">
                  <c:v>Copyright</c:v>
                </c:pt>
                <c:pt idx="2">
                  <c:v>Creative Commons</c:v>
                </c:pt>
              </c:strCache>
            </c:strRef>
          </c:cat>
          <c:val>
            <c:numRef>
              <c:f>NHS!$G$231:$G$233</c:f>
              <c:numCache>
                <c:formatCode>0%</c:formatCode>
                <c:ptCount val="3"/>
                <c:pt idx="0">
                  <c:v>0.19230769230769232</c:v>
                </c:pt>
                <c:pt idx="1">
                  <c:v>0.30769230769230771</c:v>
                </c:pt>
                <c:pt idx="2">
                  <c:v>0.11538461538461539</c:v>
                </c:pt>
              </c:numCache>
            </c:numRef>
          </c:val>
          <c:extLst>
            <c:ext xmlns:c16="http://schemas.microsoft.com/office/drawing/2014/chart" uri="{C3380CC4-5D6E-409C-BE32-E72D297353CC}">
              <c16:uniqueId val="{00000003-F60B-4B93-BE0C-AFBBB45DA349}"/>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STEM!$D$27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STEM!$D$28:$D$31</c:f>
              <c:numCache>
                <c:formatCode>0%</c:formatCode>
                <c:ptCount val="4"/>
                <c:pt idx="0">
                  <c:v>3.1746031746031744E-2</c:v>
                </c:pt>
                <c:pt idx="1">
                  <c:v>0.26153846153846155</c:v>
                </c:pt>
                <c:pt idx="2">
                  <c:v>3.125E-2</c:v>
                </c:pt>
                <c:pt idx="3">
                  <c:v>0.203125</c:v>
                </c:pt>
              </c:numCache>
            </c:numRef>
          </c:val>
          <c:extLst>
            <c:ext xmlns:c16="http://schemas.microsoft.com/office/drawing/2014/chart" uri="{C3380CC4-5D6E-409C-BE32-E72D297353CC}">
              <c16:uniqueId val="{00000000-2CBF-4AF5-9B2C-AA01943ACE1E}"/>
            </c:ext>
          </c:extLst>
        </c:ser>
        <c:ser>
          <c:idx val="1"/>
          <c:order val="1"/>
          <c:tx>
            <c:strRef>
              <c:f>STEM!$E$27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STEM!$E$28:$E$31</c:f>
              <c:numCache>
                <c:formatCode>0%</c:formatCode>
                <c:ptCount val="4"/>
                <c:pt idx="0">
                  <c:v>0.14285714285714285</c:v>
                </c:pt>
                <c:pt idx="1">
                  <c:v>0.27692307692307694</c:v>
                </c:pt>
                <c:pt idx="2">
                  <c:v>6.25E-2</c:v>
                </c:pt>
                <c:pt idx="3">
                  <c:v>7.8125E-2</c:v>
                </c:pt>
              </c:numCache>
            </c:numRef>
          </c:val>
          <c:extLst>
            <c:ext xmlns:c16="http://schemas.microsoft.com/office/drawing/2014/chart" uri="{C3380CC4-5D6E-409C-BE32-E72D297353CC}">
              <c16:uniqueId val="{00000001-2CBF-4AF5-9B2C-AA01943ACE1E}"/>
            </c:ext>
          </c:extLst>
        </c:ser>
        <c:ser>
          <c:idx val="2"/>
          <c:order val="2"/>
          <c:tx>
            <c:strRef>
              <c:f>STEM!$F$27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STEM!$F$28:$F$31</c:f>
              <c:numCache>
                <c:formatCode>0%</c:formatCode>
                <c:ptCount val="4"/>
                <c:pt idx="0">
                  <c:v>0.19047619047619047</c:v>
                </c:pt>
                <c:pt idx="1">
                  <c:v>0.24615384615384617</c:v>
                </c:pt>
                <c:pt idx="2">
                  <c:v>6.25E-2</c:v>
                </c:pt>
                <c:pt idx="3">
                  <c:v>0.28125</c:v>
                </c:pt>
              </c:numCache>
            </c:numRef>
          </c:val>
          <c:extLst>
            <c:ext xmlns:c16="http://schemas.microsoft.com/office/drawing/2014/chart" uri="{C3380CC4-5D6E-409C-BE32-E72D297353CC}">
              <c16:uniqueId val="{00000002-2CBF-4AF5-9B2C-AA01943ACE1E}"/>
            </c:ext>
          </c:extLst>
        </c:ser>
        <c:ser>
          <c:idx val="3"/>
          <c:order val="3"/>
          <c:tx>
            <c:strRef>
              <c:f>STEM!$G$27</c:f>
              <c:strCache>
                <c:ptCount val="1"/>
                <c:pt idx="0">
                  <c:v>Neither </c:v>
                </c:pt>
              </c:strCache>
            </c:strRef>
          </c:tx>
          <c:spPr>
            <a:solidFill>
              <a:schemeClr val="accent4"/>
            </a:solidFill>
            <a:ln>
              <a:solidFill>
                <a:schemeClr val="accent4"/>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STEM!$G$28:$G$31</c:f>
              <c:numCache>
                <c:formatCode>0%</c:formatCode>
                <c:ptCount val="4"/>
                <c:pt idx="0">
                  <c:v>0.36507936507936506</c:v>
                </c:pt>
                <c:pt idx="1">
                  <c:v>7.6923076923076927E-2</c:v>
                </c:pt>
                <c:pt idx="2">
                  <c:v>0.140625</c:v>
                </c:pt>
                <c:pt idx="3">
                  <c:v>0.203125</c:v>
                </c:pt>
              </c:numCache>
            </c:numRef>
          </c:val>
          <c:extLst>
            <c:ext xmlns:c16="http://schemas.microsoft.com/office/drawing/2014/chart" uri="{C3380CC4-5D6E-409C-BE32-E72D297353CC}">
              <c16:uniqueId val="{00000003-2CBF-4AF5-9B2C-AA01943ACE1E}"/>
            </c:ext>
          </c:extLst>
        </c:ser>
        <c:ser>
          <c:idx val="4"/>
          <c:order val="4"/>
          <c:tx>
            <c:strRef>
              <c:f>STEM!$H$27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STEM!$H$28:$H$31</c:f>
              <c:numCache>
                <c:formatCode>0%</c:formatCode>
                <c:ptCount val="4"/>
                <c:pt idx="0">
                  <c:v>0.14285714285714285</c:v>
                </c:pt>
                <c:pt idx="1">
                  <c:v>9.2307692307692313E-2</c:v>
                </c:pt>
                <c:pt idx="2">
                  <c:v>0.203125</c:v>
                </c:pt>
                <c:pt idx="3">
                  <c:v>9.375E-2</c:v>
                </c:pt>
              </c:numCache>
            </c:numRef>
          </c:val>
          <c:extLst>
            <c:ext xmlns:c16="http://schemas.microsoft.com/office/drawing/2014/chart" uri="{C3380CC4-5D6E-409C-BE32-E72D297353CC}">
              <c16:uniqueId val="{00000004-2CBF-4AF5-9B2C-AA01943ACE1E}"/>
            </c:ext>
          </c:extLst>
        </c:ser>
        <c:ser>
          <c:idx val="5"/>
          <c:order val="5"/>
          <c:tx>
            <c:strRef>
              <c:f>STEM!$I$27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STEM!$I$28:$I$31</c:f>
              <c:numCache>
                <c:formatCode>0%</c:formatCode>
                <c:ptCount val="4"/>
                <c:pt idx="0">
                  <c:v>9.5238095238095233E-2</c:v>
                </c:pt>
                <c:pt idx="1">
                  <c:v>1.5384615384615385E-2</c:v>
                </c:pt>
                <c:pt idx="2">
                  <c:v>0.296875</c:v>
                </c:pt>
                <c:pt idx="3">
                  <c:v>0.140625</c:v>
                </c:pt>
              </c:numCache>
            </c:numRef>
          </c:val>
          <c:extLst>
            <c:ext xmlns:c16="http://schemas.microsoft.com/office/drawing/2014/chart" uri="{C3380CC4-5D6E-409C-BE32-E72D297353CC}">
              <c16:uniqueId val="{00000005-2CBF-4AF5-9B2C-AA01943ACE1E}"/>
            </c:ext>
          </c:extLst>
        </c:ser>
        <c:ser>
          <c:idx val="6"/>
          <c:order val="6"/>
          <c:tx>
            <c:strRef>
              <c:f>STEM!$J$27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STEM!$C$28:$C$31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STEM!$J$28:$J$31</c:f>
              <c:numCache>
                <c:formatCode>0%</c:formatCode>
                <c:ptCount val="4"/>
                <c:pt idx="0">
                  <c:v>3.1746031746031744E-2</c:v>
                </c:pt>
                <c:pt idx="1">
                  <c:v>3.0769230769230771E-2</c:v>
                </c:pt>
                <c:pt idx="2">
                  <c:v>0.203125</c:v>
                </c:pt>
                <c:pt idx="3">
                  <c:v>0</c:v>
                </c:pt>
              </c:numCache>
            </c:numRef>
          </c:val>
          <c:extLst>
            <c:ext xmlns:c16="http://schemas.microsoft.com/office/drawing/2014/chart" uri="{C3380CC4-5D6E-409C-BE32-E72D297353CC}">
              <c16:uniqueId val="{00000006-2CBF-4AF5-9B2C-AA01943ACE1E}"/>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STEM!$D$201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STEM!$C$202:$C$210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STEM!$D$202:$D$210</c:f>
              <c:numCache>
                <c:formatCode>0%</c:formatCode>
                <c:ptCount val="9"/>
                <c:pt idx="0">
                  <c:v>8.771929824561403E-2</c:v>
                </c:pt>
                <c:pt idx="1">
                  <c:v>0.42105263157894735</c:v>
                </c:pt>
                <c:pt idx="2">
                  <c:v>9.6153846153846159E-2</c:v>
                </c:pt>
                <c:pt idx="3">
                  <c:v>0.18867924528301888</c:v>
                </c:pt>
                <c:pt idx="4">
                  <c:v>0.24528301886792453</c:v>
                </c:pt>
                <c:pt idx="5">
                  <c:v>0.2857142857142857</c:v>
                </c:pt>
                <c:pt idx="6">
                  <c:v>0.50877192982456143</c:v>
                </c:pt>
                <c:pt idx="7">
                  <c:v>0.49122807017543857</c:v>
                </c:pt>
                <c:pt idx="8">
                  <c:v>0.46296296296296297</c:v>
                </c:pt>
              </c:numCache>
            </c:numRef>
          </c:val>
          <c:extLst>
            <c:ext xmlns:c16="http://schemas.microsoft.com/office/drawing/2014/chart" uri="{C3380CC4-5D6E-409C-BE32-E72D297353CC}">
              <c16:uniqueId val="{00000000-68A6-47AB-944B-2D0B1B51629F}"/>
            </c:ext>
          </c:extLst>
        </c:ser>
        <c:ser>
          <c:idx val="1"/>
          <c:order val="1"/>
          <c:tx>
            <c:strRef>
              <c:f>STEM!$E$201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STEM!$C$202:$C$210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STEM!$E$202:$E$210</c:f>
              <c:numCache>
                <c:formatCode>0%</c:formatCode>
                <c:ptCount val="9"/>
                <c:pt idx="0">
                  <c:v>0.22807017543859648</c:v>
                </c:pt>
                <c:pt idx="1">
                  <c:v>0.45614035087719296</c:v>
                </c:pt>
                <c:pt idx="2">
                  <c:v>0.51923076923076927</c:v>
                </c:pt>
                <c:pt idx="3">
                  <c:v>0.45283018867924529</c:v>
                </c:pt>
                <c:pt idx="4">
                  <c:v>0.37735849056603776</c:v>
                </c:pt>
                <c:pt idx="5">
                  <c:v>0.375</c:v>
                </c:pt>
                <c:pt idx="6">
                  <c:v>0.42105263157894735</c:v>
                </c:pt>
                <c:pt idx="7">
                  <c:v>0.43859649122807015</c:v>
                </c:pt>
                <c:pt idx="8">
                  <c:v>0.40740740740740738</c:v>
                </c:pt>
              </c:numCache>
            </c:numRef>
          </c:val>
          <c:extLst>
            <c:ext xmlns:c16="http://schemas.microsoft.com/office/drawing/2014/chart" uri="{C3380CC4-5D6E-409C-BE32-E72D297353CC}">
              <c16:uniqueId val="{00000001-68A6-47AB-944B-2D0B1B51629F}"/>
            </c:ext>
          </c:extLst>
        </c:ser>
        <c:ser>
          <c:idx val="2"/>
          <c:order val="2"/>
          <c:tx>
            <c:strRef>
              <c:f>STEM!$F$201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STEM!$C$202:$C$210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STEM!$F$202:$F$210</c:f>
              <c:numCache>
                <c:formatCode>0%</c:formatCode>
                <c:ptCount val="9"/>
                <c:pt idx="0">
                  <c:v>0.31578947368421051</c:v>
                </c:pt>
                <c:pt idx="1">
                  <c:v>0.10526315789473684</c:v>
                </c:pt>
                <c:pt idx="2">
                  <c:v>0.28846153846153844</c:v>
                </c:pt>
                <c:pt idx="3">
                  <c:v>0.24528301886792453</c:v>
                </c:pt>
                <c:pt idx="4">
                  <c:v>0.20754716981132076</c:v>
                </c:pt>
                <c:pt idx="5">
                  <c:v>0.25</c:v>
                </c:pt>
                <c:pt idx="6">
                  <c:v>7.0175438596491224E-2</c:v>
                </c:pt>
                <c:pt idx="7">
                  <c:v>7.0175438596491224E-2</c:v>
                </c:pt>
                <c:pt idx="8">
                  <c:v>9.2592592592592587E-2</c:v>
                </c:pt>
              </c:numCache>
            </c:numRef>
          </c:val>
          <c:extLst>
            <c:ext xmlns:c16="http://schemas.microsoft.com/office/drawing/2014/chart" uri="{C3380CC4-5D6E-409C-BE32-E72D297353CC}">
              <c16:uniqueId val="{00000002-68A6-47AB-944B-2D0B1B51629F}"/>
            </c:ext>
          </c:extLst>
        </c:ser>
        <c:ser>
          <c:idx val="3"/>
          <c:order val="3"/>
          <c:tx>
            <c:strRef>
              <c:f>STEM!$G$201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STEM!$C$202:$C$210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STEM!$G$202:$G$210</c:f>
              <c:numCache>
                <c:formatCode>0%</c:formatCode>
                <c:ptCount val="9"/>
                <c:pt idx="0">
                  <c:v>0.36842105263157893</c:v>
                </c:pt>
                <c:pt idx="1">
                  <c:v>1.7543859649122806E-2</c:v>
                </c:pt>
                <c:pt idx="2">
                  <c:v>9.6153846153846159E-2</c:v>
                </c:pt>
                <c:pt idx="3">
                  <c:v>0.11320754716981132</c:v>
                </c:pt>
                <c:pt idx="4">
                  <c:v>0.16981132075471697</c:v>
                </c:pt>
                <c:pt idx="5">
                  <c:v>8.9285714285714288E-2</c:v>
                </c:pt>
                <c:pt idx="6">
                  <c:v>0</c:v>
                </c:pt>
                <c:pt idx="7">
                  <c:v>0</c:v>
                </c:pt>
                <c:pt idx="8">
                  <c:v>3.7037037037037035E-2</c:v>
                </c:pt>
              </c:numCache>
            </c:numRef>
          </c:val>
          <c:extLst>
            <c:ext xmlns:c16="http://schemas.microsoft.com/office/drawing/2014/chart" uri="{C3380CC4-5D6E-409C-BE32-E72D297353CC}">
              <c16:uniqueId val="{00000003-68A6-47AB-944B-2D0B1B51629F}"/>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STEM!$D$230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STEM!$C$231:$C$233</c:f>
              <c:strCache>
                <c:ptCount val="3"/>
                <c:pt idx="0">
                  <c:v>Public Domain</c:v>
                </c:pt>
                <c:pt idx="1">
                  <c:v>Copyright</c:v>
                </c:pt>
                <c:pt idx="2">
                  <c:v>Creative Commons</c:v>
                </c:pt>
              </c:strCache>
            </c:strRef>
          </c:cat>
          <c:val>
            <c:numRef>
              <c:f>STEM!$D$231:$D$233</c:f>
              <c:numCache>
                <c:formatCode>0%</c:formatCode>
                <c:ptCount val="3"/>
                <c:pt idx="0">
                  <c:v>0.2153846153846154</c:v>
                </c:pt>
                <c:pt idx="1">
                  <c:v>4.6153846153846156E-2</c:v>
                </c:pt>
                <c:pt idx="2">
                  <c:v>0.5</c:v>
                </c:pt>
              </c:numCache>
            </c:numRef>
          </c:val>
          <c:extLst>
            <c:ext xmlns:c16="http://schemas.microsoft.com/office/drawing/2014/chart" uri="{C3380CC4-5D6E-409C-BE32-E72D297353CC}">
              <c16:uniqueId val="{00000000-4538-4860-9379-A40DFEF76E19}"/>
            </c:ext>
          </c:extLst>
        </c:ser>
        <c:ser>
          <c:idx val="1"/>
          <c:order val="1"/>
          <c:tx>
            <c:strRef>
              <c:f>STEM!$E$230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STEM!$C$231:$C$233</c:f>
              <c:strCache>
                <c:ptCount val="3"/>
                <c:pt idx="0">
                  <c:v>Public Domain</c:v>
                </c:pt>
                <c:pt idx="1">
                  <c:v>Copyright</c:v>
                </c:pt>
                <c:pt idx="2">
                  <c:v>Creative Commons</c:v>
                </c:pt>
              </c:strCache>
            </c:strRef>
          </c:cat>
          <c:val>
            <c:numRef>
              <c:f>STEM!$E$231:$E$233</c:f>
              <c:numCache>
                <c:formatCode>0%</c:formatCode>
                <c:ptCount val="3"/>
                <c:pt idx="0">
                  <c:v>0.29230769230769232</c:v>
                </c:pt>
                <c:pt idx="1">
                  <c:v>0.12307692307692308</c:v>
                </c:pt>
                <c:pt idx="2">
                  <c:v>0.25</c:v>
                </c:pt>
              </c:numCache>
            </c:numRef>
          </c:val>
          <c:extLst>
            <c:ext xmlns:c16="http://schemas.microsoft.com/office/drawing/2014/chart" uri="{C3380CC4-5D6E-409C-BE32-E72D297353CC}">
              <c16:uniqueId val="{00000001-4538-4860-9379-A40DFEF76E19}"/>
            </c:ext>
          </c:extLst>
        </c:ser>
        <c:ser>
          <c:idx val="2"/>
          <c:order val="2"/>
          <c:tx>
            <c:strRef>
              <c:f>STEM!$F$230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STEM!$C$231:$C$233</c:f>
              <c:strCache>
                <c:ptCount val="3"/>
                <c:pt idx="0">
                  <c:v>Public Domain</c:v>
                </c:pt>
                <c:pt idx="1">
                  <c:v>Copyright</c:v>
                </c:pt>
                <c:pt idx="2">
                  <c:v>Creative Commons</c:v>
                </c:pt>
              </c:strCache>
            </c:strRef>
          </c:cat>
          <c:val>
            <c:numRef>
              <c:f>STEM!$F$231:$F$233</c:f>
              <c:numCache>
                <c:formatCode>0%</c:formatCode>
                <c:ptCount val="3"/>
                <c:pt idx="0">
                  <c:v>0.38461538461538464</c:v>
                </c:pt>
                <c:pt idx="1">
                  <c:v>0.49230769230769234</c:v>
                </c:pt>
                <c:pt idx="2">
                  <c:v>0.21875</c:v>
                </c:pt>
              </c:numCache>
            </c:numRef>
          </c:val>
          <c:extLst>
            <c:ext xmlns:c16="http://schemas.microsoft.com/office/drawing/2014/chart" uri="{C3380CC4-5D6E-409C-BE32-E72D297353CC}">
              <c16:uniqueId val="{00000002-4538-4860-9379-A40DFEF76E19}"/>
            </c:ext>
          </c:extLst>
        </c:ser>
        <c:ser>
          <c:idx val="3"/>
          <c:order val="3"/>
          <c:tx>
            <c:strRef>
              <c:f>STEM!$G$230</c:f>
              <c:strCache>
                <c:ptCount val="1"/>
                <c:pt idx="0">
                  <c:v>Very Aware</c:v>
                </c:pt>
              </c:strCache>
            </c:strRef>
          </c:tx>
          <c:spPr>
            <a:solidFill>
              <a:schemeClr val="accent6">
                <a:lumMod val="50000"/>
              </a:schemeClr>
            </a:solidFill>
            <a:ln>
              <a:noFill/>
            </a:ln>
            <a:effectLst/>
          </c:spPr>
          <c:invertIfNegative val="0"/>
          <c:cat>
            <c:strRef>
              <c:f>STEM!$C$231:$C$233</c:f>
              <c:strCache>
                <c:ptCount val="3"/>
                <c:pt idx="0">
                  <c:v>Public Domain</c:v>
                </c:pt>
                <c:pt idx="1">
                  <c:v>Copyright</c:v>
                </c:pt>
                <c:pt idx="2">
                  <c:v>Creative Commons</c:v>
                </c:pt>
              </c:strCache>
            </c:strRef>
          </c:cat>
          <c:val>
            <c:numRef>
              <c:f>STEM!$G$231:$G$233</c:f>
              <c:numCache>
                <c:formatCode>0%</c:formatCode>
                <c:ptCount val="3"/>
                <c:pt idx="0">
                  <c:v>0.1076923076923077</c:v>
                </c:pt>
                <c:pt idx="1">
                  <c:v>0.33846153846153848</c:v>
                </c:pt>
                <c:pt idx="2">
                  <c:v>3.125E-2</c:v>
                </c:pt>
              </c:numCache>
            </c:numRef>
          </c:val>
          <c:extLst>
            <c:ext xmlns:c16="http://schemas.microsoft.com/office/drawing/2014/chart" uri="{C3380CC4-5D6E-409C-BE32-E72D297353CC}">
              <c16:uniqueId val="{00000003-4538-4860-9379-A40DFEF76E19}"/>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SBS!$D$27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SBS!$D$28:$D$31</c:f>
              <c:numCache>
                <c:formatCode>0%</c:formatCode>
                <c:ptCount val="4"/>
                <c:pt idx="0">
                  <c:v>5.8823529411764705E-2</c:v>
                </c:pt>
                <c:pt idx="1">
                  <c:v>0.5</c:v>
                </c:pt>
                <c:pt idx="2">
                  <c:v>0</c:v>
                </c:pt>
                <c:pt idx="3">
                  <c:v>0.14705882352941177</c:v>
                </c:pt>
              </c:numCache>
            </c:numRef>
          </c:val>
          <c:extLst>
            <c:ext xmlns:c16="http://schemas.microsoft.com/office/drawing/2014/chart" uri="{C3380CC4-5D6E-409C-BE32-E72D297353CC}">
              <c16:uniqueId val="{00000000-C3D7-4BE4-8960-CCBF0ED72756}"/>
            </c:ext>
          </c:extLst>
        </c:ser>
        <c:ser>
          <c:idx val="1"/>
          <c:order val="1"/>
          <c:tx>
            <c:strRef>
              <c:f>SBS!$E$27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SBS!$E$28:$E$31</c:f>
              <c:numCache>
                <c:formatCode>0%</c:formatCode>
                <c:ptCount val="4"/>
                <c:pt idx="0">
                  <c:v>0.14705882352941177</c:v>
                </c:pt>
                <c:pt idx="1">
                  <c:v>0.26470588235294118</c:v>
                </c:pt>
                <c:pt idx="2">
                  <c:v>5.8823529411764705E-2</c:v>
                </c:pt>
                <c:pt idx="3">
                  <c:v>0.14705882352941177</c:v>
                </c:pt>
              </c:numCache>
            </c:numRef>
          </c:val>
          <c:extLst>
            <c:ext xmlns:c16="http://schemas.microsoft.com/office/drawing/2014/chart" uri="{C3380CC4-5D6E-409C-BE32-E72D297353CC}">
              <c16:uniqueId val="{00000001-C3D7-4BE4-8960-CCBF0ED72756}"/>
            </c:ext>
          </c:extLst>
        </c:ser>
        <c:ser>
          <c:idx val="2"/>
          <c:order val="2"/>
          <c:tx>
            <c:strRef>
              <c:f>SBS!$F$27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SBS!$F$28:$F$31</c:f>
              <c:numCache>
                <c:formatCode>0%</c:formatCode>
                <c:ptCount val="4"/>
                <c:pt idx="0">
                  <c:v>0.35294117647058826</c:v>
                </c:pt>
                <c:pt idx="1">
                  <c:v>0.17647058823529413</c:v>
                </c:pt>
                <c:pt idx="2">
                  <c:v>5.8823529411764705E-2</c:v>
                </c:pt>
                <c:pt idx="3">
                  <c:v>0.23529411764705882</c:v>
                </c:pt>
              </c:numCache>
            </c:numRef>
          </c:val>
          <c:extLst>
            <c:ext xmlns:c16="http://schemas.microsoft.com/office/drawing/2014/chart" uri="{C3380CC4-5D6E-409C-BE32-E72D297353CC}">
              <c16:uniqueId val="{00000002-C3D7-4BE4-8960-CCBF0ED72756}"/>
            </c:ext>
          </c:extLst>
        </c:ser>
        <c:ser>
          <c:idx val="3"/>
          <c:order val="3"/>
          <c:tx>
            <c:strRef>
              <c:f>SBS!$G$27</c:f>
              <c:strCache>
                <c:ptCount val="1"/>
                <c:pt idx="0">
                  <c:v>Neither </c:v>
                </c:pt>
              </c:strCache>
            </c:strRef>
          </c:tx>
          <c:spPr>
            <a:solidFill>
              <a:schemeClr val="accent4"/>
            </a:solidFill>
            <a:ln>
              <a:solidFill>
                <a:schemeClr val="accent4"/>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SBS!$G$28:$G$31</c:f>
              <c:numCache>
                <c:formatCode>0%</c:formatCode>
                <c:ptCount val="4"/>
                <c:pt idx="0">
                  <c:v>0.29411764705882354</c:v>
                </c:pt>
                <c:pt idx="1">
                  <c:v>5.8823529411764705E-2</c:v>
                </c:pt>
                <c:pt idx="2">
                  <c:v>0.23529411764705882</c:v>
                </c:pt>
                <c:pt idx="3">
                  <c:v>0.14705882352941177</c:v>
                </c:pt>
              </c:numCache>
            </c:numRef>
          </c:val>
          <c:extLst>
            <c:ext xmlns:c16="http://schemas.microsoft.com/office/drawing/2014/chart" uri="{C3380CC4-5D6E-409C-BE32-E72D297353CC}">
              <c16:uniqueId val="{00000003-C3D7-4BE4-8960-CCBF0ED72756}"/>
            </c:ext>
          </c:extLst>
        </c:ser>
        <c:ser>
          <c:idx val="4"/>
          <c:order val="4"/>
          <c:tx>
            <c:strRef>
              <c:f>SBS!$H$27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SBS!$H$28:$H$31</c:f>
              <c:numCache>
                <c:formatCode>0%</c:formatCode>
                <c:ptCount val="4"/>
                <c:pt idx="0">
                  <c:v>0.11764705882352941</c:v>
                </c:pt>
                <c:pt idx="1">
                  <c:v>0</c:v>
                </c:pt>
                <c:pt idx="2">
                  <c:v>0.14705882352941177</c:v>
                </c:pt>
                <c:pt idx="3">
                  <c:v>0.17647058823529413</c:v>
                </c:pt>
              </c:numCache>
            </c:numRef>
          </c:val>
          <c:extLst>
            <c:ext xmlns:c16="http://schemas.microsoft.com/office/drawing/2014/chart" uri="{C3380CC4-5D6E-409C-BE32-E72D297353CC}">
              <c16:uniqueId val="{00000004-C3D7-4BE4-8960-CCBF0ED72756}"/>
            </c:ext>
          </c:extLst>
        </c:ser>
        <c:ser>
          <c:idx val="5"/>
          <c:order val="5"/>
          <c:tx>
            <c:strRef>
              <c:f>SBS!$I$27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SBS!$I$28:$I$31</c:f>
              <c:numCache>
                <c:formatCode>0%</c:formatCode>
                <c:ptCount val="4"/>
                <c:pt idx="0">
                  <c:v>0</c:v>
                </c:pt>
                <c:pt idx="1">
                  <c:v>0</c:v>
                </c:pt>
                <c:pt idx="2">
                  <c:v>0.38235294117647056</c:v>
                </c:pt>
                <c:pt idx="3">
                  <c:v>5.8823529411764705E-2</c:v>
                </c:pt>
              </c:numCache>
            </c:numRef>
          </c:val>
          <c:extLst>
            <c:ext xmlns:c16="http://schemas.microsoft.com/office/drawing/2014/chart" uri="{C3380CC4-5D6E-409C-BE32-E72D297353CC}">
              <c16:uniqueId val="{00000005-C3D7-4BE4-8960-CCBF0ED72756}"/>
            </c:ext>
          </c:extLst>
        </c:ser>
        <c:ser>
          <c:idx val="6"/>
          <c:order val="6"/>
          <c:tx>
            <c:strRef>
              <c:f>SBS!$J$27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SBS!$C$28:$C$31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SBS!$J$28:$J$31</c:f>
              <c:numCache>
                <c:formatCode>0%</c:formatCode>
                <c:ptCount val="4"/>
                <c:pt idx="0">
                  <c:v>2.9411764705882353E-2</c:v>
                </c:pt>
                <c:pt idx="1">
                  <c:v>0</c:v>
                </c:pt>
                <c:pt idx="2">
                  <c:v>0.11764705882352941</c:v>
                </c:pt>
                <c:pt idx="3">
                  <c:v>8.8235294117647065E-2</c:v>
                </c:pt>
              </c:numCache>
            </c:numRef>
          </c:val>
          <c:extLst>
            <c:ext xmlns:c16="http://schemas.microsoft.com/office/drawing/2014/chart" uri="{C3380CC4-5D6E-409C-BE32-E72D297353CC}">
              <c16:uniqueId val="{00000006-C3D7-4BE4-8960-CCBF0ED72756}"/>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SBS!$D$201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SBS!$C$202:$C$210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SBS!$D$202:$D$210</c:f>
              <c:numCache>
                <c:formatCode>0%</c:formatCode>
                <c:ptCount val="9"/>
                <c:pt idx="0">
                  <c:v>0.17241379310344829</c:v>
                </c:pt>
                <c:pt idx="1">
                  <c:v>0.62068965517241381</c:v>
                </c:pt>
                <c:pt idx="2">
                  <c:v>0.23333333333333334</c:v>
                </c:pt>
                <c:pt idx="3">
                  <c:v>0.17241379310344829</c:v>
                </c:pt>
                <c:pt idx="4">
                  <c:v>0.2857142857142857</c:v>
                </c:pt>
                <c:pt idx="5">
                  <c:v>0.21428571428571427</c:v>
                </c:pt>
                <c:pt idx="6">
                  <c:v>0.56666666666666665</c:v>
                </c:pt>
                <c:pt idx="7">
                  <c:v>0.5</c:v>
                </c:pt>
                <c:pt idx="8">
                  <c:v>0.44827586206896552</c:v>
                </c:pt>
              </c:numCache>
            </c:numRef>
          </c:val>
          <c:extLst>
            <c:ext xmlns:c16="http://schemas.microsoft.com/office/drawing/2014/chart" uri="{C3380CC4-5D6E-409C-BE32-E72D297353CC}">
              <c16:uniqueId val="{00000000-A233-423C-8789-E738246055D7}"/>
            </c:ext>
          </c:extLst>
        </c:ser>
        <c:ser>
          <c:idx val="1"/>
          <c:order val="1"/>
          <c:tx>
            <c:strRef>
              <c:f>SBS!$E$201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SBS!$C$202:$C$210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SBS!$E$202:$E$210</c:f>
              <c:numCache>
                <c:formatCode>0%</c:formatCode>
                <c:ptCount val="9"/>
                <c:pt idx="0">
                  <c:v>0.2413793103448276</c:v>
                </c:pt>
                <c:pt idx="1">
                  <c:v>0.2413793103448276</c:v>
                </c:pt>
                <c:pt idx="2">
                  <c:v>0.53333333333333333</c:v>
                </c:pt>
                <c:pt idx="3">
                  <c:v>0.48275862068965519</c:v>
                </c:pt>
                <c:pt idx="4">
                  <c:v>0.39285714285714285</c:v>
                </c:pt>
                <c:pt idx="5">
                  <c:v>0.5357142857142857</c:v>
                </c:pt>
                <c:pt idx="6">
                  <c:v>0.36666666666666664</c:v>
                </c:pt>
                <c:pt idx="7">
                  <c:v>0.5</c:v>
                </c:pt>
                <c:pt idx="8">
                  <c:v>0.37931034482758619</c:v>
                </c:pt>
              </c:numCache>
            </c:numRef>
          </c:val>
          <c:extLst>
            <c:ext xmlns:c16="http://schemas.microsoft.com/office/drawing/2014/chart" uri="{C3380CC4-5D6E-409C-BE32-E72D297353CC}">
              <c16:uniqueId val="{00000001-A233-423C-8789-E738246055D7}"/>
            </c:ext>
          </c:extLst>
        </c:ser>
        <c:ser>
          <c:idx val="2"/>
          <c:order val="2"/>
          <c:tx>
            <c:strRef>
              <c:f>SBS!$F$201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SBS!$C$202:$C$210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SBS!$F$202:$F$210</c:f>
              <c:numCache>
                <c:formatCode>0%</c:formatCode>
                <c:ptCount val="9"/>
                <c:pt idx="0">
                  <c:v>0.31034482758620691</c:v>
                </c:pt>
                <c:pt idx="1">
                  <c:v>0.13793103448275862</c:v>
                </c:pt>
                <c:pt idx="2">
                  <c:v>0.1</c:v>
                </c:pt>
                <c:pt idx="3">
                  <c:v>0.17241379310344829</c:v>
                </c:pt>
                <c:pt idx="4">
                  <c:v>0.21428571428571427</c:v>
                </c:pt>
                <c:pt idx="5">
                  <c:v>0.17857142857142858</c:v>
                </c:pt>
                <c:pt idx="6">
                  <c:v>6.6666666666666666E-2</c:v>
                </c:pt>
                <c:pt idx="7">
                  <c:v>0</c:v>
                </c:pt>
                <c:pt idx="8">
                  <c:v>6.8965517241379309E-2</c:v>
                </c:pt>
              </c:numCache>
            </c:numRef>
          </c:val>
          <c:extLst>
            <c:ext xmlns:c16="http://schemas.microsoft.com/office/drawing/2014/chart" uri="{C3380CC4-5D6E-409C-BE32-E72D297353CC}">
              <c16:uniqueId val="{00000002-A233-423C-8789-E738246055D7}"/>
            </c:ext>
          </c:extLst>
        </c:ser>
        <c:ser>
          <c:idx val="3"/>
          <c:order val="3"/>
          <c:tx>
            <c:strRef>
              <c:f>SBS!$G$201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SBS!$C$202:$C$210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SBS!$G$202:$G$210</c:f>
              <c:numCache>
                <c:formatCode>0%</c:formatCode>
                <c:ptCount val="9"/>
                <c:pt idx="0">
                  <c:v>0.27586206896551724</c:v>
                </c:pt>
                <c:pt idx="1">
                  <c:v>0</c:v>
                </c:pt>
                <c:pt idx="2">
                  <c:v>0.13333333333333333</c:v>
                </c:pt>
                <c:pt idx="3">
                  <c:v>0.17241379310344829</c:v>
                </c:pt>
                <c:pt idx="4">
                  <c:v>0.10714285714285714</c:v>
                </c:pt>
                <c:pt idx="5">
                  <c:v>7.1428571428571425E-2</c:v>
                </c:pt>
                <c:pt idx="6">
                  <c:v>0</c:v>
                </c:pt>
                <c:pt idx="7">
                  <c:v>0</c:v>
                </c:pt>
                <c:pt idx="8">
                  <c:v>0.10344827586206896</c:v>
                </c:pt>
              </c:numCache>
            </c:numRef>
          </c:val>
          <c:extLst>
            <c:ext xmlns:c16="http://schemas.microsoft.com/office/drawing/2014/chart" uri="{C3380CC4-5D6E-409C-BE32-E72D297353CC}">
              <c16:uniqueId val="{00000003-A233-423C-8789-E738246055D7}"/>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SBS!$D$230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SBS!$C$231:$C$233</c:f>
              <c:strCache>
                <c:ptCount val="3"/>
                <c:pt idx="0">
                  <c:v>Public Domain</c:v>
                </c:pt>
                <c:pt idx="1">
                  <c:v>Copyright</c:v>
                </c:pt>
                <c:pt idx="2">
                  <c:v>Creative Commons</c:v>
                </c:pt>
              </c:strCache>
            </c:strRef>
          </c:cat>
          <c:val>
            <c:numRef>
              <c:f>SBS!$D$231:$D$233</c:f>
              <c:numCache>
                <c:formatCode>0%</c:formatCode>
                <c:ptCount val="3"/>
                <c:pt idx="0">
                  <c:v>0.11764705882352941</c:v>
                </c:pt>
                <c:pt idx="1">
                  <c:v>2.9411764705882353E-2</c:v>
                </c:pt>
                <c:pt idx="2">
                  <c:v>0.20588235294117646</c:v>
                </c:pt>
              </c:numCache>
            </c:numRef>
          </c:val>
          <c:extLst>
            <c:ext xmlns:c16="http://schemas.microsoft.com/office/drawing/2014/chart" uri="{C3380CC4-5D6E-409C-BE32-E72D297353CC}">
              <c16:uniqueId val="{00000000-DEC3-4305-91AF-DC8F8804AACE}"/>
            </c:ext>
          </c:extLst>
        </c:ser>
        <c:ser>
          <c:idx val="1"/>
          <c:order val="1"/>
          <c:tx>
            <c:strRef>
              <c:f>SBS!$E$230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SBS!$C$231:$C$233</c:f>
              <c:strCache>
                <c:ptCount val="3"/>
                <c:pt idx="0">
                  <c:v>Public Domain</c:v>
                </c:pt>
                <c:pt idx="1">
                  <c:v>Copyright</c:v>
                </c:pt>
                <c:pt idx="2">
                  <c:v>Creative Commons</c:v>
                </c:pt>
              </c:strCache>
            </c:strRef>
          </c:cat>
          <c:val>
            <c:numRef>
              <c:f>SBS!$E$231:$E$233</c:f>
              <c:numCache>
                <c:formatCode>0%</c:formatCode>
                <c:ptCount val="3"/>
                <c:pt idx="0">
                  <c:v>0.17647058823529413</c:v>
                </c:pt>
                <c:pt idx="1">
                  <c:v>0.11764705882352941</c:v>
                </c:pt>
                <c:pt idx="2">
                  <c:v>0.29411764705882354</c:v>
                </c:pt>
              </c:numCache>
            </c:numRef>
          </c:val>
          <c:extLst>
            <c:ext xmlns:c16="http://schemas.microsoft.com/office/drawing/2014/chart" uri="{C3380CC4-5D6E-409C-BE32-E72D297353CC}">
              <c16:uniqueId val="{00000001-DEC3-4305-91AF-DC8F8804AACE}"/>
            </c:ext>
          </c:extLst>
        </c:ser>
        <c:ser>
          <c:idx val="2"/>
          <c:order val="2"/>
          <c:tx>
            <c:strRef>
              <c:f>SBS!$F$230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SBS!$C$231:$C$233</c:f>
              <c:strCache>
                <c:ptCount val="3"/>
                <c:pt idx="0">
                  <c:v>Public Domain</c:v>
                </c:pt>
                <c:pt idx="1">
                  <c:v>Copyright</c:v>
                </c:pt>
                <c:pt idx="2">
                  <c:v>Creative Commons</c:v>
                </c:pt>
              </c:strCache>
            </c:strRef>
          </c:cat>
          <c:val>
            <c:numRef>
              <c:f>SBS!$F$231:$F$233</c:f>
              <c:numCache>
                <c:formatCode>0%</c:formatCode>
                <c:ptCount val="3"/>
                <c:pt idx="0">
                  <c:v>0.44117647058823528</c:v>
                </c:pt>
                <c:pt idx="1">
                  <c:v>0.41176470588235292</c:v>
                </c:pt>
                <c:pt idx="2">
                  <c:v>0.17647058823529413</c:v>
                </c:pt>
              </c:numCache>
            </c:numRef>
          </c:val>
          <c:extLst>
            <c:ext xmlns:c16="http://schemas.microsoft.com/office/drawing/2014/chart" uri="{C3380CC4-5D6E-409C-BE32-E72D297353CC}">
              <c16:uniqueId val="{00000002-DEC3-4305-91AF-DC8F8804AACE}"/>
            </c:ext>
          </c:extLst>
        </c:ser>
        <c:ser>
          <c:idx val="3"/>
          <c:order val="3"/>
          <c:tx>
            <c:strRef>
              <c:f>SBS!$G$230</c:f>
              <c:strCache>
                <c:ptCount val="1"/>
                <c:pt idx="0">
                  <c:v>Very Aware</c:v>
                </c:pt>
              </c:strCache>
            </c:strRef>
          </c:tx>
          <c:spPr>
            <a:solidFill>
              <a:schemeClr val="accent6">
                <a:lumMod val="50000"/>
              </a:schemeClr>
            </a:solidFill>
            <a:ln>
              <a:noFill/>
            </a:ln>
            <a:effectLst/>
          </c:spPr>
          <c:invertIfNegative val="0"/>
          <c:cat>
            <c:strRef>
              <c:f>SBS!$C$231:$C$233</c:f>
              <c:strCache>
                <c:ptCount val="3"/>
                <c:pt idx="0">
                  <c:v>Public Domain</c:v>
                </c:pt>
                <c:pt idx="1">
                  <c:v>Copyright</c:v>
                </c:pt>
                <c:pt idx="2">
                  <c:v>Creative Commons</c:v>
                </c:pt>
              </c:strCache>
            </c:strRef>
          </c:cat>
          <c:val>
            <c:numRef>
              <c:f>SBS!$G$231:$G$233</c:f>
              <c:numCache>
                <c:formatCode>0%</c:formatCode>
                <c:ptCount val="3"/>
                <c:pt idx="0">
                  <c:v>0.26470588235294118</c:v>
                </c:pt>
                <c:pt idx="1">
                  <c:v>0.44117647058823528</c:v>
                </c:pt>
                <c:pt idx="2">
                  <c:v>0.3235294117647059</c:v>
                </c:pt>
              </c:numCache>
            </c:numRef>
          </c:val>
          <c:extLst>
            <c:ext xmlns:c16="http://schemas.microsoft.com/office/drawing/2014/chart" uri="{C3380CC4-5D6E-409C-BE32-E72D297353CC}">
              <c16:uniqueId val="{00000003-DEC3-4305-91AF-DC8F8804AACE}"/>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Library!$D$27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Library!$D$28:$D$31</c:f>
              <c:numCache>
                <c:formatCode>0%</c:formatCode>
                <c:ptCount val="4"/>
                <c:pt idx="0">
                  <c:v>0</c:v>
                </c:pt>
                <c:pt idx="1">
                  <c:v>0.6</c:v>
                </c:pt>
                <c:pt idx="2">
                  <c:v>0</c:v>
                </c:pt>
                <c:pt idx="3">
                  <c:v>0</c:v>
                </c:pt>
              </c:numCache>
            </c:numRef>
          </c:val>
          <c:extLst>
            <c:ext xmlns:c16="http://schemas.microsoft.com/office/drawing/2014/chart" uri="{C3380CC4-5D6E-409C-BE32-E72D297353CC}">
              <c16:uniqueId val="{00000000-B529-4FC6-893A-7BD9BFA0710E}"/>
            </c:ext>
          </c:extLst>
        </c:ser>
        <c:ser>
          <c:idx val="1"/>
          <c:order val="1"/>
          <c:tx>
            <c:strRef>
              <c:f>Library!$E$27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Library!$E$28:$E$31</c:f>
              <c:numCache>
                <c:formatCode>0%</c:formatCode>
                <c:ptCount val="4"/>
                <c:pt idx="0">
                  <c:v>0.2</c:v>
                </c:pt>
                <c:pt idx="1">
                  <c:v>0.2</c:v>
                </c:pt>
                <c:pt idx="2">
                  <c:v>0</c:v>
                </c:pt>
                <c:pt idx="3">
                  <c:v>0.2</c:v>
                </c:pt>
              </c:numCache>
            </c:numRef>
          </c:val>
          <c:extLst>
            <c:ext xmlns:c16="http://schemas.microsoft.com/office/drawing/2014/chart" uri="{C3380CC4-5D6E-409C-BE32-E72D297353CC}">
              <c16:uniqueId val="{00000001-B529-4FC6-893A-7BD9BFA0710E}"/>
            </c:ext>
          </c:extLst>
        </c:ser>
        <c:ser>
          <c:idx val="2"/>
          <c:order val="2"/>
          <c:tx>
            <c:strRef>
              <c:f>Library!$F$27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Library!$F$28:$F$31</c:f>
              <c:numCache>
                <c:formatCode>0%</c:formatCode>
                <c:ptCount val="4"/>
                <c:pt idx="0">
                  <c:v>0</c:v>
                </c:pt>
                <c:pt idx="1">
                  <c:v>0</c:v>
                </c:pt>
                <c:pt idx="2">
                  <c:v>0.4</c:v>
                </c:pt>
                <c:pt idx="3">
                  <c:v>0</c:v>
                </c:pt>
              </c:numCache>
            </c:numRef>
          </c:val>
          <c:extLst>
            <c:ext xmlns:c16="http://schemas.microsoft.com/office/drawing/2014/chart" uri="{C3380CC4-5D6E-409C-BE32-E72D297353CC}">
              <c16:uniqueId val="{00000002-B529-4FC6-893A-7BD9BFA0710E}"/>
            </c:ext>
          </c:extLst>
        </c:ser>
        <c:ser>
          <c:idx val="3"/>
          <c:order val="3"/>
          <c:tx>
            <c:strRef>
              <c:f>Library!$G$27</c:f>
              <c:strCache>
                <c:ptCount val="1"/>
                <c:pt idx="0">
                  <c:v>Neither </c:v>
                </c:pt>
              </c:strCache>
            </c:strRef>
          </c:tx>
          <c:spPr>
            <a:solidFill>
              <a:schemeClr val="accent4"/>
            </a:solidFill>
            <a:ln>
              <a:solidFill>
                <a:schemeClr val="accent4"/>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Library!$G$28:$G$31</c:f>
              <c:numCache>
                <c:formatCode>0%</c:formatCode>
                <c:ptCount val="4"/>
                <c:pt idx="0">
                  <c:v>0.4</c:v>
                </c:pt>
                <c:pt idx="1">
                  <c:v>0</c:v>
                </c:pt>
                <c:pt idx="2">
                  <c:v>0.6</c:v>
                </c:pt>
                <c:pt idx="3">
                  <c:v>0.2</c:v>
                </c:pt>
              </c:numCache>
            </c:numRef>
          </c:val>
          <c:extLst>
            <c:ext xmlns:c16="http://schemas.microsoft.com/office/drawing/2014/chart" uri="{C3380CC4-5D6E-409C-BE32-E72D297353CC}">
              <c16:uniqueId val="{00000003-B529-4FC6-893A-7BD9BFA0710E}"/>
            </c:ext>
          </c:extLst>
        </c:ser>
        <c:ser>
          <c:idx val="4"/>
          <c:order val="4"/>
          <c:tx>
            <c:strRef>
              <c:f>Library!$H$27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Library!$H$28:$H$31</c:f>
              <c:numCache>
                <c:formatCode>0%</c:formatCode>
                <c:ptCount val="4"/>
                <c:pt idx="0">
                  <c:v>0.2</c:v>
                </c:pt>
                <c:pt idx="1">
                  <c:v>0.2</c:v>
                </c:pt>
                <c:pt idx="2">
                  <c:v>0</c:v>
                </c:pt>
                <c:pt idx="3">
                  <c:v>0.4</c:v>
                </c:pt>
              </c:numCache>
            </c:numRef>
          </c:val>
          <c:extLst>
            <c:ext xmlns:c16="http://schemas.microsoft.com/office/drawing/2014/chart" uri="{C3380CC4-5D6E-409C-BE32-E72D297353CC}">
              <c16:uniqueId val="{00000004-B529-4FC6-893A-7BD9BFA0710E}"/>
            </c:ext>
          </c:extLst>
        </c:ser>
        <c:ser>
          <c:idx val="5"/>
          <c:order val="5"/>
          <c:tx>
            <c:strRef>
              <c:f>Library!$I$27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Library!$I$28:$I$31</c:f>
              <c:numCache>
                <c:formatCode>0%</c:formatCode>
                <c:ptCount val="4"/>
                <c:pt idx="0">
                  <c:v>0</c:v>
                </c:pt>
                <c:pt idx="1">
                  <c:v>0</c:v>
                </c:pt>
                <c:pt idx="2">
                  <c:v>0</c:v>
                </c:pt>
                <c:pt idx="3">
                  <c:v>0</c:v>
                </c:pt>
              </c:numCache>
            </c:numRef>
          </c:val>
          <c:extLst>
            <c:ext xmlns:c16="http://schemas.microsoft.com/office/drawing/2014/chart" uri="{C3380CC4-5D6E-409C-BE32-E72D297353CC}">
              <c16:uniqueId val="{00000005-B529-4FC6-893A-7BD9BFA0710E}"/>
            </c:ext>
          </c:extLst>
        </c:ser>
        <c:ser>
          <c:idx val="6"/>
          <c:order val="6"/>
          <c:tx>
            <c:strRef>
              <c:f>Library!$J$27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Library!$C$28:$C$31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Library!$J$28:$J$31</c:f>
              <c:numCache>
                <c:formatCode>0%</c:formatCode>
                <c:ptCount val="4"/>
                <c:pt idx="0">
                  <c:v>0.2</c:v>
                </c:pt>
                <c:pt idx="1">
                  <c:v>0</c:v>
                </c:pt>
                <c:pt idx="2">
                  <c:v>0</c:v>
                </c:pt>
                <c:pt idx="3">
                  <c:v>0.2</c:v>
                </c:pt>
              </c:numCache>
            </c:numRef>
          </c:val>
          <c:extLst>
            <c:ext xmlns:c16="http://schemas.microsoft.com/office/drawing/2014/chart" uri="{C3380CC4-5D6E-409C-BE32-E72D297353CC}">
              <c16:uniqueId val="{00000006-B529-4FC6-893A-7BD9BFA0710E}"/>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Library!$D$230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Library!$C$231:$C$233</c:f>
              <c:strCache>
                <c:ptCount val="3"/>
                <c:pt idx="0">
                  <c:v>Public Domain</c:v>
                </c:pt>
                <c:pt idx="1">
                  <c:v>Copyright</c:v>
                </c:pt>
                <c:pt idx="2">
                  <c:v>Creative Commons</c:v>
                </c:pt>
              </c:strCache>
            </c:strRef>
          </c:cat>
          <c:val>
            <c:numRef>
              <c:f>Library!$D$231:$D$233</c:f>
              <c:numCache>
                <c:formatCode>0%</c:formatCode>
                <c:ptCount val="3"/>
                <c:pt idx="0">
                  <c:v>0</c:v>
                </c:pt>
                <c:pt idx="1">
                  <c:v>0</c:v>
                </c:pt>
                <c:pt idx="2">
                  <c:v>0</c:v>
                </c:pt>
              </c:numCache>
            </c:numRef>
          </c:val>
          <c:extLst>
            <c:ext xmlns:c16="http://schemas.microsoft.com/office/drawing/2014/chart" uri="{C3380CC4-5D6E-409C-BE32-E72D297353CC}">
              <c16:uniqueId val="{00000000-8A7D-4A8B-8DC2-057E5642FA13}"/>
            </c:ext>
          </c:extLst>
        </c:ser>
        <c:ser>
          <c:idx val="1"/>
          <c:order val="1"/>
          <c:tx>
            <c:strRef>
              <c:f>Library!$E$230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Library!$C$231:$C$233</c:f>
              <c:strCache>
                <c:ptCount val="3"/>
                <c:pt idx="0">
                  <c:v>Public Domain</c:v>
                </c:pt>
                <c:pt idx="1">
                  <c:v>Copyright</c:v>
                </c:pt>
                <c:pt idx="2">
                  <c:v>Creative Commons</c:v>
                </c:pt>
              </c:strCache>
            </c:strRef>
          </c:cat>
          <c:val>
            <c:numRef>
              <c:f>Library!$E$231:$E$233</c:f>
              <c:numCache>
                <c:formatCode>0%</c:formatCode>
                <c:ptCount val="3"/>
                <c:pt idx="0">
                  <c:v>0</c:v>
                </c:pt>
                <c:pt idx="1">
                  <c:v>0</c:v>
                </c:pt>
                <c:pt idx="2">
                  <c:v>0</c:v>
                </c:pt>
              </c:numCache>
            </c:numRef>
          </c:val>
          <c:extLst>
            <c:ext xmlns:c16="http://schemas.microsoft.com/office/drawing/2014/chart" uri="{C3380CC4-5D6E-409C-BE32-E72D297353CC}">
              <c16:uniqueId val="{00000001-8A7D-4A8B-8DC2-057E5642FA13}"/>
            </c:ext>
          </c:extLst>
        </c:ser>
        <c:ser>
          <c:idx val="2"/>
          <c:order val="2"/>
          <c:tx>
            <c:strRef>
              <c:f>Library!$F$230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Library!$C$231:$C$233</c:f>
              <c:strCache>
                <c:ptCount val="3"/>
                <c:pt idx="0">
                  <c:v>Public Domain</c:v>
                </c:pt>
                <c:pt idx="1">
                  <c:v>Copyright</c:v>
                </c:pt>
                <c:pt idx="2">
                  <c:v>Creative Commons</c:v>
                </c:pt>
              </c:strCache>
            </c:strRef>
          </c:cat>
          <c:val>
            <c:numRef>
              <c:f>Library!$F$231:$F$233</c:f>
              <c:numCache>
                <c:formatCode>0%</c:formatCode>
                <c:ptCount val="3"/>
                <c:pt idx="0">
                  <c:v>0.4</c:v>
                </c:pt>
                <c:pt idx="1">
                  <c:v>0.4</c:v>
                </c:pt>
                <c:pt idx="2">
                  <c:v>0.4</c:v>
                </c:pt>
              </c:numCache>
            </c:numRef>
          </c:val>
          <c:extLst>
            <c:ext xmlns:c16="http://schemas.microsoft.com/office/drawing/2014/chart" uri="{C3380CC4-5D6E-409C-BE32-E72D297353CC}">
              <c16:uniqueId val="{00000002-8A7D-4A8B-8DC2-057E5642FA13}"/>
            </c:ext>
          </c:extLst>
        </c:ser>
        <c:ser>
          <c:idx val="3"/>
          <c:order val="3"/>
          <c:tx>
            <c:strRef>
              <c:f>Library!$G$230</c:f>
              <c:strCache>
                <c:ptCount val="1"/>
                <c:pt idx="0">
                  <c:v>Very Aware</c:v>
                </c:pt>
              </c:strCache>
            </c:strRef>
          </c:tx>
          <c:spPr>
            <a:solidFill>
              <a:schemeClr val="accent6">
                <a:lumMod val="50000"/>
              </a:schemeClr>
            </a:solidFill>
            <a:ln>
              <a:noFill/>
            </a:ln>
            <a:effectLst/>
          </c:spPr>
          <c:invertIfNegative val="0"/>
          <c:cat>
            <c:strRef>
              <c:f>Library!$C$231:$C$233</c:f>
              <c:strCache>
                <c:ptCount val="3"/>
                <c:pt idx="0">
                  <c:v>Public Domain</c:v>
                </c:pt>
                <c:pt idx="1">
                  <c:v>Copyright</c:v>
                </c:pt>
                <c:pt idx="2">
                  <c:v>Creative Commons</c:v>
                </c:pt>
              </c:strCache>
            </c:strRef>
          </c:cat>
          <c:val>
            <c:numRef>
              <c:f>Library!$G$231:$G$233</c:f>
              <c:numCache>
                <c:formatCode>0%</c:formatCode>
                <c:ptCount val="3"/>
                <c:pt idx="0">
                  <c:v>0.6</c:v>
                </c:pt>
                <c:pt idx="1">
                  <c:v>0.6</c:v>
                </c:pt>
                <c:pt idx="2">
                  <c:v>0.6</c:v>
                </c:pt>
              </c:numCache>
            </c:numRef>
          </c:val>
          <c:extLst>
            <c:ext xmlns:c16="http://schemas.microsoft.com/office/drawing/2014/chart" uri="{C3380CC4-5D6E-409C-BE32-E72D297353CC}">
              <c16:uniqueId val="{00000003-8A7D-4A8B-8DC2-057E5642FA13}"/>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CA!$D$27</c:f>
              <c:strCache>
                <c:ptCount val="1"/>
                <c:pt idx="0">
                  <c:v>Strongly agree</c:v>
                </c:pt>
              </c:strCache>
            </c:strRef>
          </c:tx>
          <c:spPr>
            <a:solidFill>
              <a:schemeClr val="accent6">
                <a:lumMod val="50000"/>
              </a:schemeClr>
            </a:solidFill>
            <a:ln>
              <a:solidFill>
                <a:schemeClr val="accent6">
                  <a:lumMod val="50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CA!$D$28:$D$31</c:f>
              <c:numCache>
                <c:formatCode>0%</c:formatCode>
                <c:ptCount val="4"/>
                <c:pt idx="0">
                  <c:v>0</c:v>
                </c:pt>
                <c:pt idx="1">
                  <c:v>0.5</c:v>
                </c:pt>
                <c:pt idx="2">
                  <c:v>0</c:v>
                </c:pt>
                <c:pt idx="3">
                  <c:v>0</c:v>
                </c:pt>
              </c:numCache>
            </c:numRef>
          </c:val>
          <c:extLst>
            <c:ext xmlns:c16="http://schemas.microsoft.com/office/drawing/2014/chart" uri="{C3380CC4-5D6E-409C-BE32-E72D297353CC}">
              <c16:uniqueId val="{00000000-2DD2-41DC-A6E2-E48791C69489}"/>
            </c:ext>
          </c:extLst>
        </c:ser>
        <c:ser>
          <c:idx val="1"/>
          <c:order val="1"/>
          <c:tx>
            <c:strRef>
              <c:f>CA!$E$27</c:f>
              <c:strCache>
                <c:ptCount val="1"/>
                <c:pt idx="0">
                  <c:v>Agree</c:v>
                </c:pt>
              </c:strCache>
            </c:strRef>
          </c:tx>
          <c:spPr>
            <a:solidFill>
              <a:schemeClr val="accent6">
                <a:lumMod val="75000"/>
              </a:schemeClr>
            </a:solidFill>
            <a:ln>
              <a:solidFill>
                <a:schemeClr val="accent6">
                  <a:lumMod val="75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CA!$E$28:$E$31</c:f>
              <c:numCache>
                <c:formatCode>0%</c:formatCode>
                <c:ptCount val="4"/>
                <c:pt idx="0">
                  <c:v>0</c:v>
                </c:pt>
                <c:pt idx="1">
                  <c:v>0.25</c:v>
                </c:pt>
                <c:pt idx="2">
                  <c:v>0.5</c:v>
                </c:pt>
                <c:pt idx="3">
                  <c:v>0.5</c:v>
                </c:pt>
              </c:numCache>
            </c:numRef>
          </c:val>
          <c:extLst>
            <c:ext xmlns:c16="http://schemas.microsoft.com/office/drawing/2014/chart" uri="{C3380CC4-5D6E-409C-BE32-E72D297353CC}">
              <c16:uniqueId val="{00000001-2DD2-41DC-A6E2-E48791C69489}"/>
            </c:ext>
          </c:extLst>
        </c:ser>
        <c:ser>
          <c:idx val="2"/>
          <c:order val="2"/>
          <c:tx>
            <c:strRef>
              <c:f>CA!$F$27</c:f>
              <c:strCache>
                <c:ptCount val="1"/>
                <c:pt idx="0">
                  <c:v>Somewhat agree</c:v>
                </c:pt>
              </c:strCache>
            </c:strRef>
          </c:tx>
          <c:spPr>
            <a:solidFill>
              <a:schemeClr val="accent6">
                <a:lumMod val="60000"/>
                <a:lumOff val="40000"/>
              </a:schemeClr>
            </a:solidFill>
            <a:ln>
              <a:solidFill>
                <a:schemeClr val="accent6">
                  <a:lumMod val="60000"/>
                  <a:lumOff val="40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CA!$F$28:$F$31</c:f>
              <c:numCache>
                <c:formatCode>0%</c:formatCode>
                <c:ptCount val="4"/>
                <c:pt idx="0">
                  <c:v>0.5</c:v>
                </c:pt>
                <c:pt idx="1">
                  <c:v>0.25</c:v>
                </c:pt>
                <c:pt idx="2">
                  <c:v>0.25</c:v>
                </c:pt>
                <c:pt idx="3">
                  <c:v>0.25</c:v>
                </c:pt>
              </c:numCache>
            </c:numRef>
          </c:val>
          <c:extLst>
            <c:ext xmlns:c16="http://schemas.microsoft.com/office/drawing/2014/chart" uri="{C3380CC4-5D6E-409C-BE32-E72D297353CC}">
              <c16:uniqueId val="{00000002-2DD2-41DC-A6E2-E48791C69489}"/>
            </c:ext>
          </c:extLst>
        </c:ser>
        <c:ser>
          <c:idx val="3"/>
          <c:order val="3"/>
          <c:tx>
            <c:strRef>
              <c:f>CA!$G$27</c:f>
              <c:strCache>
                <c:ptCount val="1"/>
                <c:pt idx="0">
                  <c:v>Neither </c:v>
                </c:pt>
              </c:strCache>
            </c:strRef>
          </c:tx>
          <c:spPr>
            <a:solidFill>
              <a:schemeClr val="accent4"/>
            </a:solidFill>
            <a:ln>
              <a:solidFill>
                <a:schemeClr val="accent4"/>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CA!$G$28:$G$31</c:f>
              <c:numCache>
                <c:formatCode>0%</c:formatCode>
                <c:ptCount val="4"/>
                <c:pt idx="0">
                  <c:v>0.25</c:v>
                </c:pt>
                <c:pt idx="1">
                  <c:v>0</c:v>
                </c:pt>
                <c:pt idx="2">
                  <c:v>0</c:v>
                </c:pt>
                <c:pt idx="3">
                  <c:v>0.25</c:v>
                </c:pt>
              </c:numCache>
            </c:numRef>
          </c:val>
          <c:extLst>
            <c:ext xmlns:c16="http://schemas.microsoft.com/office/drawing/2014/chart" uri="{C3380CC4-5D6E-409C-BE32-E72D297353CC}">
              <c16:uniqueId val="{00000003-2DD2-41DC-A6E2-E48791C69489}"/>
            </c:ext>
          </c:extLst>
        </c:ser>
        <c:ser>
          <c:idx val="4"/>
          <c:order val="4"/>
          <c:tx>
            <c:strRef>
              <c:f>CA!$H$27</c:f>
              <c:strCache>
                <c:ptCount val="1"/>
                <c:pt idx="0">
                  <c:v>Somewhat disagree</c:v>
                </c:pt>
              </c:strCache>
            </c:strRef>
          </c:tx>
          <c:spPr>
            <a:solidFill>
              <a:schemeClr val="accent1">
                <a:lumMod val="60000"/>
                <a:lumOff val="40000"/>
              </a:schemeClr>
            </a:solidFill>
            <a:ln>
              <a:solidFill>
                <a:schemeClr val="accent1">
                  <a:lumMod val="60000"/>
                  <a:lumOff val="40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CA!$H$28:$H$31</c:f>
              <c:numCache>
                <c:formatCode>0%</c:formatCode>
                <c:ptCount val="4"/>
                <c:pt idx="0">
                  <c:v>0.25</c:v>
                </c:pt>
                <c:pt idx="1">
                  <c:v>0</c:v>
                </c:pt>
                <c:pt idx="2">
                  <c:v>0</c:v>
                </c:pt>
                <c:pt idx="3">
                  <c:v>0</c:v>
                </c:pt>
              </c:numCache>
            </c:numRef>
          </c:val>
          <c:extLst>
            <c:ext xmlns:c16="http://schemas.microsoft.com/office/drawing/2014/chart" uri="{C3380CC4-5D6E-409C-BE32-E72D297353CC}">
              <c16:uniqueId val="{00000004-2DD2-41DC-A6E2-E48791C69489}"/>
            </c:ext>
          </c:extLst>
        </c:ser>
        <c:ser>
          <c:idx val="5"/>
          <c:order val="5"/>
          <c:tx>
            <c:strRef>
              <c:f>CA!$I$27</c:f>
              <c:strCache>
                <c:ptCount val="1"/>
                <c:pt idx="0">
                  <c:v>Disagree</c:v>
                </c:pt>
              </c:strCache>
            </c:strRef>
          </c:tx>
          <c:spPr>
            <a:solidFill>
              <a:schemeClr val="accent1">
                <a:lumMod val="75000"/>
              </a:schemeClr>
            </a:solidFill>
            <a:ln>
              <a:solidFill>
                <a:schemeClr val="accent1">
                  <a:lumMod val="75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CA!$I$28:$I$31</c:f>
              <c:numCache>
                <c:formatCode>0%</c:formatCode>
                <c:ptCount val="4"/>
                <c:pt idx="0">
                  <c:v>0</c:v>
                </c:pt>
                <c:pt idx="1">
                  <c:v>0</c:v>
                </c:pt>
                <c:pt idx="2">
                  <c:v>0.25</c:v>
                </c:pt>
                <c:pt idx="3">
                  <c:v>0</c:v>
                </c:pt>
              </c:numCache>
            </c:numRef>
          </c:val>
          <c:extLst>
            <c:ext xmlns:c16="http://schemas.microsoft.com/office/drawing/2014/chart" uri="{C3380CC4-5D6E-409C-BE32-E72D297353CC}">
              <c16:uniqueId val="{00000005-2DD2-41DC-A6E2-E48791C69489}"/>
            </c:ext>
          </c:extLst>
        </c:ser>
        <c:ser>
          <c:idx val="6"/>
          <c:order val="6"/>
          <c:tx>
            <c:strRef>
              <c:f>CA!$J$27</c:f>
              <c:strCache>
                <c:ptCount val="1"/>
                <c:pt idx="0">
                  <c:v>Strongly disagree</c:v>
                </c:pt>
              </c:strCache>
            </c:strRef>
          </c:tx>
          <c:spPr>
            <a:solidFill>
              <a:schemeClr val="accent1">
                <a:lumMod val="50000"/>
              </a:schemeClr>
            </a:solidFill>
            <a:ln>
              <a:solidFill>
                <a:schemeClr val="accent1">
                  <a:lumMod val="50000"/>
                </a:schemeClr>
              </a:solidFill>
            </a:ln>
            <a:effectLst/>
          </c:spPr>
          <c:invertIfNegative val="0"/>
          <c:cat>
            <c:strRef>
              <c:f>CA!$C$28:$C$31</c:f>
              <c:strCache>
                <c:ptCount val="4"/>
                <c:pt idx="0">
                  <c:v>My students prefer print materials over digital</c:v>
                </c:pt>
                <c:pt idx="1">
                  <c:v>The cost of the course materials is a serious problem for my students</c:v>
                </c:pt>
                <c:pt idx="2">
                  <c:v>There is a lack of high-quality course materials for the courses I teach</c:v>
                </c:pt>
                <c:pt idx="3">
                  <c:v>The use of electronic devices in class by students is a distraction from learning</c:v>
                </c:pt>
              </c:strCache>
            </c:strRef>
          </c:cat>
          <c:val>
            <c:numRef>
              <c:f>CA!$J$28:$J$31</c:f>
              <c:numCache>
                <c:formatCode>0%</c:formatCode>
                <c:ptCount val="4"/>
                <c:pt idx="0">
                  <c:v>0</c:v>
                </c:pt>
                <c:pt idx="1">
                  <c:v>0</c:v>
                </c:pt>
                <c:pt idx="2">
                  <c:v>0</c:v>
                </c:pt>
                <c:pt idx="3">
                  <c:v>0</c:v>
                </c:pt>
              </c:numCache>
            </c:numRef>
          </c:val>
          <c:extLst>
            <c:ext xmlns:c16="http://schemas.microsoft.com/office/drawing/2014/chart" uri="{C3380CC4-5D6E-409C-BE32-E72D297353CC}">
              <c16:uniqueId val="{00000006-2DD2-41DC-A6E2-E48791C69489}"/>
            </c:ext>
          </c:extLst>
        </c:ser>
        <c:dLbls>
          <c:showLegendKey val="0"/>
          <c:showVal val="0"/>
          <c:showCatName val="0"/>
          <c:showSerName val="0"/>
          <c:showPercent val="0"/>
          <c:showBubbleSize val="0"/>
        </c:dLbls>
        <c:gapWidth val="150"/>
        <c:overlap val="100"/>
        <c:axId val="193069688"/>
        <c:axId val="193067064"/>
      </c:barChart>
      <c:catAx>
        <c:axId val="193069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3067064"/>
        <c:crosses val="autoZero"/>
        <c:auto val="1"/>
        <c:lblAlgn val="ctr"/>
        <c:lblOffset val="100"/>
        <c:noMultiLvlLbl val="0"/>
      </c:catAx>
      <c:valAx>
        <c:axId val="193067064"/>
        <c:scaling>
          <c:orientation val="minMax"/>
        </c:scaling>
        <c:delete val="1"/>
        <c:axPos val="t"/>
        <c:numFmt formatCode="0%" sourceLinked="1"/>
        <c:majorTickMark val="none"/>
        <c:minorTickMark val="none"/>
        <c:tickLblPos val="nextTo"/>
        <c:crossAx val="193069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CA!$D$201</c:f>
              <c:strCache>
                <c:ptCount val="1"/>
                <c:pt idx="0">
                  <c:v>Very satisfied</c:v>
                </c:pt>
              </c:strCache>
            </c:strRef>
          </c:tx>
          <c:spPr>
            <a:solidFill>
              <a:schemeClr val="accent6">
                <a:lumMod val="50000"/>
              </a:schemeClr>
            </a:solidFill>
            <a:ln>
              <a:solidFill>
                <a:schemeClr val="accent6">
                  <a:lumMod val="50000"/>
                </a:schemeClr>
              </a:solidFill>
            </a:ln>
            <a:effectLst/>
          </c:spPr>
          <c:invertIfNegative val="0"/>
          <c:cat>
            <c:strRef>
              <c:f>CA!$C$202:$C$210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CA!$D$202:$D$210</c:f>
              <c:numCache>
                <c:formatCode>0%</c:formatCode>
                <c:ptCount val="9"/>
                <c:pt idx="0">
                  <c:v>0</c:v>
                </c:pt>
                <c:pt idx="1">
                  <c:v>0</c:v>
                </c:pt>
                <c:pt idx="2">
                  <c:v>0</c:v>
                </c:pt>
                <c:pt idx="3">
                  <c:v>0</c:v>
                </c:pt>
                <c:pt idx="4">
                  <c:v>0</c:v>
                </c:pt>
                <c:pt idx="5">
                  <c:v>0</c:v>
                </c:pt>
                <c:pt idx="6">
                  <c:v>0.25</c:v>
                </c:pt>
                <c:pt idx="7">
                  <c:v>0.25</c:v>
                </c:pt>
                <c:pt idx="8">
                  <c:v>0</c:v>
                </c:pt>
              </c:numCache>
            </c:numRef>
          </c:val>
          <c:extLst>
            <c:ext xmlns:c16="http://schemas.microsoft.com/office/drawing/2014/chart" uri="{C3380CC4-5D6E-409C-BE32-E72D297353CC}">
              <c16:uniqueId val="{00000000-419D-44AB-B7B5-400F9DCD337F}"/>
            </c:ext>
          </c:extLst>
        </c:ser>
        <c:ser>
          <c:idx val="1"/>
          <c:order val="1"/>
          <c:tx>
            <c:strRef>
              <c:f>CA!$E$201</c:f>
              <c:strCache>
                <c:ptCount val="1"/>
                <c:pt idx="0">
                  <c:v>Satisfied</c:v>
                </c:pt>
              </c:strCache>
            </c:strRef>
          </c:tx>
          <c:spPr>
            <a:solidFill>
              <a:schemeClr val="accent6">
                <a:lumMod val="60000"/>
                <a:lumOff val="40000"/>
              </a:schemeClr>
            </a:solidFill>
            <a:ln>
              <a:solidFill>
                <a:schemeClr val="accent6">
                  <a:lumMod val="60000"/>
                  <a:lumOff val="40000"/>
                </a:schemeClr>
              </a:solidFill>
            </a:ln>
            <a:effectLst/>
          </c:spPr>
          <c:invertIfNegative val="0"/>
          <c:cat>
            <c:strRef>
              <c:f>CA!$C$202:$C$210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CA!$E$202:$E$210</c:f>
              <c:numCache>
                <c:formatCode>0%</c:formatCode>
                <c:ptCount val="9"/>
                <c:pt idx="0">
                  <c:v>0</c:v>
                </c:pt>
                <c:pt idx="1">
                  <c:v>0.66666666666666663</c:v>
                </c:pt>
                <c:pt idx="2">
                  <c:v>0.5</c:v>
                </c:pt>
                <c:pt idx="3">
                  <c:v>0.5</c:v>
                </c:pt>
                <c:pt idx="4">
                  <c:v>0.5</c:v>
                </c:pt>
                <c:pt idx="5">
                  <c:v>0.5</c:v>
                </c:pt>
                <c:pt idx="6">
                  <c:v>0.25</c:v>
                </c:pt>
                <c:pt idx="7">
                  <c:v>0.5</c:v>
                </c:pt>
                <c:pt idx="8">
                  <c:v>0.5</c:v>
                </c:pt>
              </c:numCache>
            </c:numRef>
          </c:val>
          <c:extLst>
            <c:ext xmlns:c16="http://schemas.microsoft.com/office/drawing/2014/chart" uri="{C3380CC4-5D6E-409C-BE32-E72D297353CC}">
              <c16:uniqueId val="{00000001-419D-44AB-B7B5-400F9DCD337F}"/>
            </c:ext>
          </c:extLst>
        </c:ser>
        <c:ser>
          <c:idx val="2"/>
          <c:order val="2"/>
          <c:tx>
            <c:strRef>
              <c:f>CA!$F$201</c:f>
              <c:strCache>
                <c:ptCount val="1"/>
                <c:pt idx="0">
                  <c:v>Somewhat satisfied</c:v>
                </c:pt>
              </c:strCache>
            </c:strRef>
          </c:tx>
          <c:spPr>
            <a:solidFill>
              <a:schemeClr val="accent1">
                <a:lumMod val="60000"/>
                <a:lumOff val="40000"/>
              </a:schemeClr>
            </a:solidFill>
            <a:ln>
              <a:solidFill>
                <a:schemeClr val="accent1">
                  <a:lumMod val="60000"/>
                  <a:lumOff val="40000"/>
                </a:schemeClr>
              </a:solidFill>
            </a:ln>
            <a:effectLst/>
          </c:spPr>
          <c:invertIfNegative val="0"/>
          <c:cat>
            <c:strRef>
              <c:f>CA!$C$202:$C$210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CA!$F$202:$F$210</c:f>
              <c:numCache>
                <c:formatCode>0%</c:formatCode>
                <c:ptCount val="9"/>
                <c:pt idx="0">
                  <c:v>0.75</c:v>
                </c:pt>
                <c:pt idx="1">
                  <c:v>0.33333333333333331</c:v>
                </c:pt>
                <c:pt idx="2">
                  <c:v>0</c:v>
                </c:pt>
                <c:pt idx="3">
                  <c:v>0.25</c:v>
                </c:pt>
                <c:pt idx="4">
                  <c:v>0</c:v>
                </c:pt>
                <c:pt idx="5">
                  <c:v>0.25</c:v>
                </c:pt>
                <c:pt idx="6">
                  <c:v>0.5</c:v>
                </c:pt>
                <c:pt idx="7">
                  <c:v>0</c:v>
                </c:pt>
                <c:pt idx="8">
                  <c:v>0.5</c:v>
                </c:pt>
              </c:numCache>
            </c:numRef>
          </c:val>
          <c:extLst>
            <c:ext xmlns:c16="http://schemas.microsoft.com/office/drawing/2014/chart" uri="{C3380CC4-5D6E-409C-BE32-E72D297353CC}">
              <c16:uniqueId val="{00000002-419D-44AB-B7B5-400F9DCD337F}"/>
            </c:ext>
          </c:extLst>
        </c:ser>
        <c:ser>
          <c:idx val="3"/>
          <c:order val="3"/>
          <c:tx>
            <c:strRef>
              <c:f>CA!$G$201</c:f>
              <c:strCache>
                <c:ptCount val="1"/>
                <c:pt idx="0">
                  <c:v>Not satisfied</c:v>
                </c:pt>
              </c:strCache>
            </c:strRef>
          </c:tx>
          <c:spPr>
            <a:solidFill>
              <a:schemeClr val="accent1">
                <a:lumMod val="50000"/>
              </a:schemeClr>
            </a:solidFill>
            <a:ln>
              <a:solidFill>
                <a:schemeClr val="accent1">
                  <a:lumMod val="50000"/>
                </a:schemeClr>
              </a:solidFill>
            </a:ln>
            <a:effectLst/>
          </c:spPr>
          <c:invertIfNegative val="0"/>
          <c:cat>
            <c:strRef>
              <c:f>CA!$C$202:$C$210</c:f>
              <c:strCache>
                <c:ptCount val="9"/>
                <c:pt idx="0">
                  <c:v>Cost to the student</c:v>
                </c:pt>
                <c:pt idx="1">
                  <c:v>Appropriate level</c:v>
                </c:pt>
                <c:pt idx="2">
                  <c:v>Integration with institution’s Learning Management System (LMS)</c:v>
                </c:pt>
                <c:pt idx="3">
                  <c:v>Adaptable/editable</c:v>
                </c:pt>
                <c:pt idx="4">
                  <c:v>Included test banks</c:v>
                </c:pt>
                <c:pt idx="5">
                  <c:v>Included supplemental instructor material</c:v>
                </c:pt>
                <c:pt idx="6">
                  <c:v>Accuracy of content</c:v>
                </c:pt>
                <c:pt idx="7">
                  <c:v>Scope and coverage of content</c:v>
                </c:pt>
                <c:pt idx="8">
                  <c:v>Confidence that it will be updated on a timely basis</c:v>
                </c:pt>
              </c:strCache>
            </c:strRef>
          </c:cat>
          <c:val>
            <c:numRef>
              <c:f>CA!$G$202:$G$210</c:f>
              <c:numCache>
                <c:formatCode>0%</c:formatCode>
                <c:ptCount val="9"/>
                <c:pt idx="0">
                  <c:v>0.25</c:v>
                </c:pt>
                <c:pt idx="1">
                  <c:v>0</c:v>
                </c:pt>
                <c:pt idx="2">
                  <c:v>0.5</c:v>
                </c:pt>
                <c:pt idx="3">
                  <c:v>0.25</c:v>
                </c:pt>
                <c:pt idx="4">
                  <c:v>0.5</c:v>
                </c:pt>
                <c:pt idx="5">
                  <c:v>0.25</c:v>
                </c:pt>
                <c:pt idx="6">
                  <c:v>0</c:v>
                </c:pt>
                <c:pt idx="7">
                  <c:v>0.25</c:v>
                </c:pt>
                <c:pt idx="8">
                  <c:v>0</c:v>
                </c:pt>
              </c:numCache>
            </c:numRef>
          </c:val>
          <c:extLst>
            <c:ext xmlns:c16="http://schemas.microsoft.com/office/drawing/2014/chart" uri="{C3380CC4-5D6E-409C-BE32-E72D297353CC}">
              <c16:uniqueId val="{00000003-419D-44AB-B7B5-400F9DCD337F}"/>
            </c:ext>
          </c:extLst>
        </c:ser>
        <c:dLbls>
          <c:showLegendKey val="0"/>
          <c:showVal val="0"/>
          <c:showCatName val="0"/>
          <c:showSerName val="0"/>
          <c:showPercent val="0"/>
          <c:showBubbleSize val="0"/>
        </c:dLbls>
        <c:gapWidth val="150"/>
        <c:overlap val="100"/>
        <c:axId val="643021424"/>
        <c:axId val="643025360"/>
      </c:barChart>
      <c:catAx>
        <c:axId val="643021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5360"/>
        <c:crosses val="autoZero"/>
        <c:auto val="1"/>
        <c:lblAlgn val="ctr"/>
        <c:lblOffset val="100"/>
        <c:noMultiLvlLbl val="0"/>
      </c:catAx>
      <c:valAx>
        <c:axId val="643025360"/>
        <c:scaling>
          <c:orientation val="minMax"/>
        </c:scaling>
        <c:delete val="1"/>
        <c:axPos val="t"/>
        <c:numFmt formatCode="0%" sourceLinked="1"/>
        <c:majorTickMark val="none"/>
        <c:minorTickMark val="none"/>
        <c:tickLblPos val="nextTo"/>
        <c:crossAx val="6430214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percentStacked"/>
        <c:varyColors val="0"/>
        <c:ser>
          <c:idx val="0"/>
          <c:order val="0"/>
          <c:tx>
            <c:strRef>
              <c:f>CA!$D$230</c:f>
              <c:strCache>
                <c:ptCount val="1"/>
                <c:pt idx="0">
                  <c:v>Unaware</c:v>
                </c:pt>
              </c:strCache>
            </c:strRef>
          </c:tx>
          <c:spPr>
            <a:solidFill>
              <a:schemeClr val="accent5">
                <a:lumMod val="50000"/>
              </a:schemeClr>
            </a:solidFill>
            <a:ln>
              <a:solidFill>
                <a:schemeClr val="accent5">
                  <a:lumMod val="50000"/>
                </a:schemeClr>
              </a:solidFill>
            </a:ln>
            <a:effectLst/>
          </c:spPr>
          <c:invertIfNegative val="0"/>
          <c:cat>
            <c:strRef>
              <c:f>CA!$C$231:$C$233</c:f>
              <c:strCache>
                <c:ptCount val="3"/>
                <c:pt idx="0">
                  <c:v>Public Domain</c:v>
                </c:pt>
                <c:pt idx="1">
                  <c:v>Copyright</c:v>
                </c:pt>
                <c:pt idx="2">
                  <c:v>Creative Commons</c:v>
                </c:pt>
              </c:strCache>
            </c:strRef>
          </c:cat>
          <c:val>
            <c:numRef>
              <c:f>CA!$D$231:$D$233</c:f>
              <c:numCache>
                <c:formatCode>0%</c:formatCode>
                <c:ptCount val="3"/>
                <c:pt idx="0">
                  <c:v>0.25</c:v>
                </c:pt>
                <c:pt idx="1">
                  <c:v>0.25</c:v>
                </c:pt>
                <c:pt idx="2">
                  <c:v>0.25</c:v>
                </c:pt>
              </c:numCache>
            </c:numRef>
          </c:val>
          <c:extLst>
            <c:ext xmlns:c16="http://schemas.microsoft.com/office/drawing/2014/chart" uri="{C3380CC4-5D6E-409C-BE32-E72D297353CC}">
              <c16:uniqueId val="{00000000-D25C-4640-8E09-790A8AEDC85D}"/>
            </c:ext>
          </c:extLst>
        </c:ser>
        <c:ser>
          <c:idx val="1"/>
          <c:order val="1"/>
          <c:tx>
            <c:strRef>
              <c:f>CA!$E$230</c:f>
              <c:strCache>
                <c:ptCount val="1"/>
                <c:pt idx="0">
                  <c:v>Somewhat Aware</c:v>
                </c:pt>
              </c:strCache>
            </c:strRef>
          </c:tx>
          <c:spPr>
            <a:solidFill>
              <a:schemeClr val="accent1">
                <a:lumMod val="60000"/>
                <a:lumOff val="40000"/>
              </a:schemeClr>
            </a:solidFill>
            <a:ln>
              <a:solidFill>
                <a:schemeClr val="accent1">
                  <a:lumMod val="60000"/>
                  <a:lumOff val="40000"/>
                </a:schemeClr>
              </a:solidFill>
            </a:ln>
            <a:effectLst/>
          </c:spPr>
          <c:invertIfNegative val="0"/>
          <c:cat>
            <c:strRef>
              <c:f>CA!$C$231:$C$233</c:f>
              <c:strCache>
                <c:ptCount val="3"/>
                <c:pt idx="0">
                  <c:v>Public Domain</c:v>
                </c:pt>
                <c:pt idx="1">
                  <c:v>Copyright</c:v>
                </c:pt>
                <c:pt idx="2">
                  <c:v>Creative Commons</c:v>
                </c:pt>
              </c:strCache>
            </c:strRef>
          </c:cat>
          <c:val>
            <c:numRef>
              <c:f>CA!$E$231:$E$233</c:f>
              <c:numCache>
                <c:formatCode>0%</c:formatCode>
                <c:ptCount val="3"/>
                <c:pt idx="0">
                  <c:v>0.25</c:v>
                </c:pt>
                <c:pt idx="1">
                  <c:v>0</c:v>
                </c:pt>
                <c:pt idx="2">
                  <c:v>0.25</c:v>
                </c:pt>
              </c:numCache>
            </c:numRef>
          </c:val>
          <c:extLst>
            <c:ext xmlns:c16="http://schemas.microsoft.com/office/drawing/2014/chart" uri="{C3380CC4-5D6E-409C-BE32-E72D297353CC}">
              <c16:uniqueId val="{00000001-D25C-4640-8E09-790A8AEDC85D}"/>
            </c:ext>
          </c:extLst>
        </c:ser>
        <c:ser>
          <c:idx val="2"/>
          <c:order val="2"/>
          <c:tx>
            <c:strRef>
              <c:f>CA!$F$230</c:f>
              <c:strCache>
                <c:ptCount val="1"/>
                <c:pt idx="0">
                  <c:v>Aware</c:v>
                </c:pt>
              </c:strCache>
            </c:strRef>
          </c:tx>
          <c:spPr>
            <a:solidFill>
              <a:schemeClr val="accent6">
                <a:lumMod val="60000"/>
                <a:lumOff val="40000"/>
              </a:schemeClr>
            </a:solidFill>
            <a:ln>
              <a:solidFill>
                <a:schemeClr val="accent6">
                  <a:lumMod val="60000"/>
                  <a:lumOff val="40000"/>
                </a:schemeClr>
              </a:solidFill>
            </a:ln>
            <a:effectLst/>
          </c:spPr>
          <c:invertIfNegative val="0"/>
          <c:cat>
            <c:strRef>
              <c:f>CA!$C$231:$C$233</c:f>
              <c:strCache>
                <c:ptCount val="3"/>
                <c:pt idx="0">
                  <c:v>Public Domain</c:v>
                </c:pt>
                <c:pt idx="1">
                  <c:v>Copyright</c:v>
                </c:pt>
                <c:pt idx="2">
                  <c:v>Creative Commons</c:v>
                </c:pt>
              </c:strCache>
            </c:strRef>
          </c:cat>
          <c:val>
            <c:numRef>
              <c:f>CA!$F$231:$F$233</c:f>
              <c:numCache>
                <c:formatCode>0%</c:formatCode>
                <c:ptCount val="3"/>
                <c:pt idx="0">
                  <c:v>0.25</c:v>
                </c:pt>
                <c:pt idx="1">
                  <c:v>0.5</c:v>
                </c:pt>
                <c:pt idx="2">
                  <c:v>0.25</c:v>
                </c:pt>
              </c:numCache>
            </c:numRef>
          </c:val>
          <c:extLst>
            <c:ext xmlns:c16="http://schemas.microsoft.com/office/drawing/2014/chart" uri="{C3380CC4-5D6E-409C-BE32-E72D297353CC}">
              <c16:uniqueId val="{00000002-D25C-4640-8E09-790A8AEDC85D}"/>
            </c:ext>
          </c:extLst>
        </c:ser>
        <c:ser>
          <c:idx val="3"/>
          <c:order val="3"/>
          <c:tx>
            <c:strRef>
              <c:f>CA!$G$230</c:f>
              <c:strCache>
                <c:ptCount val="1"/>
                <c:pt idx="0">
                  <c:v>Very Aware</c:v>
                </c:pt>
              </c:strCache>
            </c:strRef>
          </c:tx>
          <c:spPr>
            <a:solidFill>
              <a:schemeClr val="accent6">
                <a:lumMod val="50000"/>
              </a:schemeClr>
            </a:solidFill>
            <a:ln>
              <a:noFill/>
            </a:ln>
            <a:effectLst/>
          </c:spPr>
          <c:invertIfNegative val="0"/>
          <c:cat>
            <c:strRef>
              <c:f>CA!$C$231:$C$233</c:f>
              <c:strCache>
                <c:ptCount val="3"/>
                <c:pt idx="0">
                  <c:v>Public Domain</c:v>
                </c:pt>
                <c:pt idx="1">
                  <c:v>Copyright</c:v>
                </c:pt>
                <c:pt idx="2">
                  <c:v>Creative Commons</c:v>
                </c:pt>
              </c:strCache>
            </c:strRef>
          </c:cat>
          <c:val>
            <c:numRef>
              <c:f>CA!$G$231:$G$233</c:f>
              <c:numCache>
                <c:formatCode>0%</c:formatCode>
                <c:ptCount val="3"/>
                <c:pt idx="0">
                  <c:v>0.25</c:v>
                </c:pt>
                <c:pt idx="1">
                  <c:v>0.25</c:v>
                </c:pt>
                <c:pt idx="2">
                  <c:v>0.25</c:v>
                </c:pt>
              </c:numCache>
            </c:numRef>
          </c:val>
          <c:extLst>
            <c:ext xmlns:c16="http://schemas.microsoft.com/office/drawing/2014/chart" uri="{C3380CC4-5D6E-409C-BE32-E72D297353CC}">
              <c16:uniqueId val="{00000003-D25C-4640-8E09-790A8AEDC85D}"/>
            </c:ext>
          </c:extLst>
        </c:ser>
        <c:dLbls>
          <c:showLegendKey val="0"/>
          <c:showVal val="0"/>
          <c:showCatName val="0"/>
          <c:showSerName val="0"/>
          <c:showPercent val="0"/>
          <c:showBubbleSize val="0"/>
        </c:dLbls>
        <c:gapWidth val="150"/>
        <c:overlap val="100"/>
        <c:axId val="684198952"/>
        <c:axId val="684193704"/>
      </c:barChart>
      <c:catAx>
        <c:axId val="6841989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193704"/>
        <c:crosses val="autoZero"/>
        <c:auto val="1"/>
        <c:lblAlgn val="ctr"/>
        <c:lblOffset val="100"/>
        <c:noMultiLvlLbl val="0"/>
      </c:catAx>
      <c:valAx>
        <c:axId val="684193704"/>
        <c:scaling>
          <c:orientation val="minMax"/>
        </c:scaling>
        <c:delete val="1"/>
        <c:axPos val="t"/>
        <c:numFmt formatCode="0%" sourceLinked="1"/>
        <c:majorTickMark val="none"/>
        <c:minorTickMark val="none"/>
        <c:tickLblPos val="nextTo"/>
        <c:crossAx val="6841989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chart" Target="../charts/chart12.xml"/><Relationship Id="rId1" Type="http://schemas.openxmlformats.org/officeDocument/2006/relationships/chart" Target="../charts/chart1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6.xml"/><Relationship Id="rId2" Type="http://schemas.openxmlformats.org/officeDocument/2006/relationships/chart" Target="../charts/chart15.xml"/><Relationship Id="rId1" Type="http://schemas.openxmlformats.org/officeDocument/2006/relationships/chart" Target="../charts/chart14.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chart" Target="../charts/chart18.xml"/><Relationship Id="rId1" Type="http://schemas.openxmlformats.org/officeDocument/2006/relationships/chart" Target="../charts/chart17.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chart" Target="../charts/chart21.xml"/><Relationship Id="rId1" Type="http://schemas.openxmlformats.org/officeDocument/2006/relationships/chart" Target="../charts/chart20.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5.xml"/><Relationship Id="rId2" Type="http://schemas.openxmlformats.org/officeDocument/2006/relationships/chart" Target="../charts/chart24.xml"/><Relationship Id="rId1" Type="http://schemas.openxmlformats.org/officeDocument/2006/relationships/chart" Target="../charts/chart23.xml"/></Relationships>
</file>

<file path=xl/drawings/_rels/drawing9.xml.rels><?xml version="1.0" encoding="UTF-8" standalone="yes"?>
<Relationships xmlns="http://schemas.openxmlformats.org/package/2006/relationships"><Relationship Id="rId2" Type="http://schemas.openxmlformats.org/officeDocument/2006/relationships/chart" Target="../charts/chart27.xml"/><Relationship Id="rId1" Type="http://schemas.openxmlformats.org/officeDocument/2006/relationships/chart" Target="../charts/chart26.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30.xml"/><Relationship Id="rId2" Type="http://schemas.openxmlformats.org/officeDocument/2006/relationships/chart" Target="../charts/chart29.xml"/><Relationship Id="rId1" Type="http://schemas.openxmlformats.org/officeDocument/2006/relationships/chart" Target="../charts/chart28.xml"/></Relationships>
</file>

<file path=xl/drawings/drawing1.xml><?xml version="1.0" encoding="utf-8"?>
<xdr:wsDr xmlns:xdr="http://schemas.openxmlformats.org/drawingml/2006/spreadsheetDrawing" xmlns:a="http://schemas.openxmlformats.org/drawingml/2006/main">
  <xdr:twoCellAnchor>
    <xdr:from>
      <xdr:col>5</xdr:col>
      <xdr:colOff>457200</xdr:colOff>
      <xdr:row>31</xdr:row>
      <xdr:rowOff>157162</xdr:rowOff>
    </xdr:from>
    <xdr:to>
      <xdr:col>11</xdr:col>
      <xdr:colOff>57150</xdr:colOff>
      <xdr:row>46</xdr:row>
      <xdr:rowOff>42862</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581025</xdr:colOff>
      <xdr:row>211</xdr:row>
      <xdr:rowOff>61912</xdr:rowOff>
    </xdr:from>
    <xdr:to>
      <xdr:col>10</xdr:col>
      <xdr:colOff>514350</xdr:colOff>
      <xdr:row>225</xdr:row>
      <xdr:rowOff>138112</xdr:rowOff>
    </xdr:to>
    <xdr:graphicFrame macro="">
      <xdr:nvGraphicFramePr>
        <xdr:cNvPr id="4" name="Chart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304800</xdr:colOff>
      <xdr:row>227</xdr:row>
      <xdr:rowOff>138112</xdr:rowOff>
    </xdr:from>
    <xdr:to>
      <xdr:col>11</xdr:col>
      <xdr:colOff>66675</xdr:colOff>
      <xdr:row>235</xdr:row>
      <xdr:rowOff>76200</xdr:rowOff>
    </xdr:to>
    <xdr:graphicFrame macro="">
      <xdr:nvGraphicFramePr>
        <xdr:cNvPr id="5" name="Chart 4">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368300</xdr:colOff>
      <xdr:row>235</xdr:row>
      <xdr:rowOff>241300</xdr:rowOff>
    </xdr:from>
    <xdr:to>
      <xdr:col>11</xdr:col>
      <xdr:colOff>647700</xdr:colOff>
      <xdr:row>248</xdr:row>
      <xdr:rowOff>12700</xdr:rowOff>
    </xdr:to>
    <xdr:graphicFrame macro="">
      <xdr:nvGraphicFramePr>
        <xdr:cNvPr id="2" name="Chart 1">
          <a:extLst>
            <a:ext uri="{FF2B5EF4-FFF2-40B4-BE49-F238E27FC236}">
              <a16:creationId xmlns:a16="http://schemas.microsoft.com/office/drawing/2014/main" id="{0E33E98A-5030-BB44-9BBA-B9D84EEEE0D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285750</xdr:colOff>
      <xdr:row>32</xdr:row>
      <xdr:rowOff>47625</xdr:rowOff>
    </xdr:from>
    <xdr:to>
      <xdr:col>10</xdr:col>
      <xdr:colOff>666750</xdr:colOff>
      <xdr:row>46</xdr:row>
      <xdr:rowOff>123825</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695325</xdr:colOff>
      <xdr:row>210</xdr:row>
      <xdr:rowOff>171450</xdr:rowOff>
    </xdr:from>
    <xdr:to>
      <xdr:col>10</xdr:col>
      <xdr:colOff>628650</xdr:colOff>
      <xdr:row>225</xdr:row>
      <xdr:rowOff>57150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381000</xdr:colOff>
      <xdr:row>227</xdr:row>
      <xdr:rowOff>57150</xdr:rowOff>
    </xdr:from>
    <xdr:to>
      <xdr:col>11</xdr:col>
      <xdr:colOff>142875</xdr:colOff>
      <xdr:row>234</xdr:row>
      <xdr:rowOff>185738</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609600</xdr:colOff>
      <xdr:row>31</xdr:row>
      <xdr:rowOff>180975</xdr:rowOff>
    </xdr:from>
    <xdr:to>
      <xdr:col>11</xdr:col>
      <xdr:colOff>209550</xdr:colOff>
      <xdr:row>46</xdr:row>
      <xdr:rowOff>66675</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571500</xdr:colOff>
      <xdr:row>210</xdr:row>
      <xdr:rowOff>133350</xdr:rowOff>
    </xdr:from>
    <xdr:to>
      <xdr:col>10</xdr:col>
      <xdr:colOff>504825</xdr:colOff>
      <xdr:row>225</xdr:row>
      <xdr:rowOff>19050</xdr:rowOff>
    </xdr:to>
    <xdr:graphicFrame macro="">
      <xdr:nvGraphicFramePr>
        <xdr:cNvPr id="3" name="Chart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285750</xdr:colOff>
      <xdr:row>227</xdr:row>
      <xdr:rowOff>38100</xdr:rowOff>
    </xdr:from>
    <xdr:to>
      <xdr:col>11</xdr:col>
      <xdr:colOff>47625</xdr:colOff>
      <xdr:row>234</xdr:row>
      <xdr:rowOff>166688</xdr:rowOff>
    </xdr:to>
    <xdr:graphicFrame macro="">
      <xdr:nvGraphicFramePr>
        <xdr:cNvPr id="4" name="Chart 3">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447675</xdr:colOff>
      <xdr:row>32</xdr:row>
      <xdr:rowOff>0</xdr:rowOff>
    </xdr:from>
    <xdr:to>
      <xdr:col>11</xdr:col>
      <xdr:colOff>47625</xdr:colOff>
      <xdr:row>46</xdr:row>
      <xdr:rowOff>76200</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752475</xdr:colOff>
      <xdr:row>211</xdr:row>
      <xdr:rowOff>57150</xdr:rowOff>
    </xdr:from>
    <xdr:to>
      <xdr:col>10</xdr:col>
      <xdr:colOff>685800</xdr:colOff>
      <xdr:row>225</xdr:row>
      <xdr:rowOff>133350</xdr:rowOff>
    </xdr:to>
    <xdr:graphicFrame macro="">
      <xdr:nvGraphicFramePr>
        <xdr:cNvPr id="3" name="Chart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219075</xdr:colOff>
      <xdr:row>227</xdr:row>
      <xdr:rowOff>47625</xdr:rowOff>
    </xdr:from>
    <xdr:to>
      <xdr:col>10</xdr:col>
      <xdr:colOff>762000</xdr:colOff>
      <xdr:row>234</xdr:row>
      <xdr:rowOff>176213</xdr:rowOff>
    </xdr:to>
    <xdr:graphicFrame macro="">
      <xdr:nvGraphicFramePr>
        <xdr:cNvPr id="4" name="Chart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600075</xdr:colOff>
      <xdr:row>32</xdr:row>
      <xdr:rowOff>47625</xdr:rowOff>
    </xdr:from>
    <xdr:to>
      <xdr:col>11</xdr:col>
      <xdr:colOff>200025</xdr:colOff>
      <xdr:row>46</xdr:row>
      <xdr:rowOff>123825</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628650</xdr:colOff>
      <xdr:row>210</xdr:row>
      <xdr:rowOff>142875</xdr:rowOff>
    </xdr:from>
    <xdr:to>
      <xdr:col>10</xdr:col>
      <xdr:colOff>561975</xdr:colOff>
      <xdr:row>225</xdr:row>
      <xdr:rowOff>28575</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209550</xdr:colOff>
      <xdr:row>227</xdr:row>
      <xdr:rowOff>95250</xdr:rowOff>
    </xdr:from>
    <xdr:to>
      <xdr:col>10</xdr:col>
      <xdr:colOff>752475</xdr:colOff>
      <xdr:row>235</xdr:row>
      <xdr:rowOff>33338</xdr:rowOff>
    </xdr:to>
    <xdr:graphicFrame macro="">
      <xdr:nvGraphicFramePr>
        <xdr:cNvPr id="4" name="Chart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5</xdr:col>
      <xdr:colOff>581025</xdr:colOff>
      <xdr:row>32</xdr:row>
      <xdr:rowOff>28575</xdr:rowOff>
    </xdr:from>
    <xdr:to>
      <xdr:col>11</xdr:col>
      <xdr:colOff>180975</xdr:colOff>
      <xdr:row>46</xdr:row>
      <xdr:rowOff>104775</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533400</xdr:colOff>
      <xdr:row>211</xdr:row>
      <xdr:rowOff>9525</xdr:rowOff>
    </xdr:from>
    <xdr:to>
      <xdr:col>10</xdr:col>
      <xdr:colOff>466725</xdr:colOff>
      <xdr:row>225</xdr:row>
      <xdr:rowOff>85725</xdr:rowOff>
    </xdr:to>
    <xdr:graphicFrame macro="">
      <xdr:nvGraphicFramePr>
        <xdr:cNvPr id="3" name="Chart 2">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314325</xdr:colOff>
      <xdr:row>227</xdr:row>
      <xdr:rowOff>85725</xdr:rowOff>
    </xdr:from>
    <xdr:to>
      <xdr:col>11</xdr:col>
      <xdr:colOff>76200</xdr:colOff>
      <xdr:row>235</xdr:row>
      <xdr:rowOff>23813</xdr:rowOff>
    </xdr:to>
    <xdr:graphicFrame macro="">
      <xdr:nvGraphicFramePr>
        <xdr:cNvPr id="4" name="Chart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5</xdr:col>
      <xdr:colOff>704850</xdr:colOff>
      <xdr:row>32</xdr:row>
      <xdr:rowOff>0</xdr:rowOff>
    </xdr:from>
    <xdr:to>
      <xdr:col>11</xdr:col>
      <xdr:colOff>304800</xdr:colOff>
      <xdr:row>46</xdr:row>
      <xdr:rowOff>76200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666750</xdr:colOff>
      <xdr:row>210</xdr:row>
      <xdr:rowOff>161925</xdr:rowOff>
    </xdr:from>
    <xdr:to>
      <xdr:col>10</xdr:col>
      <xdr:colOff>600075</xdr:colOff>
      <xdr:row>225</xdr:row>
      <xdr:rowOff>47625</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228600</xdr:colOff>
      <xdr:row>226</xdr:row>
      <xdr:rowOff>180975</xdr:rowOff>
    </xdr:from>
    <xdr:to>
      <xdr:col>10</xdr:col>
      <xdr:colOff>771525</xdr:colOff>
      <xdr:row>234</xdr:row>
      <xdr:rowOff>119063</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5</xdr:col>
      <xdr:colOff>342900</xdr:colOff>
      <xdr:row>31</xdr:row>
      <xdr:rowOff>180975</xdr:rowOff>
    </xdr:from>
    <xdr:to>
      <xdr:col>10</xdr:col>
      <xdr:colOff>723900</xdr:colOff>
      <xdr:row>46</xdr:row>
      <xdr:rowOff>66675</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638175</xdr:colOff>
      <xdr:row>211</xdr:row>
      <xdr:rowOff>28575</xdr:rowOff>
    </xdr:from>
    <xdr:to>
      <xdr:col>10</xdr:col>
      <xdr:colOff>571500</xdr:colOff>
      <xdr:row>225</xdr:row>
      <xdr:rowOff>104775</xdr:rowOff>
    </xdr:to>
    <xdr:graphicFrame macro="">
      <xdr:nvGraphicFramePr>
        <xdr:cNvPr id="3" name="Chart 2">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209550</xdr:colOff>
      <xdr:row>227</xdr:row>
      <xdr:rowOff>85725</xdr:rowOff>
    </xdr:from>
    <xdr:to>
      <xdr:col>10</xdr:col>
      <xdr:colOff>752475</xdr:colOff>
      <xdr:row>235</xdr:row>
      <xdr:rowOff>23813</xdr:rowOff>
    </xdr:to>
    <xdr:graphicFrame macro="">
      <xdr:nvGraphicFramePr>
        <xdr:cNvPr id="4" name="Chart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5</xdr:col>
      <xdr:colOff>685800</xdr:colOff>
      <xdr:row>31</xdr:row>
      <xdr:rowOff>161925</xdr:rowOff>
    </xdr:from>
    <xdr:to>
      <xdr:col>11</xdr:col>
      <xdr:colOff>285750</xdr:colOff>
      <xdr:row>46</xdr:row>
      <xdr:rowOff>47625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381000</xdr:colOff>
      <xdr:row>227</xdr:row>
      <xdr:rowOff>9525</xdr:rowOff>
    </xdr:from>
    <xdr:to>
      <xdr:col>11</xdr:col>
      <xdr:colOff>142875</xdr:colOff>
      <xdr:row>234</xdr:row>
      <xdr:rowOff>138113</xdr:rowOff>
    </xdr:to>
    <xdr:graphicFrame macro="">
      <xdr:nvGraphicFramePr>
        <xdr:cNvPr id="4" name="Chart 3">
          <a:extLst>
            <a:ext uri="{FF2B5EF4-FFF2-40B4-BE49-F238E27FC236}">
              <a16:creationId xmlns:a16="http://schemas.microsoft.com/office/drawing/2014/main" id="{00000000-0008-0000-0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5</xdr:col>
      <xdr:colOff>447675</xdr:colOff>
      <xdr:row>31</xdr:row>
      <xdr:rowOff>171450</xdr:rowOff>
    </xdr:from>
    <xdr:to>
      <xdr:col>11</xdr:col>
      <xdr:colOff>47625</xdr:colOff>
      <xdr:row>46</xdr:row>
      <xdr:rowOff>57150</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647700</xdr:colOff>
      <xdr:row>211</xdr:row>
      <xdr:rowOff>28575</xdr:rowOff>
    </xdr:from>
    <xdr:to>
      <xdr:col>10</xdr:col>
      <xdr:colOff>581025</xdr:colOff>
      <xdr:row>225</xdr:row>
      <xdr:rowOff>104775</xdr:rowOff>
    </xdr:to>
    <xdr:graphicFrame macro="">
      <xdr:nvGraphicFramePr>
        <xdr:cNvPr id="4" name="Chart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276225</xdr:colOff>
      <xdr:row>226</xdr:row>
      <xdr:rowOff>142875</xdr:rowOff>
    </xdr:from>
    <xdr:to>
      <xdr:col>11</xdr:col>
      <xdr:colOff>38100</xdr:colOff>
      <xdr:row>234</xdr:row>
      <xdr:rowOff>80963</xdr:rowOff>
    </xdr:to>
    <xdr:graphicFrame macro="">
      <xdr:nvGraphicFramePr>
        <xdr:cNvPr id="5" name="Chart 4">
          <a:extLst>
            <a:ext uri="{FF2B5EF4-FFF2-40B4-BE49-F238E27FC236}">
              <a16:creationId xmlns:a16="http://schemas.microsoft.com/office/drawing/2014/main" id="{00000000-0008-0000-09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7"/>
  <sheetViews>
    <sheetView tabSelected="1" workbookViewId="0">
      <selection activeCell="C237" sqref="C237:D241"/>
    </sheetView>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11" t="s">
        <v>1608</v>
      </c>
      <c r="D1">
        <f>Data!K334</f>
        <v>304</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Data!B315</f>
        <v>0.10384615384615385</v>
      </c>
      <c r="K8" s="54">
        <f>J8</f>
        <v>0.10384615384615385</v>
      </c>
    </row>
    <row r="9" spans="2:13" x14ac:dyDescent="0.25">
      <c r="B9" s="41"/>
      <c r="C9" s="26" t="s">
        <v>1502</v>
      </c>
      <c r="D9" s="61">
        <f>Data!B413</f>
        <v>0</v>
      </c>
      <c r="E9" s="61">
        <f>Data!B414</f>
        <v>100</v>
      </c>
      <c r="F9" s="61">
        <f>Data!B415</f>
        <v>55.196153846153848</v>
      </c>
      <c r="G9" s="61">
        <f>Data!B416</f>
        <v>60</v>
      </c>
      <c r="H9" s="26"/>
      <c r="I9" s="27" t="s">
        <v>11</v>
      </c>
      <c r="J9" s="53">
        <f>Data!B316</f>
        <v>0.2</v>
      </c>
      <c r="K9" s="54">
        <f>J9</f>
        <v>0.2</v>
      </c>
    </row>
    <row r="10" spans="2:13" x14ac:dyDescent="0.25">
      <c r="B10" s="41"/>
      <c r="C10" s="26" t="s">
        <v>1503</v>
      </c>
      <c r="D10" s="62"/>
      <c r="E10" s="62"/>
      <c r="F10" s="62"/>
      <c r="G10" s="62"/>
      <c r="H10" s="26"/>
      <c r="I10" s="27" t="s">
        <v>12</v>
      </c>
      <c r="J10" s="53">
        <f>Data!B317</f>
        <v>0.18461538461538463</v>
      </c>
      <c r="K10" s="54">
        <f>J10</f>
        <v>0.18461538461538463</v>
      </c>
    </row>
    <row r="11" spans="2:13" x14ac:dyDescent="0.25">
      <c r="B11" s="41"/>
      <c r="C11" s="26"/>
      <c r="D11" s="62"/>
      <c r="E11" s="62"/>
      <c r="F11" s="62"/>
      <c r="G11" s="62"/>
      <c r="H11" s="26"/>
      <c r="I11" s="27" t="s">
        <v>13</v>
      </c>
      <c r="J11" s="53">
        <f>Data!B318</f>
        <v>0.28076923076923077</v>
      </c>
      <c r="K11" s="54">
        <f>J11</f>
        <v>0.28076923076923077</v>
      </c>
    </row>
    <row r="12" spans="2:13" x14ac:dyDescent="0.25">
      <c r="B12" s="41"/>
      <c r="C12" s="26"/>
      <c r="D12" s="62"/>
      <c r="E12" s="62"/>
      <c r="F12" s="62"/>
      <c r="G12" s="62"/>
      <c r="H12" s="26"/>
      <c r="I12" s="27" t="s">
        <v>14</v>
      </c>
      <c r="J12" s="53">
        <f>Data!B319</f>
        <v>0.23076923076923078</v>
      </c>
      <c r="K12" s="54">
        <f>J12</f>
        <v>0.23076923076923078</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Data!C413</f>
        <v>0</v>
      </c>
      <c r="E17" s="61">
        <f>Data!C414</f>
        <v>100</v>
      </c>
      <c r="F17" s="61">
        <f>Data!C415</f>
        <v>51.607843137254903</v>
      </c>
      <c r="G17" s="61">
        <f>Data!C416</f>
        <v>50</v>
      </c>
      <c r="H17" s="26"/>
      <c r="I17" s="27" t="s">
        <v>15</v>
      </c>
      <c r="J17" s="53">
        <f>Data!C315</f>
        <v>0.19215686274509805</v>
      </c>
      <c r="K17" s="54">
        <f>J17</f>
        <v>0.19215686274509805</v>
      </c>
    </row>
    <row r="18" spans="2:11" x14ac:dyDescent="0.25">
      <c r="B18" s="41"/>
      <c r="C18" s="26" t="s">
        <v>1505</v>
      </c>
      <c r="D18" s="62"/>
      <c r="E18" s="62"/>
      <c r="F18" s="62"/>
      <c r="G18" s="62"/>
      <c r="H18" s="26"/>
      <c r="I18" s="27" t="s">
        <v>11</v>
      </c>
      <c r="J18" s="53">
        <f>Data!C316</f>
        <v>0.19215686274509805</v>
      </c>
      <c r="K18" s="54">
        <f>J18</f>
        <v>0.19215686274509805</v>
      </c>
    </row>
    <row r="19" spans="2:11" x14ac:dyDescent="0.25">
      <c r="B19" s="41"/>
      <c r="C19" s="26"/>
      <c r="D19" s="62"/>
      <c r="E19" s="62"/>
      <c r="F19" s="62"/>
      <c r="G19" s="62"/>
      <c r="H19" s="26"/>
      <c r="I19" s="27" t="s">
        <v>12</v>
      </c>
      <c r="J19" s="53">
        <f>Data!C317</f>
        <v>0.15294117647058825</v>
      </c>
      <c r="K19" s="54">
        <f>J19</f>
        <v>0.15294117647058825</v>
      </c>
    </row>
    <row r="20" spans="2:11" x14ac:dyDescent="0.25">
      <c r="B20" s="41"/>
      <c r="C20" s="26"/>
      <c r="D20" s="62"/>
      <c r="E20" s="62"/>
      <c r="F20" s="62"/>
      <c r="G20" s="62"/>
      <c r="H20" s="26"/>
      <c r="I20" s="27" t="s">
        <v>13</v>
      </c>
      <c r="J20" s="53">
        <f>Data!C318</f>
        <v>0.2196078431372549</v>
      </c>
      <c r="K20" s="54">
        <f>J20</f>
        <v>0.2196078431372549</v>
      </c>
    </row>
    <row r="21" spans="2:11" x14ac:dyDescent="0.25">
      <c r="B21" s="41"/>
      <c r="C21" s="26"/>
      <c r="D21" s="26"/>
      <c r="E21" s="26"/>
      <c r="F21" s="26"/>
      <c r="G21" s="26"/>
      <c r="H21" s="26"/>
      <c r="I21" s="27" t="s">
        <v>14</v>
      </c>
      <c r="J21" s="53">
        <f>Data!C319</f>
        <v>0.24313725490196078</v>
      </c>
      <c r="K21" s="54">
        <f>J21</f>
        <v>0.24313725490196078</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Data!D$337</f>
        <v>5.2980132450331126E-2</v>
      </c>
      <c r="E28" s="52">
        <f>Data!D$338</f>
        <v>0.16225165562913907</v>
      </c>
      <c r="F28" s="52">
        <f>Data!D$339</f>
        <v>0.22185430463576158</v>
      </c>
      <c r="G28" s="52">
        <f>Data!D$340</f>
        <v>0.29139072847682118</v>
      </c>
      <c r="H28" s="52">
        <f>Data!D$341</f>
        <v>0.11258278145695365</v>
      </c>
      <c r="I28" s="53">
        <f>Data!D$342</f>
        <v>0.12251655629139073</v>
      </c>
      <c r="J28" s="54">
        <f>Data!D$343</f>
        <v>3.6423841059602648E-2</v>
      </c>
    </row>
    <row r="29" spans="2:11" x14ac:dyDescent="0.25">
      <c r="B29" s="41"/>
      <c r="C29" s="27" t="s">
        <v>18</v>
      </c>
      <c r="D29" s="52">
        <f>Data!E$337</f>
        <v>0.3125</v>
      </c>
      <c r="E29" s="52">
        <f>Data!E$338</f>
        <v>0.27302631578947367</v>
      </c>
      <c r="F29" s="52">
        <f>Data!E$339</f>
        <v>0.21052631578947367</v>
      </c>
      <c r="G29" s="52">
        <f>Data!E$340</f>
        <v>9.8684210526315791E-2</v>
      </c>
      <c r="H29" s="52">
        <f>Data!E$341</f>
        <v>4.2763157894736843E-2</v>
      </c>
      <c r="I29" s="53">
        <f>Data!E$342</f>
        <v>3.6184210526315791E-2</v>
      </c>
      <c r="J29" s="54">
        <f>Data!E$343</f>
        <v>2.6315789473684209E-2</v>
      </c>
    </row>
    <row r="30" spans="2:11" x14ac:dyDescent="0.25">
      <c r="B30" s="41"/>
      <c r="C30" s="27" t="s">
        <v>19</v>
      </c>
      <c r="D30" s="52">
        <f>Data!F$337</f>
        <v>5.9405940594059403E-2</v>
      </c>
      <c r="E30" s="52">
        <f>Data!F$338</f>
        <v>9.5709570957095716E-2</v>
      </c>
      <c r="F30" s="52">
        <f>Data!F$339</f>
        <v>0.132013201320132</v>
      </c>
      <c r="G30" s="52">
        <f>Data!F$340</f>
        <v>0.15841584158415842</v>
      </c>
      <c r="H30" s="52">
        <f>Data!F$341</f>
        <v>0.1254125412541254</v>
      </c>
      <c r="I30" s="53">
        <f>Data!F$342</f>
        <v>0.27062706270627063</v>
      </c>
      <c r="J30" s="54">
        <f>Data!F$343</f>
        <v>0.15841584158415842</v>
      </c>
    </row>
    <row r="31" spans="2:11" x14ac:dyDescent="0.25">
      <c r="B31" s="43"/>
      <c r="C31" s="55" t="s">
        <v>20</v>
      </c>
      <c r="D31" s="56">
        <f>Data!G$337</f>
        <v>0.13245033112582782</v>
      </c>
      <c r="E31" s="56">
        <f>Data!G$338</f>
        <v>0.12251655629139073</v>
      </c>
      <c r="F31" s="56">
        <f>Data!G$339</f>
        <v>0.25165562913907286</v>
      </c>
      <c r="G31" s="56">
        <f>Data!G$340</f>
        <v>0.16225165562913907</v>
      </c>
      <c r="H31" s="56">
        <f>Data!G$341</f>
        <v>0.12913907284768211</v>
      </c>
      <c r="I31" s="57">
        <f>Data!G$342</f>
        <v>0.13907284768211919</v>
      </c>
      <c r="J31" s="58">
        <f>Data!G$343</f>
        <v>6.2913907284768214E-2</v>
      </c>
    </row>
    <row r="34" spans="1:6" x14ac:dyDescent="0.25">
      <c r="B34" s="37" t="s">
        <v>28</v>
      </c>
      <c r="C34" s="38" t="s">
        <v>362</v>
      </c>
      <c r="D34" s="39">
        <f>Data!H337</f>
        <v>0.17333333333333334</v>
      </c>
      <c r="E34" s="40">
        <f>D34</f>
        <v>0.17333333333333334</v>
      </c>
    </row>
    <row r="35" spans="1:6" x14ac:dyDescent="0.25">
      <c r="B35" s="41"/>
      <c r="C35" s="27" t="s">
        <v>29</v>
      </c>
      <c r="D35" s="28">
        <f>Data!H338</f>
        <v>0.36</v>
      </c>
      <c r="E35" s="42">
        <f>D35</f>
        <v>0.36</v>
      </c>
    </row>
    <row r="36" spans="1:6" x14ac:dyDescent="0.25">
      <c r="B36" s="41"/>
      <c r="C36" s="27" t="s">
        <v>30</v>
      </c>
      <c r="D36" s="28">
        <f>Data!H339</f>
        <v>3.6666666666666667E-2</v>
      </c>
      <c r="E36" s="42">
        <f>D36</f>
        <v>3.6666666666666667E-2</v>
      </c>
    </row>
    <row r="37" spans="1:6" x14ac:dyDescent="0.25">
      <c r="B37" s="41"/>
      <c r="C37" s="27" t="s">
        <v>31</v>
      </c>
      <c r="D37" s="28">
        <f>Data!H340</f>
        <v>0.43</v>
      </c>
      <c r="E37" s="42">
        <f>D37</f>
        <v>0.43</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Data!I337</f>
        <v>0.17491749174917492</v>
      </c>
      <c r="E41" s="42">
        <f>D41</f>
        <v>0.17491749174917492</v>
      </c>
    </row>
    <row r="42" spans="1:6" x14ac:dyDescent="0.25">
      <c r="B42" s="41"/>
      <c r="C42" s="70" t="s">
        <v>35</v>
      </c>
      <c r="D42" s="28">
        <f>Data!I338</f>
        <v>0.18811881188118812</v>
      </c>
      <c r="E42" s="42">
        <f t="shared" ref="E42:E46" si="0">D42</f>
        <v>0.18811881188118812</v>
      </c>
    </row>
    <row r="43" spans="1:6" x14ac:dyDescent="0.25">
      <c r="B43" s="41"/>
      <c r="C43" s="70" t="s">
        <v>36</v>
      </c>
      <c r="D43" s="28">
        <f>Data!I339</f>
        <v>0.19471947194719472</v>
      </c>
      <c r="E43" s="42">
        <f t="shared" si="0"/>
        <v>0.19471947194719472</v>
      </c>
    </row>
    <row r="44" spans="1:6" x14ac:dyDescent="0.25">
      <c r="B44" s="41"/>
      <c r="C44" s="27" t="s">
        <v>37</v>
      </c>
      <c r="D44" s="28">
        <f>Data!I340</f>
        <v>0.17491749174917492</v>
      </c>
      <c r="E44" s="42">
        <f t="shared" si="0"/>
        <v>0.17491749174917492</v>
      </c>
    </row>
    <row r="45" spans="1:6" x14ac:dyDescent="0.25">
      <c r="B45" s="41"/>
      <c r="C45" s="27" t="s">
        <v>38</v>
      </c>
      <c r="D45" s="28">
        <f>Data!I341</f>
        <v>8.2508250825082508E-2</v>
      </c>
      <c r="E45" s="42">
        <f t="shared" si="0"/>
        <v>8.2508250825082508E-2</v>
      </c>
    </row>
    <row r="46" spans="1:6" x14ac:dyDescent="0.25">
      <c r="B46" s="43"/>
      <c r="C46" s="55" t="s">
        <v>33</v>
      </c>
      <c r="D46" s="44">
        <f>Data!I342</f>
        <v>0.18481848184818481</v>
      </c>
      <c r="E46" s="71">
        <f t="shared" si="0"/>
        <v>0.18481848184818481</v>
      </c>
    </row>
    <row r="48" spans="1:6" x14ac:dyDescent="0.25">
      <c r="B48" s="46" t="s">
        <v>39</v>
      </c>
      <c r="C48" s="47"/>
      <c r="D48" s="47"/>
      <c r="E48" s="69"/>
    </row>
    <row r="49" spans="2:6" x14ac:dyDescent="0.25">
      <c r="B49" s="41"/>
      <c r="C49" s="27" t="s">
        <v>40</v>
      </c>
      <c r="D49" s="28">
        <f>Data!J337</f>
        <v>0.59468438538205981</v>
      </c>
      <c r="E49" s="42">
        <f>D49</f>
        <v>0.59468438538205981</v>
      </c>
    </row>
    <row r="50" spans="2:6" x14ac:dyDescent="0.25">
      <c r="B50" s="43"/>
      <c r="C50" s="55" t="s">
        <v>41</v>
      </c>
      <c r="D50" s="44">
        <f>Data!J338</f>
        <v>0.40531561461794019</v>
      </c>
      <c r="E50" s="71">
        <f t="shared" ref="E50" si="1">D50</f>
        <v>0.40531561461794019</v>
      </c>
    </row>
    <row r="53" spans="2:6" x14ac:dyDescent="0.25">
      <c r="B53" s="46" t="s">
        <v>42</v>
      </c>
      <c r="C53" s="47"/>
      <c r="D53" s="74" t="s">
        <v>1597</v>
      </c>
      <c r="E53" s="74" t="s">
        <v>4</v>
      </c>
      <c r="F53" s="69"/>
    </row>
    <row r="54" spans="2:6" x14ac:dyDescent="0.25">
      <c r="B54" s="41"/>
      <c r="C54" s="27" t="s">
        <v>43</v>
      </c>
      <c r="D54" s="26">
        <f>Data!K323</f>
        <v>46</v>
      </c>
      <c r="E54" s="28">
        <f>Data!K337</f>
        <v>0.15181518151815182</v>
      </c>
      <c r="F54" s="42">
        <f>E54</f>
        <v>0.15181518151815182</v>
      </c>
    </row>
    <row r="55" spans="2:6" x14ac:dyDescent="0.25">
      <c r="B55" s="41"/>
      <c r="C55" s="27" t="s">
        <v>44</v>
      </c>
      <c r="D55" s="26">
        <f>Data!K324</f>
        <v>42</v>
      </c>
      <c r="E55" s="28">
        <f>Data!K338</f>
        <v>0.13861386138613863</v>
      </c>
      <c r="F55" s="42">
        <f t="shared" ref="F55:F62" si="2">E55</f>
        <v>0.13861386138613863</v>
      </c>
    </row>
    <row r="56" spans="2:6" x14ac:dyDescent="0.25">
      <c r="B56" s="41"/>
      <c r="C56" s="27" t="s">
        <v>45</v>
      </c>
      <c r="D56" s="26">
        <f>Data!K325</f>
        <v>6</v>
      </c>
      <c r="E56" s="28">
        <f>Data!K339</f>
        <v>1.9801980198019802E-2</v>
      </c>
      <c r="F56" s="42">
        <f t="shared" si="2"/>
        <v>1.9801980198019802E-2</v>
      </c>
    </row>
    <row r="57" spans="2:6" x14ac:dyDescent="0.25">
      <c r="B57" s="41"/>
      <c r="C57" s="27" t="s">
        <v>46</v>
      </c>
      <c r="D57" s="26">
        <f>Data!K326</f>
        <v>74</v>
      </c>
      <c r="E57" s="28">
        <f>Data!K340</f>
        <v>0.24422442244224424</v>
      </c>
      <c r="F57" s="42">
        <f t="shared" si="2"/>
        <v>0.24422442244224424</v>
      </c>
    </row>
    <row r="58" spans="2:6" x14ac:dyDescent="0.25">
      <c r="B58" s="41"/>
      <c r="C58" s="27" t="s">
        <v>47</v>
      </c>
      <c r="D58" s="26">
        <f>Data!K327</f>
        <v>27</v>
      </c>
      <c r="E58" s="28">
        <f>Data!K341</f>
        <v>8.9108910891089105E-2</v>
      </c>
      <c r="F58" s="42">
        <f t="shared" si="2"/>
        <v>8.9108910891089105E-2</v>
      </c>
    </row>
    <row r="59" spans="2:6" x14ac:dyDescent="0.25">
      <c r="B59" s="41"/>
      <c r="C59" s="27" t="s">
        <v>48</v>
      </c>
      <c r="D59" s="26">
        <f>Data!K328</f>
        <v>65</v>
      </c>
      <c r="E59" s="28">
        <f>Data!K342</f>
        <v>0.21452145214521451</v>
      </c>
      <c r="F59" s="42">
        <f t="shared" si="2"/>
        <v>0.21452145214521451</v>
      </c>
    </row>
    <row r="60" spans="2:6" x14ac:dyDescent="0.25">
      <c r="B60" s="41"/>
      <c r="C60" s="27" t="s">
        <v>49</v>
      </c>
      <c r="D60" s="26">
        <f>Data!K329</f>
        <v>34</v>
      </c>
      <c r="E60" s="28">
        <f>Data!K343</f>
        <v>0.11221122112211221</v>
      </c>
      <c r="F60" s="42">
        <f t="shared" si="2"/>
        <v>0.11221122112211221</v>
      </c>
    </row>
    <row r="61" spans="2:6" x14ac:dyDescent="0.25">
      <c r="B61" s="41"/>
      <c r="C61" s="27" t="s">
        <v>50</v>
      </c>
      <c r="D61" s="26">
        <f>Data!K330</f>
        <v>5</v>
      </c>
      <c r="E61" s="28">
        <f>Data!K344</f>
        <v>1.65016501650165E-2</v>
      </c>
      <c r="F61" s="42">
        <f t="shared" si="2"/>
        <v>1.65016501650165E-2</v>
      </c>
    </row>
    <row r="62" spans="2:6" x14ac:dyDescent="0.25">
      <c r="B62" s="41"/>
      <c r="C62" s="27" t="s">
        <v>51</v>
      </c>
      <c r="D62" s="26">
        <f>Data!K331</f>
        <v>4</v>
      </c>
      <c r="E62" s="28">
        <f>Data!K345</f>
        <v>1.3201320132013201E-2</v>
      </c>
      <c r="F62" s="42">
        <f t="shared" si="2"/>
        <v>1.3201320132013201E-2</v>
      </c>
    </row>
    <row r="63" spans="2:6" x14ac:dyDescent="0.25">
      <c r="B63" s="43"/>
      <c r="C63" s="30"/>
      <c r="D63" s="30">
        <f>SUM(D54:D62)</f>
        <v>303</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Data!S337</f>
        <v>0.36303630363036304</v>
      </c>
      <c r="E68" s="28">
        <f>D68</f>
        <v>0.36303630363036304</v>
      </c>
      <c r="F68" s="26"/>
      <c r="G68" s="72"/>
    </row>
    <row r="69" spans="2:7" x14ac:dyDescent="0.25">
      <c r="B69" s="41"/>
      <c r="C69" s="27" t="s">
        <v>54</v>
      </c>
      <c r="D69" s="28">
        <f>Data!S338</f>
        <v>0.33333333333333331</v>
      </c>
      <c r="E69" s="28">
        <f t="shared" ref="E69:E72" si="3">D69</f>
        <v>0.33333333333333331</v>
      </c>
      <c r="F69" s="26"/>
      <c r="G69" s="72"/>
    </row>
    <row r="70" spans="2:7" x14ac:dyDescent="0.25">
      <c r="B70" s="41"/>
      <c r="C70" s="27" t="s">
        <v>55</v>
      </c>
      <c r="D70" s="28">
        <f>Data!S339</f>
        <v>0.10561056105610561</v>
      </c>
      <c r="E70" s="28">
        <f t="shared" si="3"/>
        <v>0.10561056105610561</v>
      </c>
      <c r="F70" s="26"/>
      <c r="G70" s="72"/>
    </row>
    <row r="71" spans="2:7" x14ac:dyDescent="0.25">
      <c r="B71" s="41"/>
      <c r="C71" s="27" t="s">
        <v>56</v>
      </c>
      <c r="D71" s="28">
        <f>Data!S340</f>
        <v>0.14851485148514851</v>
      </c>
      <c r="E71" s="28">
        <f t="shared" si="3"/>
        <v>0.14851485148514851</v>
      </c>
      <c r="F71" s="26"/>
      <c r="G71" s="72"/>
    </row>
    <row r="72" spans="2:7" x14ac:dyDescent="0.25">
      <c r="B72" s="41"/>
      <c r="C72" s="27" t="s">
        <v>57</v>
      </c>
      <c r="D72" s="28">
        <f>Data!S341</f>
        <v>4.9504950495049507E-2</v>
      </c>
      <c r="E72" s="28">
        <f t="shared" si="3"/>
        <v>4.9504950495049507E-2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Data!T$323</f>
        <v>11</v>
      </c>
      <c r="E76" s="75">
        <f>D76/D$93</f>
        <v>3.6184210526315791E-2</v>
      </c>
      <c r="F76" s="28">
        <f t="shared" ref="F76:F92" si="4">E76</f>
        <v>3.6184210526315791E-2</v>
      </c>
      <c r="G76" s="72"/>
    </row>
    <row r="77" spans="2:7" x14ac:dyDescent="0.25">
      <c r="B77" s="41"/>
      <c r="C77" s="27" t="s">
        <v>60</v>
      </c>
      <c r="D77" s="26">
        <f>Data!U$323</f>
        <v>0</v>
      </c>
      <c r="E77" s="75">
        <f t="shared" ref="E77:E92" si="5">D77/D$93</f>
        <v>0</v>
      </c>
      <c r="F77" s="28">
        <f t="shared" si="4"/>
        <v>0</v>
      </c>
      <c r="G77" s="72"/>
    </row>
    <row r="78" spans="2:7" x14ac:dyDescent="0.25">
      <c r="B78" s="41"/>
      <c r="C78" s="27" t="s">
        <v>61</v>
      </c>
      <c r="D78" s="26">
        <f>Data!V$323</f>
        <v>5</v>
      </c>
      <c r="E78" s="75">
        <f t="shared" si="5"/>
        <v>1.6447368421052631E-2</v>
      </c>
      <c r="F78" s="28">
        <f t="shared" si="4"/>
        <v>1.6447368421052631E-2</v>
      </c>
      <c r="G78" s="72"/>
    </row>
    <row r="79" spans="2:7" x14ac:dyDescent="0.25">
      <c r="B79" s="41"/>
      <c r="C79" s="27" t="s">
        <v>62</v>
      </c>
      <c r="D79" s="26">
        <f>Data!W$323</f>
        <v>62</v>
      </c>
      <c r="E79" s="75">
        <f t="shared" si="5"/>
        <v>0.20394736842105263</v>
      </c>
      <c r="F79" s="28">
        <f t="shared" si="4"/>
        <v>0.20394736842105263</v>
      </c>
      <c r="G79" s="72"/>
    </row>
    <row r="80" spans="2:7" x14ac:dyDescent="0.25">
      <c r="B80" s="41"/>
      <c r="C80" s="27" t="s">
        <v>63</v>
      </c>
      <c r="D80" s="26">
        <f>Data!X$323</f>
        <v>2</v>
      </c>
      <c r="E80" s="75">
        <f t="shared" si="5"/>
        <v>6.5789473684210523E-3</v>
      </c>
      <c r="F80" s="28">
        <f t="shared" si="4"/>
        <v>6.5789473684210523E-3</v>
      </c>
      <c r="G80" s="72"/>
    </row>
    <row r="81" spans="2:7" x14ac:dyDescent="0.25">
      <c r="B81" s="41"/>
      <c r="C81" s="27" t="s">
        <v>64</v>
      </c>
      <c r="D81" s="26">
        <f>Data!Y$323</f>
        <v>10</v>
      </c>
      <c r="E81" s="75">
        <f t="shared" si="5"/>
        <v>3.2894736842105261E-2</v>
      </c>
      <c r="F81" s="28">
        <f t="shared" si="4"/>
        <v>3.2894736842105261E-2</v>
      </c>
      <c r="G81" s="72"/>
    </row>
    <row r="82" spans="2:7" x14ac:dyDescent="0.25">
      <c r="B82" s="41"/>
      <c r="C82" s="27" t="s">
        <v>65</v>
      </c>
      <c r="D82" s="26">
        <f>Data!Z$323</f>
        <v>20</v>
      </c>
      <c r="E82" s="75">
        <f t="shared" si="5"/>
        <v>6.5789473684210523E-2</v>
      </c>
      <c r="F82" s="28">
        <f t="shared" si="4"/>
        <v>6.5789473684210523E-2</v>
      </c>
      <c r="G82" s="72"/>
    </row>
    <row r="83" spans="2:7" x14ac:dyDescent="0.25">
      <c r="B83" s="41"/>
      <c r="C83" s="27" t="s">
        <v>66</v>
      </c>
      <c r="D83" s="26">
        <f>Data!AA$323</f>
        <v>30</v>
      </c>
      <c r="E83" s="75">
        <f t="shared" si="5"/>
        <v>9.8684210526315791E-2</v>
      </c>
      <c r="F83" s="28">
        <f t="shared" si="4"/>
        <v>9.8684210526315791E-2</v>
      </c>
      <c r="G83" s="72"/>
    </row>
    <row r="84" spans="2:7" x14ac:dyDescent="0.25">
      <c r="B84" s="41"/>
      <c r="C84" s="27" t="s">
        <v>67</v>
      </c>
      <c r="D84" s="26">
        <f>Data!AB$323</f>
        <v>52</v>
      </c>
      <c r="E84" s="75">
        <f t="shared" si="5"/>
        <v>0.17105263157894737</v>
      </c>
      <c r="F84" s="28">
        <f t="shared" si="4"/>
        <v>0.17105263157894737</v>
      </c>
      <c r="G84" s="72"/>
    </row>
    <row r="85" spans="2:7" x14ac:dyDescent="0.25">
      <c r="B85" s="41"/>
      <c r="C85" s="27" t="s">
        <v>68</v>
      </c>
      <c r="D85" s="26">
        <f>Data!AC$323</f>
        <v>1</v>
      </c>
      <c r="E85" s="75">
        <f t="shared" si="5"/>
        <v>3.2894736842105261E-3</v>
      </c>
      <c r="F85" s="28">
        <f t="shared" si="4"/>
        <v>3.2894736842105261E-3</v>
      </c>
      <c r="G85" s="72"/>
    </row>
    <row r="86" spans="2:7" x14ac:dyDescent="0.25">
      <c r="B86" s="41"/>
      <c r="C86" s="27" t="s">
        <v>69</v>
      </c>
      <c r="D86" s="26">
        <f>Data!AD$323</f>
        <v>2</v>
      </c>
      <c r="E86" s="75">
        <f t="shared" si="5"/>
        <v>6.5789473684210523E-3</v>
      </c>
      <c r="F86" s="28">
        <f t="shared" si="4"/>
        <v>6.5789473684210523E-3</v>
      </c>
      <c r="G86" s="72"/>
    </row>
    <row r="87" spans="2:7" x14ac:dyDescent="0.25">
      <c r="B87" s="41"/>
      <c r="C87" s="27" t="s">
        <v>70</v>
      </c>
      <c r="D87" s="26">
        <f>Data!AE$323</f>
        <v>18</v>
      </c>
      <c r="E87" s="75">
        <f t="shared" si="5"/>
        <v>5.921052631578947E-2</v>
      </c>
      <c r="F87" s="28">
        <f t="shared" si="4"/>
        <v>5.921052631578947E-2</v>
      </c>
      <c r="G87" s="72"/>
    </row>
    <row r="88" spans="2:7" x14ac:dyDescent="0.25">
      <c r="B88" s="41"/>
      <c r="C88" s="27" t="s">
        <v>71</v>
      </c>
      <c r="D88" s="26">
        <f>Data!AF$323</f>
        <v>1</v>
      </c>
      <c r="E88" s="75">
        <f t="shared" si="5"/>
        <v>3.2894736842105261E-3</v>
      </c>
      <c r="F88" s="28">
        <f t="shared" si="4"/>
        <v>3.2894736842105261E-3</v>
      </c>
      <c r="G88" s="72"/>
    </row>
    <row r="89" spans="2:7" x14ac:dyDescent="0.25">
      <c r="B89" s="41"/>
      <c r="C89" s="27" t="s">
        <v>72</v>
      </c>
      <c r="D89" s="26">
        <f>Data!AG$323</f>
        <v>8</v>
      </c>
      <c r="E89" s="75">
        <f t="shared" si="5"/>
        <v>2.6315789473684209E-2</v>
      </c>
      <c r="F89" s="28">
        <f t="shared" si="4"/>
        <v>2.6315789473684209E-2</v>
      </c>
      <c r="G89" s="72"/>
    </row>
    <row r="90" spans="2:7" x14ac:dyDescent="0.25">
      <c r="B90" s="41"/>
      <c r="C90" s="27" t="s">
        <v>73</v>
      </c>
      <c r="D90" s="26">
        <f>Data!AH$323</f>
        <v>18</v>
      </c>
      <c r="E90" s="75">
        <f t="shared" si="5"/>
        <v>5.921052631578947E-2</v>
      </c>
      <c r="F90" s="28">
        <f t="shared" si="4"/>
        <v>5.921052631578947E-2</v>
      </c>
      <c r="G90" s="72"/>
    </row>
    <row r="91" spans="2:7" x14ac:dyDescent="0.25">
      <c r="B91" s="41"/>
      <c r="C91" s="27" t="s">
        <v>74</v>
      </c>
      <c r="D91" s="26">
        <f>Data!AI$323</f>
        <v>0</v>
      </c>
      <c r="E91" s="75">
        <f t="shared" si="5"/>
        <v>0</v>
      </c>
      <c r="F91" s="28">
        <f t="shared" si="4"/>
        <v>0</v>
      </c>
      <c r="G91" s="72"/>
    </row>
    <row r="92" spans="2:7" x14ac:dyDescent="0.25">
      <c r="B92" s="41"/>
      <c r="C92" s="27" t="s">
        <v>75</v>
      </c>
      <c r="D92" s="26">
        <f>Data!AJ$323</f>
        <v>18</v>
      </c>
      <c r="E92" s="75">
        <f t="shared" si="5"/>
        <v>5.921052631578947E-2</v>
      </c>
      <c r="F92" s="28">
        <f t="shared" si="4"/>
        <v>5.921052631578947E-2</v>
      </c>
      <c r="G92" s="72"/>
    </row>
    <row r="93" spans="2:7" x14ac:dyDescent="0.25">
      <c r="B93" s="43"/>
      <c r="C93" s="30"/>
      <c r="D93" s="30">
        <f>Data!AH334</f>
        <v>304</v>
      </c>
      <c r="E93" s="30"/>
      <c r="F93" s="30"/>
      <c r="G93" s="45"/>
    </row>
    <row r="95" spans="2:7" ht="33" customHeight="1" x14ac:dyDescent="0.25">
      <c r="B95" s="93" t="s">
        <v>76</v>
      </c>
      <c r="C95" s="94"/>
      <c r="D95" s="94"/>
      <c r="E95" s="94"/>
      <c r="F95" s="94"/>
      <c r="G95" s="95"/>
    </row>
    <row r="96" spans="2:7" x14ac:dyDescent="0.25">
      <c r="B96" s="41"/>
      <c r="C96" s="27" t="s">
        <v>77</v>
      </c>
      <c r="D96" s="28">
        <f>Data!AL337</f>
        <v>8.8815789473684209E-2</v>
      </c>
      <c r="E96" s="28">
        <f t="shared" ref="E96:E100" si="6">D96</f>
        <v>8.8815789473684209E-2</v>
      </c>
      <c r="F96" s="26"/>
      <c r="G96" s="72"/>
    </row>
    <row r="97" spans="2:8" x14ac:dyDescent="0.25">
      <c r="B97" s="41"/>
      <c r="C97" s="27" t="s">
        <v>78</v>
      </c>
      <c r="D97" s="28">
        <f>Data!AL338</f>
        <v>0.19736842105263158</v>
      </c>
      <c r="E97" s="28">
        <f t="shared" si="6"/>
        <v>0.19736842105263158</v>
      </c>
      <c r="F97" s="26"/>
      <c r="G97" s="72"/>
    </row>
    <row r="98" spans="2:8" x14ac:dyDescent="0.25">
      <c r="B98" s="41"/>
      <c r="C98" s="27" t="s">
        <v>79</v>
      </c>
      <c r="D98" s="28">
        <f>Data!AL339</f>
        <v>0.14473684210526316</v>
      </c>
      <c r="E98" s="28">
        <f t="shared" si="6"/>
        <v>0.14473684210526316</v>
      </c>
      <c r="F98" s="26"/>
      <c r="G98" s="72"/>
    </row>
    <row r="99" spans="2:8" x14ac:dyDescent="0.25">
      <c r="B99" s="41"/>
      <c r="C99" s="27" t="s">
        <v>80</v>
      </c>
      <c r="D99" s="28">
        <f>Data!AL340</f>
        <v>0.47039473684210525</v>
      </c>
      <c r="E99" s="28">
        <f t="shared" si="6"/>
        <v>0.47039473684210525</v>
      </c>
      <c r="F99" s="26"/>
      <c r="G99" s="72"/>
    </row>
    <row r="100" spans="2:8" x14ac:dyDescent="0.25">
      <c r="B100" s="41"/>
      <c r="C100" s="27" t="s">
        <v>57</v>
      </c>
      <c r="D100" s="28">
        <f>Data!AL341</f>
        <v>9.8684210526315791E-2</v>
      </c>
      <c r="E100" s="28">
        <f t="shared" si="6"/>
        <v>9.8684210526315791E-2</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Data!AM337</f>
        <v>0.15131578947368421</v>
      </c>
      <c r="E104" s="28">
        <f t="shared" ref="E104:E109" si="7">D104</f>
        <v>0.15131578947368421</v>
      </c>
      <c r="F104" s="26"/>
      <c r="G104" s="72"/>
    </row>
    <row r="105" spans="2:8" x14ac:dyDescent="0.25">
      <c r="B105" s="41"/>
      <c r="C105" s="27">
        <v>2</v>
      </c>
      <c r="D105" s="28">
        <f>Data!AM338</f>
        <v>0.19736842105263158</v>
      </c>
      <c r="E105" s="28">
        <f t="shared" si="7"/>
        <v>0.19736842105263158</v>
      </c>
      <c r="F105" s="26"/>
      <c r="G105" s="72"/>
    </row>
    <row r="106" spans="2:8" x14ac:dyDescent="0.25">
      <c r="B106" s="41"/>
      <c r="C106" s="27">
        <v>3</v>
      </c>
      <c r="D106" s="28">
        <f>Data!AM339</f>
        <v>0.1875</v>
      </c>
      <c r="E106" s="28">
        <f t="shared" si="7"/>
        <v>0.1875</v>
      </c>
      <c r="F106" s="26"/>
      <c r="G106" s="72"/>
    </row>
    <row r="107" spans="2:8" x14ac:dyDescent="0.25">
      <c r="B107" s="41"/>
      <c r="C107" s="27">
        <v>4</v>
      </c>
      <c r="D107" s="28">
        <f>Data!AM340</f>
        <v>0.14473684210526316</v>
      </c>
      <c r="E107" s="28">
        <f t="shared" si="7"/>
        <v>0.14473684210526316</v>
      </c>
      <c r="F107" s="26"/>
      <c r="G107" s="72"/>
    </row>
    <row r="108" spans="2:8" x14ac:dyDescent="0.25">
      <c r="B108" s="41"/>
      <c r="C108" s="27" t="s">
        <v>82</v>
      </c>
      <c r="D108" s="28">
        <f>Data!AM341</f>
        <v>0.30592105263157893</v>
      </c>
      <c r="E108" s="28">
        <f t="shared" si="7"/>
        <v>0.30592105263157893</v>
      </c>
      <c r="F108" s="26"/>
      <c r="G108" s="72"/>
    </row>
    <row r="109" spans="2:8" x14ac:dyDescent="0.25">
      <c r="B109" s="41"/>
      <c r="C109" s="27" t="s">
        <v>83</v>
      </c>
      <c r="D109" s="28">
        <f>Data!AM342</f>
        <v>1.3157894736842105E-2</v>
      </c>
      <c r="E109" s="28">
        <f t="shared" si="7"/>
        <v>1.3157894736842105E-2</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Data!AN337</f>
        <v>0.81144781144781142</v>
      </c>
      <c r="E115" s="28">
        <f t="shared" ref="E115:E117" si="8">D115</f>
        <v>0.81144781144781142</v>
      </c>
      <c r="F115" s="26"/>
      <c r="G115" s="26"/>
      <c r="H115" s="72"/>
    </row>
    <row r="116" spans="2:8" x14ac:dyDescent="0.25">
      <c r="B116" s="41"/>
      <c r="C116" s="27" t="s">
        <v>87</v>
      </c>
      <c r="D116" s="28">
        <f>Data!AN338</f>
        <v>0.13131313131313133</v>
      </c>
      <c r="E116" s="28">
        <f t="shared" si="8"/>
        <v>0.13131313131313133</v>
      </c>
      <c r="F116" s="26"/>
      <c r="G116" s="26"/>
      <c r="H116" s="72"/>
    </row>
    <row r="117" spans="2:8" x14ac:dyDescent="0.25">
      <c r="B117" s="41"/>
      <c r="C117" s="27" t="s">
        <v>88</v>
      </c>
      <c r="D117" s="28">
        <f>Data!AN339</f>
        <v>5.7239057239057242E-2</v>
      </c>
      <c r="E117" s="28">
        <f t="shared" si="8"/>
        <v>5.7239057239057242E-2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Data!AP323</f>
        <v>256</v>
      </c>
      <c r="E126" s="26">
        <f>Data!AQ323</f>
        <v>32</v>
      </c>
      <c r="F126" s="26">
        <f>Data!AR323</f>
        <v>17</v>
      </c>
      <c r="G126" s="26"/>
      <c r="H126" s="72"/>
    </row>
    <row r="127" spans="2:8" x14ac:dyDescent="0.25">
      <c r="B127" s="41"/>
      <c r="C127" s="27" t="s">
        <v>97</v>
      </c>
      <c r="D127" s="26">
        <f>Data!AS323</f>
        <v>35</v>
      </c>
      <c r="E127" s="26">
        <f>Data!AT323</f>
        <v>18</v>
      </c>
      <c r="F127" s="26">
        <f>Data!AU323</f>
        <v>224</v>
      </c>
      <c r="G127" s="26"/>
      <c r="H127" s="72"/>
    </row>
    <row r="128" spans="2:8" x14ac:dyDescent="0.25">
      <c r="B128" s="41"/>
      <c r="C128" s="27" t="s">
        <v>98</v>
      </c>
      <c r="D128" s="26">
        <f>Data!AV323</f>
        <v>77</v>
      </c>
      <c r="E128" s="26">
        <f>Data!AW323</f>
        <v>49</v>
      </c>
      <c r="F128" s="26">
        <f>Data!AX323</f>
        <v>150</v>
      </c>
      <c r="G128" s="26"/>
      <c r="H128" s="72"/>
    </row>
    <row r="129" spans="2:8" x14ac:dyDescent="0.25">
      <c r="B129" s="41"/>
      <c r="C129" s="27" t="s">
        <v>99</v>
      </c>
      <c r="D129" s="26">
        <f>Data!AY323</f>
        <v>125</v>
      </c>
      <c r="E129" s="26">
        <f>Data!AZ323</f>
        <v>33</v>
      </c>
      <c r="F129" s="26">
        <f>Data!BA323</f>
        <v>123</v>
      </c>
      <c r="G129" s="26"/>
      <c r="H129" s="72"/>
    </row>
    <row r="130" spans="2:8" x14ac:dyDescent="0.25">
      <c r="B130" s="41"/>
      <c r="C130" s="27" t="s">
        <v>100</v>
      </c>
      <c r="D130" s="26">
        <f>Data!BB323</f>
        <v>67</v>
      </c>
      <c r="E130" s="26">
        <f>Data!BC323</f>
        <v>65</v>
      </c>
      <c r="F130" s="26">
        <f>Data!BD323</f>
        <v>143</v>
      </c>
      <c r="G130" s="26"/>
      <c r="H130" s="72"/>
    </row>
    <row r="131" spans="2:8" x14ac:dyDescent="0.25">
      <c r="B131" s="41"/>
      <c r="C131" s="27" t="s">
        <v>101</v>
      </c>
      <c r="D131" s="26">
        <f>Data!BE323</f>
        <v>33</v>
      </c>
      <c r="E131" s="26">
        <f>Data!BF323</f>
        <v>23</v>
      </c>
      <c r="F131" s="26">
        <f>Data!BG323</f>
        <v>214</v>
      </c>
      <c r="G131" s="26"/>
      <c r="H131" s="72"/>
    </row>
    <row r="132" spans="2:8" x14ac:dyDescent="0.25">
      <c r="B132" s="41"/>
      <c r="C132" s="27" t="s">
        <v>102</v>
      </c>
      <c r="D132" s="26">
        <f>Data!BH323</f>
        <v>61</v>
      </c>
      <c r="E132" s="26">
        <f>Data!BI323</f>
        <v>24</v>
      </c>
      <c r="F132" s="26">
        <f>Data!BJ323</f>
        <v>190</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Data!BL337</f>
        <v>0.72047244094488194</v>
      </c>
      <c r="E137" s="28">
        <f t="shared" ref="E137:E140" si="9">D137</f>
        <v>0.72047244094488194</v>
      </c>
      <c r="F137" s="26"/>
      <c r="G137" s="26"/>
      <c r="H137" s="72"/>
    </row>
    <row r="138" spans="2:8" x14ac:dyDescent="0.25">
      <c r="B138" s="41"/>
      <c r="C138" s="27">
        <v>2</v>
      </c>
      <c r="D138" s="28">
        <f>Data!BL338</f>
        <v>0.20078740157480315</v>
      </c>
      <c r="E138" s="28">
        <f t="shared" si="9"/>
        <v>0.20078740157480315</v>
      </c>
      <c r="F138" s="26"/>
      <c r="G138" s="26"/>
      <c r="H138" s="72"/>
    </row>
    <row r="139" spans="2:8" x14ac:dyDescent="0.25">
      <c r="B139" s="41"/>
      <c r="C139" s="27">
        <v>3</v>
      </c>
      <c r="D139" s="28">
        <f>Data!BL339</f>
        <v>5.5118110236220472E-2</v>
      </c>
      <c r="E139" s="28">
        <f t="shared" si="9"/>
        <v>5.5118110236220472E-2</v>
      </c>
      <c r="F139" s="26"/>
      <c r="G139" s="26"/>
      <c r="H139" s="72"/>
    </row>
    <row r="140" spans="2:8" x14ac:dyDescent="0.25">
      <c r="B140" s="41"/>
      <c r="C140" s="27" t="s">
        <v>104</v>
      </c>
      <c r="D140" s="28">
        <f>Data!BL341</f>
        <v>2.3622047244094488E-2</v>
      </c>
      <c r="E140" s="28">
        <f t="shared" si="9"/>
        <v>2.3622047244094488E-2</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Data!BN323</f>
        <v>236</v>
      </c>
      <c r="E144" s="72"/>
    </row>
    <row r="145" spans="2:13" x14ac:dyDescent="0.25">
      <c r="B145" s="41"/>
      <c r="C145" s="27" t="s">
        <v>107</v>
      </c>
      <c r="D145" s="26">
        <f>Data!BO323</f>
        <v>112</v>
      </c>
      <c r="E145" s="72"/>
    </row>
    <row r="146" spans="2:13" x14ac:dyDescent="0.25">
      <c r="B146" s="41"/>
      <c r="C146" s="27" t="s">
        <v>108</v>
      </c>
      <c r="D146" s="26">
        <f>Data!BP323</f>
        <v>115</v>
      </c>
      <c r="E146" s="72"/>
    </row>
    <row r="147" spans="2:13" x14ac:dyDescent="0.25">
      <c r="B147" s="43"/>
      <c r="C147" s="55" t="s">
        <v>75</v>
      </c>
      <c r="D147" s="30">
        <f>Data!BQ323</f>
        <v>23</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Data!BS366</f>
        <v>3.90625E-3</v>
      </c>
      <c r="L150" s="42">
        <f t="shared" ref="L150:L154" si="10">K150</f>
        <v>3.90625E-3</v>
      </c>
      <c r="M150" s="54"/>
    </row>
    <row r="151" spans="2:13" x14ac:dyDescent="0.25">
      <c r="B151" s="73"/>
      <c r="C151" s="26"/>
      <c r="D151" s="26"/>
      <c r="E151" s="26"/>
      <c r="F151" s="62">
        <f>Data!BS351</f>
        <v>1</v>
      </c>
      <c r="G151" s="62">
        <f>Data!BS352</f>
        <v>100</v>
      </c>
      <c r="H151" s="80">
        <f>Data!BS353</f>
        <v>87.05078125</v>
      </c>
      <c r="I151" s="50">
        <f>Data!BS354</f>
        <v>90</v>
      </c>
      <c r="J151" s="27" t="s">
        <v>11</v>
      </c>
      <c r="K151" s="53">
        <f>Data!BS367</f>
        <v>1.5625E-2</v>
      </c>
      <c r="L151" s="42">
        <f t="shared" si="10"/>
        <v>1.5625E-2</v>
      </c>
      <c r="M151" s="54"/>
    </row>
    <row r="152" spans="2:13" x14ac:dyDescent="0.25">
      <c r="B152" s="73"/>
      <c r="C152" s="26"/>
      <c r="D152" s="26"/>
      <c r="E152" s="26"/>
      <c r="F152" s="26"/>
      <c r="G152" s="26"/>
      <c r="H152" s="26"/>
      <c r="I152" s="50"/>
      <c r="J152" s="27" t="s">
        <v>12</v>
      </c>
      <c r="K152" s="53">
        <f>Data!BS368</f>
        <v>3.125E-2</v>
      </c>
      <c r="L152" s="42">
        <f t="shared" si="10"/>
        <v>3.125E-2</v>
      </c>
      <c r="M152" s="54"/>
    </row>
    <row r="153" spans="2:13" x14ac:dyDescent="0.25">
      <c r="B153" s="73"/>
      <c r="C153" s="26"/>
      <c r="D153" s="26"/>
      <c r="E153" s="26"/>
      <c r="F153" s="26"/>
      <c r="G153" s="26"/>
      <c r="H153" s="26"/>
      <c r="I153" s="50"/>
      <c r="J153" s="27" t="s">
        <v>13</v>
      </c>
      <c r="K153" s="53">
        <f>Data!BS369</f>
        <v>0.17578125</v>
      </c>
      <c r="L153" s="42">
        <f t="shared" si="10"/>
        <v>0.17578125</v>
      </c>
      <c r="M153" s="54"/>
    </row>
    <row r="154" spans="2:13" x14ac:dyDescent="0.25">
      <c r="B154" s="76"/>
      <c r="C154" s="30"/>
      <c r="D154" s="30"/>
      <c r="E154" s="30"/>
      <c r="F154" s="30"/>
      <c r="G154" s="30"/>
      <c r="H154" s="30"/>
      <c r="I154" s="64"/>
      <c r="J154" s="55" t="s">
        <v>14</v>
      </c>
      <c r="K154" s="57">
        <f>Data!BS370</f>
        <v>0.7734375</v>
      </c>
      <c r="L154" s="71">
        <f t="shared" si="10"/>
        <v>0.7734375</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Data!BT323</f>
        <v>55</v>
      </c>
      <c r="E158" s="61">
        <f>Data!BT324</f>
        <v>53</v>
      </c>
      <c r="F158" s="81">
        <f>Data!BT325</f>
        <v>1</v>
      </c>
    </row>
    <row r="159" spans="2:13" x14ac:dyDescent="0.25">
      <c r="B159" s="41"/>
      <c r="C159" s="29" t="s">
        <v>203</v>
      </c>
      <c r="D159" s="62">
        <f>Data!BU323</f>
        <v>52</v>
      </c>
      <c r="E159" s="62">
        <f>Data!BU324</f>
        <v>49</v>
      </c>
      <c r="F159" s="77">
        <f>Data!BU325</f>
        <v>8</v>
      </c>
    </row>
    <row r="160" spans="2:13" x14ac:dyDescent="0.25">
      <c r="B160" s="76"/>
      <c r="C160" s="82" t="s">
        <v>204</v>
      </c>
      <c r="D160" s="68">
        <f>Data!BV323</f>
        <v>2</v>
      </c>
      <c r="E160" s="68">
        <f>Data!BV324</f>
        <v>7</v>
      </c>
      <c r="F160" s="83">
        <f>Data!BV325</f>
        <v>100</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Data!BW351</f>
        <v>0</v>
      </c>
      <c r="E165" s="85">
        <f>Data!BW352</f>
        <v>1200</v>
      </c>
      <c r="F165" s="85">
        <f>Data!BW353</f>
        <v>154.43283582089552</v>
      </c>
      <c r="G165" s="85">
        <f>Data!BW354</f>
        <v>125</v>
      </c>
      <c r="H165" s="72">
        <f>Data!BW360</f>
        <v>205</v>
      </c>
    </row>
    <row r="166" spans="2:8" x14ac:dyDescent="0.25">
      <c r="B166" s="41"/>
      <c r="C166" s="27" t="s">
        <v>114</v>
      </c>
      <c r="D166" s="85">
        <f>Data!BX$351</f>
        <v>0</v>
      </c>
      <c r="E166" s="85">
        <f>Data!BX$352</f>
        <v>350</v>
      </c>
      <c r="F166" s="85">
        <f>Data!BX$353</f>
        <v>77.707482993197274</v>
      </c>
      <c r="G166" s="85">
        <f>Data!BX$354</f>
        <v>75</v>
      </c>
      <c r="H166" s="72">
        <f>Data!BX360</f>
        <v>151</v>
      </c>
    </row>
    <row r="167" spans="2:8" x14ac:dyDescent="0.25">
      <c r="B167" s="41"/>
      <c r="C167" s="27" t="s">
        <v>115</v>
      </c>
      <c r="D167" s="85">
        <f>Data!BY$351</f>
        <v>0</v>
      </c>
      <c r="E167" s="85">
        <f>Data!BY$352</f>
        <v>800</v>
      </c>
      <c r="F167" s="85">
        <f>Data!BY$353</f>
        <v>81.929752066115697</v>
      </c>
      <c r="G167" s="85">
        <f>Data!BY$354</f>
        <v>60</v>
      </c>
      <c r="H167" s="72">
        <f>Data!BY360</f>
        <v>124</v>
      </c>
    </row>
    <row r="168" spans="2:8" x14ac:dyDescent="0.25">
      <c r="B168" s="43"/>
      <c r="C168" s="55" t="s">
        <v>116</v>
      </c>
      <c r="D168" s="86">
        <f>Data!BZ$351</f>
        <v>0</v>
      </c>
      <c r="E168" s="86">
        <f>Data!BZ$352</f>
        <v>230</v>
      </c>
      <c r="F168" s="86">
        <f>Data!BZ$353</f>
        <v>68.2</v>
      </c>
      <c r="G168" s="86">
        <f>Data!BZ$354</f>
        <v>50</v>
      </c>
      <c r="H168" s="45">
        <f>Data!BZ360</f>
        <v>40</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Data!CB$348</f>
        <v>0.25328947368421051</v>
      </c>
      <c r="E172" s="42">
        <f t="shared" ref="E172:E179" si="11">D172</f>
        <v>0.25328947368421051</v>
      </c>
    </row>
    <row r="173" spans="2:8" x14ac:dyDescent="0.25">
      <c r="B173" s="41"/>
      <c r="C173" s="29" t="s">
        <v>119</v>
      </c>
      <c r="D173" s="28">
        <f>Data!CC$348</f>
        <v>0.30263157894736842</v>
      </c>
      <c r="E173" s="42">
        <f t="shared" si="11"/>
        <v>0.30263157894736842</v>
      </c>
    </row>
    <row r="174" spans="2:8" x14ac:dyDescent="0.25">
      <c r="B174" s="41"/>
      <c r="C174" s="29" t="s">
        <v>120</v>
      </c>
      <c r="D174" s="28">
        <f>Data!CD$348</f>
        <v>0.35526315789473684</v>
      </c>
      <c r="E174" s="42">
        <f t="shared" si="11"/>
        <v>0.35526315789473684</v>
      </c>
    </row>
    <row r="175" spans="2:8" x14ac:dyDescent="0.25">
      <c r="B175" s="41"/>
      <c r="C175" s="29" t="s">
        <v>121</v>
      </c>
      <c r="D175" s="28">
        <f>Data!CE$348</f>
        <v>6.25E-2</v>
      </c>
      <c r="E175" s="42">
        <f t="shared" si="11"/>
        <v>6.25E-2</v>
      </c>
    </row>
    <row r="176" spans="2:8" x14ac:dyDescent="0.25">
      <c r="B176" s="41"/>
      <c r="C176" s="29" t="s">
        <v>122</v>
      </c>
      <c r="D176" s="28">
        <f>Data!CF$348</f>
        <v>0.23355263157894737</v>
      </c>
      <c r="E176" s="42">
        <f t="shared" si="11"/>
        <v>0.23355263157894737</v>
      </c>
    </row>
    <row r="177" spans="2:8" x14ac:dyDescent="0.25">
      <c r="B177" s="41"/>
      <c r="C177" s="29" t="s">
        <v>123</v>
      </c>
      <c r="D177" s="28">
        <f>Data!CG$348</f>
        <v>0.24671052631578946</v>
      </c>
      <c r="E177" s="42">
        <f t="shared" si="11"/>
        <v>0.24671052631578946</v>
      </c>
    </row>
    <row r="178" spans="2:8" x14ac:dyDescent="0.25">
      <c r="B178" s="41"/>
      <c r="C178" s="29" t="s">
        <v>124</v>
      </c>
      <c r="D178" s="28">
        <f>Data!CH$348</f>
        <v>9.5394736842105268E-2</v>
      </c>
      <c r="E178" s="42">
        <f t="shared" si="11"/>
        <v>9.5394736842105268E-2</v>
      </c>
    </row>
    <row r="179" spans="2:8" x14ac:dyDescent="0.25">
      <c r="B179" s="43"/>
      <c r="C179" s="82" t="s">
        <v>75</v>
      </c>
      <c r="D179" s="44">
        <f>Data!CI$348</f>
        <v>0.1875</v>
      </c>
      <c r="E179" s="71">
        <f t="shared" si="11"/>
        <v>0.1875</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Data!CL348</f>
        <v>0.76315789473684215</v>
      </c>
      <c r="E187" s="28">
        <f>Data!CM348</f>
        <v>1.6447368421052631E-2</v>
      </c>
      <c r="F187" s="28">
        <f>Data!CN348</f>
        <v>1.3157894736842105E-2</v>
      </c>
      <c r="G187" s="42">
        <f>Data!CO348</f>
        <v>9.8684210526315784E-3</v>
      </c>
      <c r="H187" s="12"/>
    </row>
    <row r="188" spans="2:8" x14ac:dyDescent="0.25">
      <c r="B188" s="43"/>
      <c r="C188" s="55" t="s">
        <v>131</v>
      </c>
      <c r="D188" s="44">
        <f>Data!CP348</f>
        <v>0.58552631578947367</v>
      </c>
      <c r="E188" s="44">
        <f>Data!CQ348</f>
        <v>1.3157894736842105E-2</v>
      </c>
      <c r="F188" s="44">
        <f>Data!CR348</f>
        <v>1.9736842105263157E-2</v>
      </c>
      <c r="G188" s="71">
        <f>Data!CS348</f>
        <v>6.5789473684210523E-3</v>
      </c>
    </row>
    <row r="189" spans="2:8" x14ac:dyDescent="0.25">
      <c r="B189" s="5"/>
    </row>
    <row r="190" spans="2:8" x14ac:dyDescent="0.25">
      <c r="B190" s="46" t="s">
        <v>132</v>
      </c>
      <c r="C190" s="47"/>
      <c r="D190" s="47"/>
      <c r="E190" s="69"/>
    </row>
    <row r="191" spans="2:8" x14ac:dyDescent="0.25">
      <c r="B191" s="41"/>
      <c r="C191" s="27" t="s">
        <v>133</v>
      </c>
      <c r="D191" s="28">
        <f>Data!CT337</f>
        <v>0.33203125</v>
      </c>
      <c r="E191" s="42">
        <f t="shared" ref="E191:E197" si="12">D191</f>
        <v>0.33203125</v>
      </c>
    </row>
    <row r="192" spans="2:8" x14ac:dyDescent="0.25">
      <c r="B192" s="41"/>
      <c r="C192" s="27" t="s">
        <v>134</v>
      </c>
      <c r="D192" s="28">
        <f>Data!CT338</f>
        <v>0.44140625</v>
      </c>
      <c r="E192" s="42">
        <f t="shared" si="12"/>
        <v>0.44140625</v>
      </c>
    </row>
    <row r="193" spans="2:7" x14ac:dyDescent="0.25">
      <c r="B193" s="41"/>
      <c r="C193" s="27" t="s">
        <v>135</v>
      </c>
      <c r="D193" s="28">
        <f>Data!CT339</f>
        <v>0.1171875</v>
      </c>
      <c r="E193" s="42">
        <f t="shared" si="12"/>
        <v>0.1171875</v>
      </c>
    </row>
    <row r="194" spans="2:7" x14ac:dyDescent="0.25">
      <c r="B194" s="41"/>
      <c r="C194" s="27" t="s">
        <v>136</v>
      </c>
      <c r="D194" s="28">
        <f>Data!CT340</f>
        <v>3.90625E-2</v>
      </c>
      <c r="E194" s="42">
        <f t="shared" si="12"/>
        <v>3.90625E-2</v>
      </c>
    </row>
    <row r="195" spans="2:7" x14ac:dyDescent="0.25">
      <c r="B195" s="41"/>
      <c r="C195" s="27" t="s">
        <v>137</v>
      </c>
      <c r="D195" s="28">
        <f>Data!CT341</f>
        <v>2.34375E-2</v>
      </c>
      <c r="E195" s="42">
        <f t="shared" si="12"/>
        <v>2.34375E-2</v>
      </c>
    </row>
    <row r="196" spans="2:7" x14ac:dyDescent="0.25">
      <c r="B196" s="41"/>
      <c r="C196" s="27" t="s">
        <v>138</v>
      </c>
      <c r="D196" s="28">
        <f>Data!CT342</f>
        <v>3.515625E-2</v>
      </c>
      <c r="E196" s="42">
        <f t="shared" si="12"/>
        <v>3.515625E-2</v>
      </c>
    </row>
    <row r="197" spans="2:7" x14ac:dyDescent="0.25">
      <c r="B197" s="43"/>
      <c r="C197" s="55" t="s">
        <v>139</v>
      </c>
      <c r="D197" s="44">
        <f>Data!CT343</f>
        <v>1.171875E-2</v>
      </c>
      <c r="E197" s="71">
        <f t="shared" si="12"/>
        <v>1.171875E-2</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Data!CU$337</f>
        <v>0.1394422310756972</v>
      </c>
      <c r="E202" s="28">
        <f>Data!CU$338</f>
        <v>0.23107569721115537</v>
      </c>
      <c r="F202" s="28">
        <f>Data!CU$339</f>
        <v>0.35059760956175301</v>
      </c>
      <c r="G202" s="42">
        <f>Data!CU$340</f>
        <v>0.2788844621513944</v>
      </c>
    </row>
    <row r="203" spans="2:7" x14ac:dyDescent="0.25">
      <c r="B203" s="41"/>
      <c r="C203" s="27" t="s">
        <v>146</v>
      </c>
      <c r="D203" s="28">
        <f>Data!CV$337</f>
        <v>0.42168674698795183</v>
      </c>
      <c r="E203" s="28">
        <f>Data!CV$338</f>
        <v>0.42971887550200805</v>
      </c>
      <c r="F203" s="28">
        <f>Data!CV$339</f>
        <v>0.12048192771084337</v>
      </c>
      <c r="G203" s="42">
        <f>Data!CV$340</f>
        <v>2.8112449799196786E-2</v>
      </c>
    </row>
    <row r="204" spans="2:7" x14ac:dyDescent="0.25">
      <c r="B204" s="41"/>
      <c r="C204" s="27" t="s">
        <v>147</v>
      </c>
      <c r="D204" s="28">
        <f>Data!CW$337</f>
        <v>0.15086206896551724</v>
      </c>
      <c r="E204" s="28">
        <f>Data!CW$338</f>
        <v>0.42672413793103448</v>
      </c>
      <c r="F204" s="28">
        <f>Data!CW$339</f>
        <v>0.26293103448275862</v>
      </c>
      <c r="G204" s="42">
        <f>Data!CW$340</f>
        <v>0.15948275862068967</v>
      </c>
    </row>
    <row r="205" spans="2:7" x14ac:dyDescent="0.25">
      <c r="B205" s="41"/>
      <c r="C205" s="27" t="s">
        <v>148</v>
      </c>
      <c r="D205" s="28">
        <f>Data!CX$337</f>
        <v>0.18143459915611815</v>
      </c>
      <c r="E205" s="28">
        <f>Data!CX$338</f>
        <v>0.41772151898734178</v>
      </c>
      <c r="F205" s="28">
        <f>Data!CX$339</f>
        <v>0.22362869198312235</v>
      </c>
      <c r="G205" s="42">
        <f>Data!CX$340</f>
        <v>0.17721518987341772</v>
      </c>
    </row>
    <row r="206" spans="2:7" x14ac:dyDescent="0.25">
      <c r="B206" s="41"/>
      <c r="C206" s="27" t="s">
        <v>149</v>
      </c>
      <c r="D206" s="28">
        <f>Data!CY$337</f>
        <v>0.21551724137931033</v>
      </c>
      <c r="E206" s="28">
        <f>Data!CY$338</f>
        <v>0.36637931034482757</v>
      </c>
      <c r="F206" s="28">
        <f>Data!CY$339</f>
        <v>0.23706896551724138</v>
      </c>
      <c r="G206" s="42">
        <f>Data!CY$340</f>
        <v>0.18103448275862069</v>
      </c>
    </row>
    <row r="207" spans="2:7" x14ac:dyDescent="0.25">
      <c r="B207" s="41"/>
      <c r="C207" s="27" t="s">
        <v>150</v>
      </c>
      <c r="D207" s="28">
        <f>Data!CZ$337</f>
        <v>0.24166666666666667</v>
      </c>
      <c r="E207" s="28">
        <f>Data!CZ$338</f>
        <v>0.375</v>
      </c>
      <c r="F207" s="28">
        <f>Data!CZ$339</f>
        <v>0.20833333333333334</v>
      </c>
      <c r="G207" s="42">
        <f>Data!CZ$340</f>
        <v>0.17499999999999999</v>
      </c>
    </row>
    <row r="208" spans="2:7" x14ac:dyDescent="0.25">
      <c r="B208" s="41"/>
      <c r="C208" s="27" t="s">
        <v>151</v>
      </c>
      <c r="D208" s="28">
        <f>Data!DA$337</f>
        <v>0.432</v>
      </c>
      <c r="E208" s="28">
        <f>Data!DA$338</f>
        <v>0.42</v>
      </c>
      <c r="F208" s="28">
        <f>Data!DA$339</f>
        <v>0.11600000000000001</v>
      </c>
      <c r="G208" s="42">
        <f>Data!DA$340</f>
        <v>3.2000000000000001E-2</v>
      </c>
    </row>
    <row r="209" spans="2:7" x14ac:dyDescent="0.25">
      <c r="B209" s="41"/>
      <c r="C209" s="27" t="s">
        <v>152</v>
      </c>
      <c r="D209" s="28">
        <f>Data!DB$337</f>
        <v>0.40476190476190477</v>
      </c>
      <c r="E209" s="28">
        <f>Data!DB$338</f>
        <v>0.45238095238095238</v>
      </c>
      <c r="F209" s="28">
        <f>Data!DB$339</f>
        <v>0.10317460317460317</v>
      </c>
      <c r="G209" s="42">
        <f>Data!DB$340</f>
        <v>3.968253968253968E-2</v>
      </c>
    </row>
    <row r="210" spans="2:7" x14ac:dyDescent="0.25">
      <c r="B210" s="43"/>
      <c r="C210" s="55" t="s">
        <v>153</v>
      </c>
      <c r="D210" s="44">
        <f>Data!DC$337</f>
        <v>0.36625514403292181</v>
      </c>
      <c r="E210" s="44">
        <f>Data!DC$338</f>
        <v>0.41975308641975306</v>
      </c>
      <c r="F210" s="44">
        <f>Data!DC$339</f>
        <v>0.15226337448559671</v>
      </c>
      <c r="G210" s="71">
        <f>Data!DC$340</f>
        <v>6.1728395061728392E-2</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Data!DD$348</f>
        <v>0.51644736842105265</v>
      </c>
      <c r="E214" s="42">
        <f t="shared" ref="E214:E221" si="13">D214</f>
        <v>0.51644736842105265</v>
      </c>
    </row>
    <row r="215" spans="2:7" x14ac:dyDescent="0.25">
      <c r="B215" s="41"/>
      <c r="C215" s="27" t="s">
        <v>156</v>
      </c>
      <c r="D215" s="28">
        <f>Data!DE$348</f>
        <v>0.49342105263157893</v>
      </c>
      <c r="E215" s="42">
        <f t="shared" si="13"/>
        <v>0.49342105263157893</v>
      </c>
    </row>
    <row r="216" spans="2:7" x14ac:dyDescent="0.25">
      <c r="B216" s="41"/>
      <c r="C216" s="27" t="s">
        <v>157</v>
      </c>
      <c r="D216" s="28">
        <f>Data!DF$348</f>
        <v>0.38815789473684209</v>
      </c>
      <c r="E216" s="42">
        <f t="shared" si="13"/>
        <v>0.38815789473684209</v>
      </c>
    </row>
    <row r="217" spans="2:7" x14ac:dyDescent="0.25">
      <c r="B217" s="41"/>
      <c r="C217" s="27" t="s">
        <v>158</v>
      </c>
      <c r="D217" s="28">
        <f>Data!DG$348</f>
        <v>0.33552631578947367</v>
      </c>
      <c r="E217" s="42">
        <f t="shared" si="13"/>
        <v>0.33552631578947367</v>
      </c>
    </row>
    <row r="218" spans="2:7" x14ac:dyDescent="0.25">
      <c r="B218" s="41"/>
      <c r="C218" s="27" t="s">
        <v>159</v>
      </c>
      <c r="D218" s="28">
        <f>Data!DH$348</f>
        <v>0.19407894736842105</v>
      </c>
      <c r="E218" s="42">
        <f t="shared" si="13"/>
        <v>0.19407894736842105</v>
      </c>
    </row>
    <row r="219" spans="2:7" x14ac:dyDescent="0.25">
      <c r="B219" s="41"/>
      <c r="C219" s="27" t="s">
        <v>160</v>
      </c>
      <c r="D219" s="28">
        <f>Data!DI$348</f>
        <v>0.20065789473684212</v>
      </c>
      <c r="E219" s="42">
        <f t="shared" si="13"/>
        <v>0.20065789473684212</v>
      </c>
    </row>
    <row r="220" spans="2:7" x14ac:dyDescent="0.25">
      <c r="B220" s="41"/>
      <c r="C220" s="27" t="s">
        <v>161</v>
      </c>
      <c r="D220" s="28">
        <f>Data!DJ$348</f>
        <v>0.47039473684210525</v>
      </c>
      <c r="E220" s="42">
        <f t="shared" si="13"/>
        <v>0.47039473684210525</v>
      </c>
    </row>
    <row r="221" spans="2:7" x14ac:dyDescent="0.25">
      <c r="B221" s="43"/>
      <c r="C221" s="55" t="s">
        <v>75</v>
      </c>
      <c r="D221" s="44">
        <f>Data!DK$348</f>
        <v>7.5657894736842105E-2</v>
      </c>
      <c r="E221" s="71">
        <f t="shared" si="13"/>
        <v>7.5657894736842105E-2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Data!DO$337</f>
        <v>0.15894039735099338</v>
      </c>
      <c r="E231" s="28">
        <f>Data!DO$338</f>
        <v>0.20529801324503311</v>
      </c>
      <c r="F231" s="28">
        <f>Data!DO$339</f>
        <v>0.35761589403973509</v>
      </c>
      <c r="G231" s="42">
        <f>Data!DO$340</f>
        <v>0.27814569536423839</v>
      </c>
    </row>
    <row r="232" spans="1:7" x14ac:dyDescent="0.25">
      <c r="B232" s="41"/>
      <c r="C232" s="27" t="s">
        <v>169</v>
      </c>
      <c r="D232" s="28">
        <f>Data!DP$337</f>
        <v>6.6225165562913912E-2</v>
      </c>
      <c r="E232" s="28">
        <f>Data!DP$338</f>
        <v>0.1490066225165563</v>
      </c>
      <c r="F232" s="28">
        <f>Data!DP$339</f>
        <v>0.36092715231788081</v>
      </c>
      <c r="G232" s="42">
        <f>Data!DP$340</f>
        <v>0.42384105960264901</v>
      </c>
    </row>
    <row r="233" spans="1:7" x14ac:dyDescent="0.25">
      <c r="B233" s="43"/>
      <c r="C233" s="55" t="s">
        <v>129</v>
      </c>
      <c r="D233" s="44">
        <f>Data!DQ$337</f>
        <v>0.37458193979933108</v>
      </c>
      <c r="E233" s="44">
        <f>Data!DQ$338</f>
        <v>0.2709030100334448</v>
      </c>
      <c r="F233" s="44">
        <f>Data!DQ$339</f>
        <v>0.19063545150501673</v>
      </c>
      <c r="G233" s="71">
        <f>Data!DQ$340</f>
        <v>0.16387959866220736</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Data!DR337</f>
        <v>0.13157894736842105</v>
      </c>
      <c r="E237" s="28">
        <f t="shared" ref="E237:E241" si="14">D237</f>
        <v>0.13157894736842105</v>
      </c>
      <c r="F237" s="26"/>
      <c r="G237" s="72"/>
    </row>
    <row r="238" spans="1:7" x14ac:dyDescent="0.25">
      <c r="B238" s="41"/>
      <c r="C238" s="27" t="s">
        <v>175</v>
      </c>
      <c r="D238" s="28">
        <f>Data!DR338</f>
        <v>0.28947368421052633</v>
      </c>
      <c r="E238" s="28">
        <f t="shared" si="14"/>
        <v>0.28947368421052633</v>
      </c>
      <c r="F238" s="26"/>
      <c r="G238" s="72"/>
    </row>
    <row r="239" spans="1:7" x14ac:dyDescent="0.25">
      <c r="B239" s="41"/>
      <c r="C239" s="27" t="s">
        <v>174</v>
      </c>
      <c r="D239" s="28">
        <f>Data!DR339</f>
        <v>0.17434210526315788</v>
      </c>
      <c r="E239" s="28">
        <f t="shared" si="14"/>
        <v>0.17434210526315788</v>
      </c>
      <c r="F239" s="26"/>
      <c r="G239" s="72"/>
    </row>
    <row r="240" spans="1:7" x14ac:dyDescent="0.25">
      <c r="A240" s="26"/>
      <c r="B240" s="41"/>
      <c r="C240" s="27" t="s">
        <v>173</v>
      </c>
      <c r="D240" s="28">
        <f>Data!DR340</f>
        <v>0.20723684210526316</v>
      </c>
      <c r="E240" s="28">
        <f t="shared" si="14"/>
        <v>0.20723684210526316</v>
      </c>
      <c r="F240" s="26"/>
      <c r="G240" s="72"/>
    </row>
    <row r="241" spans="1:7" x14ac:dyDescent="0.25">
      <c r="A241" s="26"/>
      <c r="B241" s="43"/>
      <c r="C241" s="55" t="s">
        <v>172</v>
      </c>
      <c r="D241" s="44">
        <f>Data!DR341</f>
        <v>0.19736842105263158</v>
      </c>
      <c r="E241" s="44">
        <f t="shared" si="14"/>
        <v>0.19736842105263158</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Data!DS348</f>
        <v>8.5526315789473686E-2</v>
      </c>
      <c r="E246" s="44">
        <f>Data!DT348</f>
        <v>0.24013157894736842</v>
      </c>
      <c r="F246" s="71">
        <f>Data!DU348</f>
        <v>0.60855263157894735</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Data!DV348</f>
        <v>0.64144736842105265</v>
      </c>
      <c r="E249" s="28">
        <f t="shared" ref="E249:E253" si="15">D249</f>
        <v>0.64144736842105265</v>
      </c>
      <c r="F249" s="26"/>
      <c r="G249" s="72"/>
    </row>
    <row r="250" spans="1:7" x14ac:dyDescent="0.25">
      <c r="A250" s="26"/>
      <c r="B250" s="41"/>
      <c r="C250" s="27" t="s">
        <v>182</v>
      </c>
      <c r="D250" s="28">
        <f>Data!DW348</f>
        <v>4.9342105263157895E-2</v>
      </c>
      <c r="E250" s="28">
        <f t="shared" si="15"/>
        <v>4.9342105263157895E-2</v>
      </c>
      <c r="F250" s="26"/>
      <c r="G250" s="72"/>
    </row>
    <row r="251" spans="1:7" x14ac:dyDescent="0.25">
      <c r="A251" s="26"/>
      <c r="B251" s="41"/>
      <c r="C251" s="27" t="s">
        <v>183</v>
      </c>
      <c r="D251" s="28">
        <f>Data!DX348</f>
        <v>3.6184210526315791E-2</v>
      </c>
      <c r="E251" s="28">
        <f t="shared" si="15"/>
        <v>3.6184210526315791E-2</v>
      </c>
      <c r="F251" s="26"/>
      <c r="G251" s="72"/>
    </row>
    <row r="252" spans="1:7" x14ac:dyDescent="0.25">
      <c r="A252" s="26"/>
      <c r="B252" s="41"/>
      <c r="C252" s="27" t="s">
        <v>184</v>
      </c>
      <c r="D252" s="28">
        <f>Data!DY348</f>
        <v>0.14473684210526316</v>
      </c>
      <c r="E252" s="28">
        <f t="shared" si="15"/>
        <v>0.14473684210526316</v>
      </c>
      <c r="F252" s="26"/>
      <c r="G252" s="72"/>
    </row>
    <row r="253" spans="1:7" x14ac:dyDescent="0.25">
      <c r="A253" s="26"/>
      <c r="B253" s="43"/>
      <c r="C253" s="55" t="s">
        <v>185</v>
      </c>
      <c r="D253" s="44">
        <f>Data!DZ348</f>
        <v>0.19078947368421054</v>
      </c>
      <c r="E253" s="44">
        <f t="shared" si="15"/>
        <v>0.19078947368421054</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Data!EA348</f>
        <v>0.64144736842105265</v>
      </c>
      <c r="E257" s="28">
        <f t="shared" ref="E257:E261" si="16">D257</f>
        <v>0.64144736842105265</v>
      </c>
      <c r="F257" s="26"/>
      <c r="G257" s="72"/>
    </row>
    <row r="258" spans="1:7" x14ac:dyDescent="0.25">
      <c r="A258" s="26"/>
      <c r="B258" s="41"/>
      <c r="C258" s="27" t="s">
        <v>187</v>
      </c>
      <c r="D258" s="28">
        <f>Data!EB348</f>
        <v>5.921052631578947E-2</v>
      </c>
      <c r="E258" s="28">
        <f t="shared" si="16"/>
        <v>5.921052631578947E-2</v>
      </c>
      <c r="F258" s="26"/>
      <c r="G258" s="72"/>
    </row>
    <row r="259" spans="1:7" x14ac:dyDescent="0.25">
      <c r="A259" s="26"/>
      <c r="B259" s="41"/>
      <c r="C259" s="27" t="s">
        <v>188</v>
      </c>
      <c r="D259" s="28">
        <f>Data!EC348</f>
        <v>3.2894736842105261E-2</v>
      </c>
      <c r="E259" s="28">
        <f t="shared" si="16"/>
        <v>3.2894736842105261E-2</v>
      </c>
      <c r="F259" s="26"/>
      <c r="G259" s="72"/>
    </row>
    <row r="260" spans="1:7" x14ac:dyDescent="0.25">
      <c r="A260" s="26"/>
      <c r="B260" s="41"/>
      <c r="C260" s="27" t="s">
        <v>189</v>
      </c>
      <c r="D260" s="28">
        <f>Data!ED348</f>
        <v>9.2105263157894732E-2</v>
      </c>
      <c r="E260" s="28">
        <f t="shared" si="16"/>
        <v>9.2105263157894732E-2</v>
      </c>
      <c r="F260" s="26"/>
      <c r="G260" s="72"/>
    </row>
    <row r="261" spans="1:7" x14ac:dyDescent="0.25">
      <c r="A261" s="26"/>
      <c r="B261" s="43"/>
      <c r="C261" s="55" t="s">
        <v>185</v>
      </c>
      <c r="D261" s="44">
        <f>Data!EE348</f>
        <v>0.20723684210526316</v>
      </c>
      <c r="E261" s="44">
        <f t="shared" si="16"/>
        <v>0.20723684210526316</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Data!EF339</f>
        <v>0.12264150943396226</v>
      </c>
      <c r="E265" s="28">
        <f t="shared" ref="E265:E269" si="17">D265</f>
        <v>0.12264150943396226</v>
      </c>
      <c r="F265" s="26"/>
      <c r="G265" s="72"/>
    </row>
    <row r="266" spans="1:7" x14ac:dyDescent="0.25">
      <c r="A266" s="26"/>
      <c r="B266" s="41"/>
      <c r="C266" s="27" t="s">
        <v>192</v>
      </c>
      <c r="D266" s="28">
        <f>Data!EF340</f>
        <v>0.33962264150943394</v>
      </c>
      <c r="E266" s="28">
        <f t="shared" si="17"/>
        <v>0.33962264150943394</v>
      </c>
      <c r="F266" s="26"/>
      <c r="G266" s="72"/>
    </row>
    <row r="267" spans="1:7" x14ac:dyDescent="0.25">
      <c r="A267" s="26"/>
      <c r="B267" s="41"/>
      <c r="C267" s="27" t="s">
        <v>193</v>
      </c>
      <c r="D267" s="28">
        <f>Data!EF341</f>
        <v>0.24528301886792453</v>
      </c>
      <c r="E267" s="28">
        <f t="shared" si="17"/>
        <v>0.24528301886792453</v>
      </c>
      <c r="F267" s="26"/>
      <c r="G267" s="72"/>
    </row>
    <row r="268" spans="1:7" x14ac:dyDescent="0.25">
      <c r="A268" s="26"/>
      <c r="B268" s="41"/>
      <c r="C268" s="27" t="s">
        <v>194</v>
      </c>
      <c r="D268" s="28">
        <f>Data!EF342</f>
        <v>8.4905660377358486E-2</v>
      </c>
      <c r="E268" s="28">
        <f t="shared" si="17"/>
        <v>8.4905660377358486E-2</v>
      </c>
      <c r="F268" s="26"/>
      <c r="G268" s="72"/>
    </row>
    <row r="269" spans="1:7" x14ac:dyDescent="0.25">
      <c r="A269" s="26"/>
      <c r="B269" s="43"/>
      <c r="C269" s="55" t="s">
        <v>195</v>
      </c>
      <c r="D269" s="44">
        <f>Data!EF343</f>
        <v>0.20754716981132076</v>
      </c>
      <c r="E269" s="44">
        <f t="shared" si="17"/>
        <v>0.20754716981132076</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Data!EI337</f>
        <v>0.51644736842105265</v>
      </c>
      <c r="E276" s="42">
        <f t="shared" ref="E276:E277" si="18">D276</f>
        <v>0.51644736842105265</v>
      </c>
    </row>
    <row r="277" spans="1:6" x14ac:dyDescent="0.25">
      <c r="A277" s="26"/>
      <c r="B277" s="43"/>
      <c r="C277" s="88" t="s">
        <v>198</v>
      </c>
      <c r="D277" s="44">
        <f>Data!EI338</f>
        <v>0.48355263157894735</v>
      </c>
      <c r="E277" s="71">
        <f t="shared" si="18"/>
        <v>0.48355263157894735</v>
      </c>
    </row>
    <row r="278" spans="1:6" x14ac:dyDescent="0.25">
      <c r="A278" s="26"/>
      <c r="B278" s="26"/>
      <c r="C278" s="26"/>
      <c r="D278" s="26"/>
      <c r="E278" s="26"/>
    </row>
    <row r="279" spans="1:6" x14ac:dyDescent="0.25">
      <c r="A279" s="26"/>
      <c r="B279" s="26"/>
      <c r="C279" s="26"/>
      <c r="D279" s="26"/>
      <c r="E279" s="26"/>
    </row>
    <row r="280" spans="1:6" x14ac:dyDescent="0.25">
      <c r="A280" s="26"/>
      <c r="B280" s="26"/>
      <c r="C280" s="31" t="s">
        <v>1506</v>
      </c>
      <c r="D280" s="32">
        <f>Data!L349</f>
        <v>5</v>
      </c>
      <c r="E280" s="33">
        <f>Data!L380</f>
        <v>0.1111111111111111</v>
      </c>
      <c r="F280" s="33">
        <f t="shared" ref="F280:F293" si="19">E280</f>
        <v>0.1111111111111111</v>
      </c>
    </row>
    <row r="281" spans="1:6" x14ac:dyDescent="0.25">
      <c r="A281" s="26"/>
      <c r="B281" s="26"/>
      <c r="C281" s="31" t="s">
        <v>1507</v>
      </c>
      <c r="D281" s="32">
        <f>Data!L350</f>
        <v>6</v>
      </c>
      <c r="E281" s="33">
        <f>Data!L381</f>
        <v>0.13333333333333333</v>
      </c>
      <c r="F281" s="33">
        <f t="shared" si="19"/>
        <v>0.13333333333333333</v>
      </c>
    </row>
    <row r="282" spans="1:6" x14ac:dyDescent="0.25">
      <c r="A282" s="26"/>
      <c r="B282" s="26"/>
      <c r="C282" s="31" t="s">
        <v>1508</v>
      </c>
      <c r="D282" s="32">
        <f>Data!L351</f>
        <v>1</v>
      </c>
      <c r="E282" s="33">
        <f>Data!L382</f>
        <v>2.2222222222222223E-2</v>
      </c>
      <c r="F282" s="33">
        <f t="shared" si="19"/>
        <v>2.2222222222222223E-2</v>
      </c>
    </row>
    <row r="283" spans="1:6" x14ac:dyDescent="0.25">
      <c r="A283" s="26"/>
      <c r="B283" s="26"/>
      <c r="C283" s="31" t="s">
        <v>1568</v>
      </c>
      <c r="D283" s="32">
        <f>Data!L352</f>
        <v>0</v>
      </c>
      <c r="E283" s="33">
        <f>Data!L383</f>
        <v>0</v>
      </c>
      <c r="F283" s="33">
        <f t="shared" si="19"/>
        <v>0</v>
      </c>
    </row>
    <row r="284" spans="1:6" x14ac:dyDescent="0.25">
      <c r="A284" s="26"/>
      <c r="B284" s="26"/>
      <c r="C284" s="31" t="s">
        <v>1509</v>
      </c>
      <c r="D284" s="32">
        <f>Data!L353</f>
        <v>1</v>
      </c>
      <c r="E284" s="33">
        <f>Data!L384</f>
        <v>2.2222222222222223E-2</v>
      </c>
      <c r="F284" s="33">
        <f t="shared" si="19"/>
        <v>2.2222222222222223E-2</v>
      </c>
    </row>
    <row r="285" spans="1:6" ht="15.75" customHeight="1" x14ac:dyDescent="0.25">
      <c r="A285" s="26"/>
      <c r="B285" s="26"/>
      <c r="C285" s="31" t="s">
        <v>1510</v>
      </c>
      <c r="D285" s="32">
        <f>Data!L354</f>
        <v>2</v>
      </c>
      <c r="E285" s="33">
        <f>Data!L385</f>
        <v>4.4444444444444446E-2</v>
      </c>
      <c r="F285" s="33">
        <f t="shared" si="19"/>
        <v>4.4444444444444446E-2</v>
      </c>
    </row>
    <row r="286" spans="1:6" ht="15.75" customHeight="1" x14ac:dyDescent="0.25">
      <c r="A286" s="26"/>
      <c r="B286" s="26"/>
      <c r="C286" s="31" t="s">
        <v>1569</v>
      </c>
      <c r="D286" s="32">
        <f>Data!L355</f>
        <v>0</v>
      </c>
      <c r="E286" s="33">
        <f>Data!L386</f>
        <v>0</v>
      </c>
      <c r="F286" s="33">
        <f t="shared" si="19"/>
        <v>0</v>
      </c>
    </row>
    <row r="287" spans="1:6" x14ac:dyDescent="0.25">
      <c r="A287" s="26"/>
      <c r="B287" s="26"/>
      <c r="C287" s="31" t="s">
        <v>1511</v>
      </c>
      <c r="D287" s="32">
        <f>Data!L356</f>
        <v>4</v>
      </c>
      <c r="E287" s="33">
        <f>Data!L387</f>
        <v>8.8888888888888892E-2</v>
      </c>
      <c r="F287" s="33">
        <f t="shared" si="19"/>
        <v>8.8888888888888892E-2</v>
      </c>
    </row>
    <row r="288" spans="1:6" x14ac:dyDescent="0.25">
      <c r="A288" s="26"/>
      <c r="B288" s="26"/>
      <c r="C288" s="31" t="s">
        <v>1512</v>
      </c>
      <c r="D288" s="32">
        <f>Data!L357</f>
        <v>1</v>
      </c>
      <c r="E288" s="33">
        <f>Data!L388</f>
        <v>2.2222222222222223E-2</v>
      </c>
      <c r="F288" s="33">
        <f t="shared" si="19"/>
        <v>2.2222222222222223E-2</v>
      </c>
    </row>
    <row r="289" spans="1:6" x14ac:dyDescent="0.25">
      <c r="A289" s="26"/>
      <c r="B289" s="26"/>
      <c r="C289" s="31" t="s">
        <v>232</v>
      </c>
      <c r="D289" s="32">
        <f>Data!L358</f>
        <v>3</v>
      </c>
      <c r="E289" s="33">
        <f>Data!L389</f>
        <v>6.6666666666666666E-2</v>
      </c>
      <c r="F289" s="33">
        <f t="shared" si="19"/>
        <v>6.6666666666666666E-2</v>
      </c>
    </row>
    <row r="290" spans="1:6" x14ac:dyDescent="0.25">
      <c r="A290" s="26"/>
      <c r="B290" s="26"/>
      <c r="C290" s="31" t="s">
        <v>1513</v>
      </c>
      <c r="D290" s="32">
        <f>Data!L359</f>
        <v>5</v>
      </c>
      <c r="E290" s="33">
        <f>Data!L390</f>
        <v>0.1111111111111111</v>
      </c>
      <c r="F290" s="33">
        <f t="shared" si="19"/>
        <v>0.1111111111111111</v>
      </c>
    </row>
    <row r="291" spans="1:6" x14ac:dyDescent="0.25">
      <c r="A291" s="26"/>
      <c r="B291" s="26"/>
      <c r="C291" s="31" t="s">
        <v>1514</v>
      </c>
      <c r="D291" s="32">
        <f>Data!L360</f>
        <v>3</v>
      </c>
      <c r="E291" s="33">
        <f>Data!L391</f>
        <v>6.6666666666666666E-2</v>
      </c>
      <c r="F291" s="33">
        <f t="shared" si="19"/>
        <v>6.6666666666666666E-2</v>
      </c>
    </row>
    <row r="292" spans="1:6" x14ac:dyDescent="0.25">
      <c r="A292" s="26"/>
      <c r="B292" s="26"/>
      <c r="C292" s="31" t="s">
        <v>1515</v>
      </c>
      <c r="D292" s="32">
        <f>Data!L361</f>
        <v>14</v>
      </c>
      <c r="E292" s="33">
        <f>Data!L392</f>
        <v>0.31111111111111112</v>
      </c>
      <c r="F292" s="33">
        <f t="shared" si="19"/>
        <v>0.31111111111111112</v>
      </c>
    </row>
    <row r="293" spans="1:6" x14ac:dyDescent="0.25">
      <c r="A293" s="26"/>
      <c r="B293" s="26"/>
      <c r="C293" s="31" t="s">
        <v>1567</v>
      </c>
      <c r="D293" s="32">
        <f>Data!L362</f>
        <v>0</v>
      </c>
      <c r="E293" s="33">
        <f>Data!L393</f>
        <v>0</v>
      </c>
      <c r="F293" s="33">
        <f t="shared" si="19"/>
        <v>0</v>
      </c>
    </row>
    <row r="294" spans="1:6" x14ac:dyDescent="0.25">
      <c r="A294" s="26"/>
      <c r="B294" s="26"/>
      <c r="C294" s="31" t="s">
        <v>5</v>
      </c>
      <c r="D294" s="32">
        <f>SUM(D280:D293)</f>
        <v>45</v>
      </c>
      <c r="E294" s="33">
        <f>SUM(E280:E293)</f>
        <v>1</v>
      </c>
      <c r="F294" s="32"/>
    </row>
    <row r="295" spans="1:6" x14ac:dyDescent="0.25">
      <c r="A295" s="26"/>
      <c r="B295" s="26"/>
      <c r="C295" s="26"/>
      <c r="D295" s="26"/>
      <c r="E295" s="26"/>
    </row>
    <row r="296" spans="1:6" x14ac:dyDescent="0.25">
      <c r="A296" s="26"/>
      <c r="B296" s="26"/>
      <c r="C296" s="31" t="s">
        <v>1516</v>
      </c>
      <c r="D296" s="32">
        <f>Data!M349</f>
        <v>2</v>
      </c>
      <c r="E296" s="33">
        <f>Data!M380</f>
        <v>4.878048780487805E-2</v>
      </c>
      <c r="F296" s="33">
        <f t="shared" ref="F296:F314" si="20">E296</f>
        <v>4.878048780487805E-2</v>
      </c>
    </row>
    <row r="297" spans="1:6" x14ac:dyDescent="0.25">
      <c r="A297" s="26"/>
      <c r="B297" s="26"/>
      <c r="C297" s="31" t="s">
        <v>1517</v>
      </c>
      <c r="D297" s="32">
        <f>Data!M350</f>
        <v>7</v>
      </c>
      <c r="E297" s="33">
        <f>Data!M381</f>
        <v>0.17073170731707318</v>
      </c>
      <c r="F297" s="33">
        <f t="shared" si="20"/>
        <v>0.17073170731707318</v>
      </c>
    </row>
    <row r="298" spans="1:6" x14ac:dyDescent="0.25">
      <c r="A298" s="26"/>
      <c r="B298" s="26"/>
      <c r="C298" s="31" t="s">
        <v>1518</v>
      </c>
      <c r="D298" s="32">
        <f>Data!M351</f>
        <v>3</v>
      </c>
      <c r="E298" s="33">
        <f>Data!M382</f>
        <v>7.3170731707317069E-2</v>
      </c>
      <c r="F298" s="33">
        <f t="shared" si="20"/>
        <v>7.3170731707317069E-2</v>
      </c>
    </row>
    <row r="299" spans="1:6" x14ac:dyDescent="0.25">
      <c r="A299" s="26"/>
      <c r="B299" s="26"/>
      <c r="C299" s="31" t="s">
        <v>1519</v>
      </c>
      <c r="D299" s="32">
        <f>Data!M352</f>
        <v>3</v>
      </c>
      <c r="E299" s="33">
        <f>Data!M383</f>
        <v>7.3170731707317069E-2</v>
      </c>
      <c r="F299" s="33">
        <f t="shared" si="20"/>
        <v>7.3170731707317069E-2</v>
      </c>
    </row>
    <row r="300" spans="1:6" x14ac:dyDescent="0.25">
      <c r="A300" s="26"/>
      <c r="B300" s="26"/>
      <c r="C300" s="31" t="s">
        <v>1520</v>
      </c>
      <c r="D300" s="32">
        <f>Data!M353</f>
        <v>4</v>
      </c>
      <c r="E300" s="33">
        <f>Data!M384</f>
        <v>9.7560975609756101E-2</v>
      </c>
      <c r="F300" s="33">
        <f t="shared" si="20"/>
        <v>9.7560975609756101E-2</v>
      </c>
    </row>
    <row r="301" spans="1:6" x14ac:dyDescent="0.25">
      <c r="A301" s="26"/>
      <c r="B301" s="26"/>
      <c r="C301" s="31" t="s">
        <v>1521</v>
      </c>
      <c r="D301" s="32">
        <f>Data!M354</f>
        <v>1</v>
      </c>
      <c r="E301" s="33">
        <f>Data!M385</f>
        <v>2.4390243902439025E-2</v>
      </c>
      <c r="F301" s="33">
        <f t="shared" si="20"/>
        <v>2.4390243902439025E-2</v>
      </c>
    </row>
    <row r="302" spans="1:6" x14ac:dyDescent="0.25">
      <c r="A302" s="26"/>
      <c r="B302" s="26"/>
      <c r="C302" s="31" t="s">
        <v>1522</v>
      </c>
      <c r="D302" s="32">
        <f>Data!M355</f>
        <v>3</v>
      </c>
      <c r="E302" s="33">
        <f>Data!M386</f>
        <v>7.3170731707317069E-2</v>
      </c>
      <c r="F302" s="33">
        <f t="shared" si="20"/>
        <v>7.3170731707317069E-2</v>
      </c>
    </row>
    <row r="303" spans="1:6" x14ac:dyDescent="0.25">
      <c r="A303" s="26"/>
      <c r="B303" s="26"/>
      <c r="C303" s="31" t="s">
        <v>1523</v>
      </c>
      <c r="D303" s="32">
        <f>Data!M356</f>
        <v>7</v>
      </c>
      <c r="E303" s="33">
        <f>Data!M387</f>
        <v>0.17073170731707318</v>
      </c>
      <c r="F303" s="33">
        <f t="shared" si="20"/>
        <v>0.17073170731707318</v>
      </c>
    </row>
    <row r="304" spans="1:6" x14ac:dyDescent="0.25">
      <c r="A304" s="26"/>
      <c r="B304" s="26"/>
      <c r="C304" s="31" t="s">
        <v>1570</v>
      </c>
      <c r="D304" s="32">
        <f>Data!M357</f>
        <v>0</v>
      </c>
      <c r="E304" s="33">
        <f>Data!M388</f>
        <v>0</v>
      </c>
      <c r="F304" s="33">
        <f t="shared" si="20"/>
        <v>0</v>
      </c>
    </row>
    <row r="305" spans="1:6" x14ac:dyDescent="0.25">
      <c r="A305" s="26"/>
      <c r="B305" s="26"/>
      <c r="C305" s="31" t="s">
        <v>1571</v>
      </c>
      <c r="D305" s="32">
        <f>Data!M358</f>
        <v>0</v>
      </c>
      <c r="E305" s="33">
        <f>Data!M389</f>
        <v>0</v>
      </c>
      <c r="F305" s="33">
        <f t="shared" si="20"/>
        <v>0</v>
      </c>
    </row>
    <row r="306" spans="1:6" x14ac:dyDescent="0.25">
      <c r="A306" s="26"/>
      <c r="B306" s="26"/>
      <c r="C306" s="31" t="s">
        <v>1524</v>
      </c>
      <c r="D306" s="32">
        <f>Data!M359</f>
        <v>2</v>
      </c>
      <c r="E306" s="33">
        <f>Data!M390</f>
        <v>4.878048780487805E-2</v>
      </c>
      <c r="F306" s="33">
        <f t="shared" si="20"/>
        <v>4.878048780487805E-2</v>
      </c>
    </row>
    <row r="307" spans="1:6" x14ac:dyDescent="0.25">
      <c r="A307" s="26"/>
      <c r="B307" s="26"/>
      <c r="C307" s="31" t="s">
        <v>1525</v>
      </c>
      <c r="D307" s="32">
        <f>Data!M360</f>
        <v>5</v>
      </c>
      <c r="E307" s="33">
        <f>Data!M391</f>
        <v>0.12195121951219512</v>
      </c>
      <c r="F307" s="33">
        <f t="shared" si="20"/>
        <v>0.12195121951219512</v>
      </c>
    </row>
    <row r="308" spans="1:6" x14ac:dyDescent="0.25">
      <c r="A308" s="26"/>
      <c r="B308" s="26"/>
      <c r="C308" s="31" t="s">
        <v>1526</v>
      </c>
      <c r="D308" s="32">
        <f>Data!M361</f>
        <v>2</v>
      </c>
      <c r="E308" s="33">
        <f>Data!M392</f>
        <v>4.878048780487805E-2</v>
      </c>
      <c r="F308" s="33">
        <f t="shared" si="20"/>
        <v>4.878048780487805E-2</v>
      </c>
    </row>
    <row r="309" spans="1:6" x14ac:dyDescent="0.25">
      <c r="A309" s="26"/>
      <c r="B309" s="26"/>
      <c r="C309" s="31" t="s">
        <v>1527</v>
      </c>
      <c r="D309" s="32">
        <f>Data!M362</f>
        <v>2</v>
      </c>
      <c r="E309" s="33">
        <f>Data!M393</f>
        <v>4.878048780487805E-2</v>
      </c>
      <c r="F309" s="33">
        <f t="shared" si="20"/>
        <v>4.878048780487805E-2</v>
      </c>
    </row>
    <row r="310" spans="1:6" x14ac:dyDescent="0.25">
      <c r="A310" s="26"/>
      <c r="B310" s="26"/>
      <c r="C310" s="31" t="s">
        <v>5</v>
      </c>
      <c r="D310" s="32">
        <f>SUM(D296:D309)</f>
        <v>41</v>
      </c>
      <c r="E310" s="33">
        <f>SUM(E296:E309)</f>
        <v>1.0000000000000002</v>
      </c>
      <c r="F310" s="33"/>
    </row>
    <row r="311" spans="1:6" x14ac:dyDescent="0.25">
      <c r="A311" s="26"/>
      <c r="B311" s="26"/>
      <c r="C311" s="26"/>
      <c r="D311" s="26"/>
      <c r="E311" s="26"/>
    </row>
    <row r="312" spans="1:6" x14ac:dyDescent="0.25">
      <c r="A312" s="26"/>
      <c r="B312" s="26"/>
      <c r="C312" s="31" t="s">
        <v>1528</v>
      </c>
      <c r="D312" s="32">
        <f>Data!N349</f>
        <v>1</v>
      </c>
      <c r="E312" s="33">
        <f>Data!N380</f>
        <v>1</v>
      </c>
      <c r="F312" s="33">
        <f t="shared" si="20"/>
        <v>1</v>
      </c>
    </row>
    <row r="313" spans="1:6" x14ac:dyDescent="0.25">
      <c r="A313" s="26"/>
      <c r="B313" s="26"/>
      <c r="C313" s="31" t="s">
        <v>1572</v>
      </c>
      <c r="D313" s="32">
        <f>Data!N350</f>
        <v>0</v>
      </c>
      <c r="E313" s="33">
        <f>Data!N381</f>
        <v>0</v>
      </c>
      <c r="F313" s="33">
        <f t="shared" si="20"/>
        <v>0</v>
      </c>
    </row>
    <row r="314" spans="1:6" x14ac:dyDescent="0.25">
      <c r="A314" s="26"/>
      <c r="B314" s="26"/>
      <c r="C314" s="31" t="s">
        <v>1573</v>
      </c>
      <c r="D314" s="32">
        <f>Data!N351</f>
        <v>0</v>
      </c>
      <c r="E314" s="33">
        <f>Data!N382</f>
        <v>0</v>
      </c>
      <c r="F314" s="33">
        <f t="shared" si="20"/>
        <v>0</v>
      </c>
    </row>
    <row r="315" spans="1:6" x14ac:dyDescent="0.25">
      <c r="A315" s="26"/>
      <c r="B315" s="26"/>
      <c r="C315" s="31" t="s">
        <v>5</v>
      </c>
      <c r="D315" s="32">
        <f>SUM(D312:D314)</f>
        <v>1</v>
      </c>
      <c r="E315" s="33">
        <f>SUM(E312:E314)</f>
        <v>1</v>
      </c>
      <c r="F315" s="32"/>
    </row>
    <row r="316" spans="1:6" x14ac:dyDescent="0.25">
      <c r="A316" s="26"/>
      <c r="B316" s="26"/>
      <c r="C316" s="26"/>
      <c r="D316" s="26"/>
      <c r="E316" s="26"/>
    </row>
    <row r="317" spans="1:6" x14ac:dyDescent="0.25">
      <c r="A317" s="26"/>
      <c r="B317" s="26"/>
      <c r="C317" s="31" t="s">
        <v>1529</v>
      </c>
      <c r="D317" s="32">
        <f>Data!O349</f>
        <v>4</v>
      </c>
      <c r="E317" s="33">
        <f>Data!O380</f>
        <v>5.5555555555555552E-2</v>
      </c>
      <c r="F317" s="33">
        <f t="shared" ref="F317:F325" si="21">E317</f>
        <v>5.5555555555555552E-2</v>
      </c>
    </row>
    <row r="318" spans="1:6" x14ac:dyDescent="0.25">
      <c r="A318" s="26"/>
      <c r="B318" s="26"/>
      <c r="C318" s="31" t="s">
        <v>1530</v>
      </c>
      <c r="D318" s="32">
        <f>Data!O351</f>
        <v>9</v>
      </c>
      <c r="E318" s="33">
        <f>Data!O382</f>
        <v>0.125</v>
      </c>
      <c r="F318" s="33">
        <f t="shared" si="21"/>
        <v>0.125</v>
      </c>
    </row>
    <row r="319" spans="1:6" x14ac:dyDescent="0.25">
      <c r="A319" s="26"/>
      <c r="B319" s="26"/>
      <c r="C319" s="31" t="s">
        <v>1531</v>
      </c>
      <c r="D319" s="32">
        <f>Data!O352</f>
        <v>29</v>
      </c>
      <c r="E319" s="33">
        <f>Data!O383</f>
        <v>0.40277777777777779</v>
      </c>
      <c r="F319" s="33">
        <f t="shared" si="21"/>
        <v>0.40277777777777779</v>
      </c>
    </row>
    <row r="320" spans="1:6" x14ac:dyDescent="0.25">
      <c r="A320" s="26"/>
      <c r="B320" s="26"/>
      <c r="C320" s="31" t="s">
        <v>1532</v>
      </c>
      <c r="D320" s="32">
        <f>Data!O353</f>
        <v>5</v>
      </c>
      <c r="E320" s="33">
        <f>Data!O384</f>
        <v>6.9444444444444448E-2</v>
      </c>
      <c r="F320" s="33">
        <f t="shared" si="21"/>
        <v>6.9444444444444448E-2</v>
      </c>
    </row>
    <row r="321" spans="1:6" x14ac:dyDescent="0.25">
      <c r="A321" s="26"/>
      <c r="B321" s="26"/>
      <c r="C321" s="31" t="s">
        <v>1533</v>
      </c>
      <c r="D321" s="32">
        <f>Data!O354</f>
        <v>7</v>
      </c>
      <c r="E321" s="33">
        <f>Data!O385</f>
        <v>9.7222222222222224E-2</v>
      </c>
      <c r="F321" s="33">
        <f t="shared" si="21"/>
        <v>9.7222222222222224E-2</v>
      </c>
    </row>
    <row r="322" spans="1:6" x14ac:dyDescent="0.25">
      <c r="A322" s="26"/>
      <c r="B322" s="26"/>
      <c r="C322" s="31" t="s">
        <v>1534</v>
      </c>
      <c r="D322" s="32">
        <f>Data!O355</f>
        <v>10</v>
      </c>
      <c r="E322" s="33">
        <f>Data!O386</f>
        <v>0.1388888888888889</v>
      </c>
      <c r="F322" s="33">
        <f t="shared" si="21"/>
        <v>0.1388888888888889</v>
      </c>
    </row>
    <row r="323" spans="1:6" x14ac:dyDescent="0.25">
      <c r="A323" s="26"/>
      <c r="B323" s="26"/>
      <c r="C323" s="31" t="s">
        <v>1535</v>
      </c>
      <c r="D323" s="32">
        <f>Data!O356</f>
        <v>7</v>
      </c>
      <c r="E323" s="33">
        <f>Data!O387</f>
        <v>9.7222222222222224E-2</v>
      </c>
      <c r="F323" s="33">
        <f t="shared" si="21"/>
        <v>9.7222222222222224E-2</v>
      </c>
    </row>
    <row r="324" spans="1:6" x14ac:dyDescent="0.25">
      <c r="A324" s="26"/>
      <c r="B324" s="26"/>
      <c r="C324" s="31" t="s">
        <v>1574</v>
      </c>
      <c r="D324" s="32">
        <f>Data!O357</f>
        <v>0</v>
      </c>
      <c r="E324" s="33">
        <f>Data!O388</f>
        <v>0</v>
      </c>
      <c r="F324" s="33">
        <f t="shared" si="21"/>
        <v>0</v>
      </c>
    </row>
    <row r="325" spans="1:6" x14ac:dyDescent="0.25">
      <c r="A325" s="26"/>
      <c r="B325" s="26"/>
      <c r="C325" s="31" t="s">
        <v>1536</v>
      </c>
      <c r="D325" s="32">
        <f>Data!O358</f>
        <v>1</v>
      </c>
      <c r="E325" s="33">
        <f>Data!O389</f>
        <v>1.3888888888888888E-2</v>
      </c>
      <c r="F325" s="33">
        <f t="shared" si="21"/>
        <v>1.3888888888888888E-2</v>
      </c>
    </row>
    <row r="326" spans="1:6" x14ac:dyDescent="0.25">
      <c r="A326" s="26"/>
      <c r="B326" s="26"/>
      <c r="C326" s="31" t="s">
        <v>5</v>
      </c>
      <c r="D326" s="32">
        <f>SUM(D317:D325)</f>
        <v>72</v>
      </c>
      <c r="E326" s="33">
        <f>SUM(E317:E325)</f>
        <v>0.99999999999999989</v>
      </c>
      <c r="F326" s="32"/>
    </row>
    <row r="327" spans="1:6" x14ac:dyDescent="0.25">
      <c r="A327" s="26"/>
      <c r="B327" s="26"/>
      <c r="C327" s="26"/>
      <c r="D327" s="26"/>
      <c r="E327" s="26"/>
    </row>
    <row r="328" spans="1:6" x14ac:dyDescent="0.25">
      <c r="A328" s="26"/>
      <c r="B328" s="26"/>
      <c r="C328" s="31" t="s">
        <v>1537</v>
      </c>
      <c r="D328" s="32">
        <f>Data!P349</f>
        <v>8</v>
      </c>
      <c r="E328" s="33">
        <f>Data!P380</f>
        <v>0.34782608695652173</v>
      </c>
      <c r="F328" s="33">
        <f t="shared" ref="F328:F353" si="22">E328</f>
        <v>0.34782608695652173</v>
      </c>
    </row>
    <row r="329" spans="1:6" x14ac:dyDescent="0.25">
      <c r="A329" s="26"/>
      <c r="B329" s="26"/>
      <c r="C329" s="31" t="s">
        <v>1538</v>
      </c>
      <c r="D329" s="32">
        <f>Data!P350</f>
        <v>1</v>
      </c>
      <c r="E329" s="33">
        <f>Data!P381</f>
        <v>4.3478260869565216E-2</v>
      </c>
      <c r="F329" s="33">
        <f t="shared" si="22"/>
        <v>4.3478260869565216E-2</v>
      </c>
    </row>
    <row r="330" spans="1:6" x14ac:dyDescent="0.25">
      <c r="A330" s="26"/>
      <c r="B330" s="26"/>
      <c r="C330" s="31" t="s">
        <v>1575</v>
      </c>
      <c r="D330" s="32">
        <f>Data!P351</f>
        <v>0</v>
      </c>
      <c r="E330" s="33">
        <f>Data!P382</f>
        <v>0</v>
      </c>
      <c r="F330" s="33">
        <f t="shared" si="22"/>
        <v>0</v>
      </c>
    </row>
    <row r="331" spans="1:6" x14ac:dyDescent="0.25">
      <c r="A331" s="26"/>
      <c r="B331" s="26"/>
      <c r="C331" s="31" t="s">
        <v>1576</v>
      </c>
      <c r="D331" s="32">
        <f>Data!P352</f>
        <v>0</v>
      </c>
      <c r="E331" s="33">
        <f>Data!P383</f>
        <v>0</v>
      </c>
      <c r="F331" s="33">
        <f t="shared" si="22"/>
        <v>0</v>
      </c>
    </row>
    <row r="332" spans="1:6" x14ac:dyDescent="0.25">
      <c r="A332" s="26"/>
      <c r="B332" s="26"/>
      <c r="C332" s="31" t="s">
        <v>1539</v>
      </c>
      <c r="D332" s="32">
        <f>Data!P353</f>
        <v>1</v>
      </c>
      <c r="E332" s="33">
        <f>Data!P384</f>
        <v>4.3478260869565216E-2</v>
      </c>
      <c r="F332" s="33">
        <f t="shared" si="22"/>
        <v>4.3478260869565216E-2</v>
      </c>
    </row>
    <row r="333" spans="1:6" x14ac:dyDescent="0.25">
      <c r="A333" s="26"/>
      <c r="B333" s="26"/>
      <c r="C333" s="31" t="s">
        <v>1577</v>
      </c>
      <c r="D333" s="32">
        <f>Data!P354</f>
        <v>0</v>
      </c>
      <c r="E333" s="33">
        <f>Data!P385</f>
        <v>0</v>
      </c>
      <c r="F333" s="33">
        <f t="shared" si="22"/>
        <v>0</v>
      </c>
    </row>
    <row r="334" spans="1:6" x14ac:dyDescent="0.25">
      <c r="A334" s="26"/>
      <c r="B334" s="26"/>
      <c r="C334" s="31" t="s">
        <v>1540</v>
      </c>
      <c r="D334" s="32">
        <f>Data!P355</f>
        <v>0</v>
      </c>
      <c r="E334" s="33">
        <f>Data!P386</f>
        <v>0</v>
      </c>
      <c r="F334" s="33">
        <f t="shared" si="22"/>
        <v>0</v>
      </c>
    </row>
    <row r="335" spans="1:6" x14ac:dyDescent="0.25">
      <c r="A335" s="26"/>
      <c r="B335" s="26"/>
      <c r="C335" s="31" t="s">
        <v>1578</v>
      </c>
      <c r="D335" s="32">
        <f>Data!P356</f>
        <v>3</v>
      </c>
      <c r="E335" s="33">
        <f>Data!P387</f>
        <v>0.13043478260869565</v>
      </c>
      <c r="F335" s="33">
        <f t="shared" si="22"/>
        <v>0.13043478260869565</v>
      </c>
    </row>
    <row r="336" spans="1:6" x14ac:dyDescent="0.25">
      <c r="A336" s="26"/>
      <c r="B336" s="26"/>
      <c r="C336" s="31" t="s">
        <v>1541</v>
      </c>
      <c r="D336" s="32">
        <f>Data!P357</f>
        <v>0</v>
      </c>
      <c r="E336" s="33">
        <f>Data!P388</f>
        <v>0</v>
      </c>
      <c r="F336" s="33">
        <f t="shared" si="22"/>
        <v>0</v>
      </c>
    </row>
    <row r="337" spans="1:6" x14ac:dyDescent="0.25">
      <c r="A337" s="26"/>
      <c r="B337" s="26"/>
      <c r="C337" s="31" t="s">
        <v>1542</v>
      </c>
      <c r="D337" s="32">
        <f>Data!P358</f>
        <v>2</v>
      </c>
      <c r="E337" s="33">
        <f>Data!P389</f>
        <v>8.6956521739130432E-2</v>
      </c>
      <c r="F337" s="33">
        <f t="shared" si="22"/>
        <v>8.6956521739130432E-2</v>
      </c>
    </row>
    <row r="338" spans="1:6" x14ac:dyDescent="0.25">
      <c r="A338" s="26"/>
      <c r="B338" s="26"/>
      <c r="C338" s="31" t="s">
        <v>1579</v>
      </c>
      <c r="D338" s="32">
        <f>Data!P359</f>
        <v>1</v>
      </c>
      <c r="E338" s="33">
        <f>Data!P390</f>
        <v>4.3478260869565216E-2</v>
      </c>
      <c r="F338" s="33">
        <f t="shared" si="22"/>
        <v>4.3478260869565216E-2</v>
      </c>
    </row>
    <row r="339" spans="1:6" x14ac:dyDescent="0.25">
      <c r="A339" s="26"/>
      <c r="B339" s="26"/>
      <c r="C339" s="31" t="s">
        <v>1580</v>
      </c>
      <c r="D339" s="32">
        <f>Data!P360</f>
        <v>0</v>
      </c>
      <c r="E339" s="33">
        <f>Data!P391</f>
        <v>0</v>
      </c>
      <c r="F339" s="33">
        <f t="shared" si="22"/>
        <v>0</v>
      </c>
    </row>
    <row r="340" spans="1:6" x14ac:dyDescent="0.25">
      <c r="A340" s="26"/>
      <c r="B340" s="26"/>
      <c r="C340" s="31" t="s">
        <v>1543</v>
      </c>
      <c r="D340" s="32">
        <f>Data!P361</f>
        <v>0</v>
      </c>
      <c r="E340" s="33">
        <f>Data!P392</f>
        <v>0</v>
      </c>
      <c r="F340" s="33">
        <f t="shared" si="22"/>
        <v>0</v>
      </c>
    </row>
    <row r="341" spans="1:6" x14ac:dyDescent="0.25">
      <c r="A341" s="26"/>
      <c r="B341" s="26"/>
      <c r="C341" s="31" t="s">
        <v>1544</v>
      </c>
      <c r="D341" s="32">
        <f>Data!P362</f>
        <v>1</v>
      </c>
      <c r="E341" s="33">
        <f>Data!P393</f>
        <v>4.3478260869565216E-2</v>
      </c>
      <c r="F341" s="33">
        <f t="shared" si="22"/>
        <v>4.3478260869565216E-2</v>
      </c>
    </row>
    <row r="342" spans="1:6" x14ac:dyDescent="0.25">
      <c r="A342" s="26"/>
      <c r="B342" s="26"/>
      <c r="C342" s="31" t="s">
        <v>1581</v>
      </c>
      <c r="D342" s="32">
        <f>Data!P363</f>
        <v>2</v>
      </c>
      <c r="E342" s="33">
        <f>Data!P394</f>
        <v>8.6956521739130432E-2</v>
      </c>
      <c r="F342" s="33">
        <f t="shared" si="22"/>
        <v>8.6956521739130432E-2</v>
      </c>
    </row>
    <row r="343" spans="1:6" x14ac:dyDescent="0.25">
      <c r="A343" s="26"/>
      <c r="B343" s="26"/>
      <c r="C343" s="31" t="s">
        <v>1545</v>
      </c>
      <c r="D343" s="32">
        <f>Data!P364</f>
        <v>0</v>
      </c>
      <c r="E343" s="33">
        <f>Data!P395</f>
        <v>0</v>
      </c>
      <c r="F343" s="33">
        <f t="shared" si="22"/>
        <v>0</v>
      </c>
    </row>
    <row r="344" spans="1:6" x14ac:dyDescent="0.25">
      <c r="A344" s="26"/>
      <c r="B344" s="26"/>
      <c r="C344" s="31" t="s">
        <v>1546</v>
      </c>
      <c r="D344" s="32">
        <f>Data!P365</f>
        <v>0</v>
      </c>
      <c r="E344" s="33">
        <f>Data!P396</f>
        <v>0</v>
      </c>
      <c r="F344" s="33">
        <f t="shared" si="22"/>
        <v>0</v>
      </c>
    </row>
    <row r="345" spans="1:6" x14ac:dyDescent="0.25">
      <c r="A345" s="26"/>
      <c r="B345" s="26"/>
      <c r="C345" s="31" t="s">
        <v>1582</v>
      </c>
      <c r="D345" s="32">
        <f>Data!P366</f>
        <v>1</v>
      </c>
      <c r="E345" s="33">
        <f>Data!P397</f>
        <v>4.3478260869565216E-2</v>
      </c>
      <c r="F345" s="33">
        <f t="shared" si="22"/>
        <v>4.3478260869565216E-2</v>
      </c>
    </row>
    <row r="346" spans="1:6" x14ac:dyDescent="0.25">
      <c r="A346" s="26"/>
      <c r="B346" s="26"/>
      <c r="C346" s="31" t="s">
        <v>1547</v>
      </c>
      <c r="D346" s="32">
        <f>Data!P367</f>
        <v>1</v>
      </c>
      <c r="E346" s="33">
        <f>Data!P398</f>
        <v>4.3478260869565216E-2</v>
      </c>
      <c r="F346" s="33">
        <f t="shared" si="22"/>
        <v>4.3478260869565216E-2</v>
      </c>
    </row>
    <row r="347" spans="1:6" x14ac:dyDescent="0.25">
      <c r="A347" s="26"/>
      <c r="B347" s="26"/>
      <c r="C347" s="31" t="s">
        <v>1583</v>
      </c>
      <c r="D347" s="32">
        <f>Data!P368</f>
        <v>0</v>
      </c>
      <c r="E347" s="33">
        <f>Data!P399</f>
        <v>0</v>
      </c>
      <c r="F347" s="33">
        <f t="shared" si="22"/>
        <v>0</v>
      </c>
    </row>
    <row r="348" spans="1:6" x14ac:dyDescent="0.25">
      <c r="A348" s="26"/>
      <c r="B348" s="26"/>
      <c r="C348" s="31" t="s">
        <v>1584</v>
      </c>
      <c r="D348" s="32">
        <f>Data!P369</f>
        <v>1</v>
      </c>
      <c r="E348" s="33">
        <f>Data!P400</f>
        <v>4.3478260869565216E-2</v>
      </c>
      <c r="F348" s="33">
        <f t="shared" si="22"/>
        <v>4.3478260869565216E-2</v>
      </c>
    </row>
    <row r="349" spans="1:6" x14ac:dyDescent="0.25">
      <c r="A349" s="26"/>
      <c r="B349" s="26"/>
      <c r="C349" s="31" t="s">
        <v>1585</v>
      </c>
      <c r="D349" s="32">
        <f>Data!P370</f>
        <v>0</v>
      </c>
      <c r="E349" s="33">
        <f>Data!P401</f>
        <v>0</v>
      </c>
      <c r="F349" s="33">
        <f t="shared" si="22"/>
        <v>0</v>
      </c>
    </row>
    <row r="350" spans="1:6" x14ac:dyDescent="0.25">
      <c r="A350" s="26"/>
      <c r="B350" s="26"/>
      <c r="C350" s="31" t="s">
        <v>1586</v>
      </c>
      <c r="D350" s="32">
        <f>Data!P371</f>
        <v>0</v>
      </c>
      <c r="E350" s="33">
        <f>Data!P402</f>
        <v>0</v>
      </c>
      <c r="F350" s="33">
        <f t="shared" si="22"/>
        <v>0</v>
      </c>
    </row>
    <row r="351" spans="1:6" x14ac:dyDescent="0.25">
      <c r="A351" s="26"/>
      <c r="B351" s="26"/>
      <c r="C351" s="31" t="s">
        <v>1548</v>
      </c>
      <c r="D351" s="32">
        <f>Data!P372</f>
        <v>0</v>
      </c>
      <c r="E351" s="33">
        <f>Data!P403</f>
        <v>0</v>
      </c>
      <c r="F351" s="33">
        <f t="shared" si="22"/>
        <v>0</v>
      </c>
    </row>
    <row r="352" spans="1:6" x14ac:dyDescent="0.25">
      <c r="A352" s="26"/>
      <c r="B352" s="26"/>
      <c r="C352" s="34" t="s">
        <v>1587</v>
      </c>
      <c r="D352" s="32">
        <f>Data!P373</f>
        <v>0</v>
      </c>
      <c r="E352" s="33">
        <f>Data!P404</f>
        <v>0</v>
      </c>
      <c r="F352" s="33">
        <f t="shared" si="22"/>
        <v>0</v>
      </c>
    </row>
    <row r="353" spans="1:6" x14ac:dyDescent="0.25">
      <c r="A353" s="26"/>
      <c r="B353" s="26"/>
      <c r="C353" s="34" t="s">
        <v>1588</v>
      </c>
      <c r="D353" s="32">
        <f>Data!P374</f>
        <v>1</v>
      </c>
      <c r="E353" s="33">
        <f>Data!P405</f>
        <v>4.3478260869565216E-2</v>
      </c>
      <c r="F353" s="33">
        <f t="shared" si="22"/>
        <v>4.3478260869565216E-2</v>
      </c>
    </row>
    <row r="354" spans="1:6" x14ac:dyDescent="0.25">
      <c r="A354" s="26"/>
      <c r="B354" s="26"/>
      <c r="C354" s="31" t="s">
        <v>5</v>
      </c>
      <c r="D354" s="32">
        <f>SUM(D328:D353)</f>
        <v>23</v>
      </c>
      <c r="E354" s="33">
        <f>SUM(E328:E353)</f>
        <v>0.99999999999999978</v>
      </c>
      <c r="F354" s="32"/>
    </row>
    <row r="355" spans="1:6" x14ac:dyDescent="0.25">
      <c r="A355" s="26"/>
      <c r="B355" s="26"/>
      <c r="C355" s="26"/>
      <c r="D355" s="26"/>
      <c r="E355" s="26"/>
    </row>
    <row r="356" spans="1:6" x14ac:dyDescent="0.25">
      <c r="A356" s="26"/>
      <c r="B356" s="26"/>
      <c r="C356" s="31" t="s">
        <v>1549</v>
      </c>
      <c r="D356" s="32">
        <f>Data!Q349</f>
        <v>8</v>
      </c>
      <c r="E356" s="33">
        <f>Data!Q380</f>
        <v>0.12698412698412698</v>
      </c>
      <c r="F356" s="33">
        <f t="shared" ref="F356:F370" si="23">E356</f>
        <v>0.12698412698412698</v>
      </c>
    </row>
    <row r="357" spans="1:6" x14ac:dyDescent="0.25">
      <c r="A357" s="26"/>
      <c r="B357" s="26"/>
      <c r="C357" s="31" t="s">
        <v>1589</v>
      </c>
      <c r="D357" s="32">
        <f>Data!Q350</f>
        <v>0</v>
      </c>
      <c r="E357" s="33">
        <f>Data!Q381</f>
        <v>0</v>
      </c>
      <c r="F357" s="33">
        <f t="shared" si="23"/>
        <v>0</v>
      </c>
    </row>
    <row r="358" spans="1:6" x14ac:dyDescent="0.25">
      <c r="A358" s="26"/>
      <c r="B358" s="26"/>
      <c r="C358" s="31" t="s">
        <v>1550</v>
      </c>
      <c r="D358" s="32">
        <f>Data!Q351</f>
        <v>14</v>
      </c>
      <c r="E358" s="33">
        <f>Data!Q382</f>
        <v>0.22222222222222221</v>
      </c>
      <c r="F358" s="33">
        <f t="shared" si="23"/>
        <v>0.22222222222222221</v>
      </c>
    </row>
    <row r="359" spans="1:6" x14ac:dyDescent="0.25">
      <c r="A359" s="26"/>
      <c r="B359" s="26"/>
      <c r="C359" s="31" t="s">
        <v>1551</v>
      </c>
      <c r="D359" s="32">
        <f>Data!Q352</f>
        <v>7</v>
      </c>
      <c r="E359" s="33">
        <f>Data!Q383</f>
        <v>0.1111111111111111</v>
      </c>
      <c r="F359" s="33">
        <f t="shared" si="23"/>
        <v>0.1111111111111111</v>
      </c>
    </row>
    <row r="360" spans="1:6" x14ac:dyDescent="0.25">
      <c r="A360" s="26"/>
      <c r="B360" s="26"/>
      <c r="C360" s="31" t="s">
        <v>1552</v>
      </c>
      <c r="D360" s="32">
        <f>Data!Q353</f>
        <v>2</v>
      </c>
      <c r="E360" s="33">
        <f>Data!Q384</f>
        <v>3.1746031746031744E-2</v>
      </c>
      <c r="F360" s="33">
        <f t="shared" si="23"/>
        <v>3.1746031746031744E-2</v>
      </c>
    </row>
    <row r="361" spans="1:6" x14ac:dyDescent="0.25">
      <c r="A361" s="26"/>
      <c r="B361" s="26"/>
      <c r="C361" s="31" t="s">
        <v>1553</v>
      </c>
      <c r="D361" s="32">
        <f>Data!Q354</f>
        <v>3</v>
      </c>
      <c r="E361" s="33">
        <f>Data!Q385</f>
        <v>4.7619047619047616E-2</v>
      </c>
      <c r="F361" s="33">
        <f t="shared" si="23"/>
        <v>4.7619047619047616E-2</v>
      </c>
    </row>
    <row r="362" spans="1:6" x14ac:dyDescent="0.25">
      <c r="A362" s="26"/>
      <c r="B362" s="26"/>
      <c r="C362" s="31" t="s">
        <v>1554</v>
      </c>
      <c r="D362" s="32">
        <f>Data!Q355</f>
        <v>1</v>
      </c>
      <c r="E362" s="33">
        <f>Data!Q386</f>
        <v>1.5873015873015872E-2</v>
      </c>
      <c r="F362" s="33">
        <f t="shared" si="23"/>
        <v>1.5873015873015872E-2</v>
      </c>
    </row>
    <row r="363" spans="1:6" x14ac:dyDescent="0.25">
      <c r="A363" s="26"/>
      <c r="B363" s="26"/>
      <c r="C363" s="31" t="s">
        <v>1555</v>
      </c>
      <c r="D363" s="32">
        <f>Data!Q356</f>
        <v>1</v>
      </c>
      <c r="E363" s="33">
        <f>Data!Q387</f>
        <v>1.5873015873015872E-2</v>
      </c>
      <c r="F363" s="33">
        <f t="shared" si="23"/>
        <v>1.5873015873015872E-2</v>
      </c>
    </row>
    <row r="364" spans="1:6" x14ac:dyDescent="0.25">
      <c r="A364" s="26"/>
      <c r="B364" s="26"/>
      <c r="C364" s="31" t="s">
        <v>1590</v>
      </c>
      <c r="D364" s="32">
        <f>Data!Q357</f>
        <v>0</v>
      </c>
      <c r="E364" s="33">
        <f>Data!Q388</f>
        <v>0</v>
      </c>
      <c r="F364" s="33">
        <f t="shared" si="23"/>
        <v>0</v>
      </c>
    </row>
    <row r="365" spans="1:6" x14ac:dyDescent="0.25">
      <c r="A365" s="26"/>
      <c r="B365" s="26"/>
      <c r="C365" s="31" t="s">
        <v>1591</v>
      </c>
      <c r="D365" s="32">
        <f>Data!Q358</f>
        <v>0</v>
      </c>
      <c r="E365" s="33">
        <f>Data!Q389</f>
        <v>0</v>
      </c>
      <c r="F365" s="33">
        <f t="shared" si="23"/>
        <v>0</v>
      </c>
    </row>
    <row r="366" spans="1:6" x14ac:dyDescent="0.25">
      <c r="A366" s="26"/>
      <c r="B366" s="26"/>
      <c r="C366" s="31" t="s">
        <v>1556</v>
      </c>
      <c r="D366" s="32">
        <f>Data!Q359</f>
        <v>24</v>
      </c>
      <c r="E366" s="33">
        <f>Data!Q390</f>
        <v>0.38095238095238093</v>
      </c>
      <c r="F366" s="33">
        <f t="shared" si="23"/>
        <v>0.38095238095238093</v>
      </c>
    </row>
    <row r="367" spans="1:6" x14ac:dyDescent="0.25">
      <c r="A367" s="26"/>
      <c r="B367" s="26"/>
      <c r="C367" s="31" t="s">
        <v>1592</v>
      </c>
      <c r="D367" s="32">
        <f>Data!Q360</f>
        <v>0</v>
      </c>
      <c r="E367" s="33">
        <f>Data!Q391</f>
        <v>0</v>
      </c>
      <c r="F367" s="33">
        <f t="shared" si="23"/>
        <v>0</v>
      </c>
    </row>
    <row r="368" spans="1:6" x14ac:dyDescent="0.25">
      <c r="A368" s="26"/>
      <c r="B368" s="26"/>
      <c r="C368" s="31" t="s">
        <v>1593</v>
      </c>
      <c r="D368" s="32">
        <f>Data!Q361</f>
        <v>0</v>
      </c>
      <c r="E368" s="33">
        <f>Data!Q392</f>
        <v>0</v>
      </c>
      <c r="F368" s="33">
        <f t="shared" si="23"/>
        <v>0</v>
      </c>
    </row>
    <row r="369" spans="1:6" x14ac:dyDescent="0.25">
      <c r="A369" s="26"/>
      <c r="B369" s="26"/>
      <c r="C369" s="31" t="s">
        <v>1557</v>
      </c>
      <c r="D369" s="32">
        <f>Data!Q362</f>
        <v>3</v>
      </c>
      <c r="E369" s="33">
        <f>Data!Q393</f>
        <v>4.7619047619047616E-2</v>
      </c>
      <c r="F369" s="33">
        <f t="shared" si="23"/>
        <v>4.7619047619047616E-2</v>
      </c>
    </row>
    <row r="370" spans="1:6" x14ac:dyDescent="0.25">
      <c r="A370" s="26"/>
      <c r="B370" s="26"/>
      <c r="C370" s="31" t="s">
        <v>1594</v>
      </c>
      <c r="D370" s="32">
        <f>Data!Q363</f>
        <v>0</v>
      </c>
      <c r="E370" s="33">
        <f>Data!Q394</f>
        <v>0</v>
      </c>
      <c r="F370" s="33">
        <f t="shared" si="23"/>
        <v>0</v>
      </c>
    </row>
    <row r="371" spans="1:6" x14ac:dyDescent="0.25">
      <c r="A371" s="26"/>
      <c r="B371" s="26"/>
      <c r="C371" s="31" t="s">
        <v>5</v>
      </c>
      <c r="D371" s="32">
        <f>SUM(D356:D370)</f>
        <v>63</v>
      </c>
      <c r="E371" s="33">
        <f>SUM(E356:E370)</f>
        <v>1</v>
      </c>
      <c r="F371" s="32"/>
    </row>
    <row r="372" spans="1:6" x14ac:dyDescent="0.25">
      <c r="A372" s="26"/>
      <c r="B372" s="26"/>
      <c r="C372" s="26"/>
      <c r="D372" s="26"/>
      <c r="E372" s="26"/>
    </row>
    <row r="373" spans="1:6" x14ac:dyDescent="0.25">
      <c r="A373" s="26"/>
      <c r="B373" s="26"/>
      <c r="C373" s="35" t="s">
        <v>1595</v>
      </c>
      <c r="D373" s="32">
        <f>Data!R349</f>
        <v>0</v>
      </c>
      <c r="E373" s="33">
        <f>Data!R380</f>
        <v>0</v>
      </c>
      <c r="F373" s="33">
        <f t="shared" ref="F373:F383" si="24">E373</f>
        <v>0</v>
      </c>
    </row>
    <row r="374" spans="1:6" x14ac:dyDescent="0.25">
      <c r="A374" s="26"/>
      <c r="B374" s="26"/>
      <c r="C374" s="31" t="s">
        <v>1558</v>
      </c>
      <c r="D374" s="32">
        <f>Data!R350</f>
        <v>5</v>
      </c>
      <c r="E374" s="33">
        <f>Data!R381</f>
        <v>0.16129032258064516</v>
      </c>
      <c r="F374" s="33">
        <f t="shared" si="24"/>
        <v>0.16129032258064516</v>
      </c>
    </row>
    <row r="375" spans="1:6" x14ac:dyDescent="0.25">
      <c r="A375" s="26"/>
      <c r="B375" s="26"/>
      <c r="C375" s="31" t="s">
        <v>1559</v>
      </c>
      <c r="D375" s="32">
        <f>Data!R351</f>
        <v>1</v>
      </c>
      <c r="E375" s="33">
        <f>Data!R382</f>
        <v>3.2258064516129031E-2</v>
      </c>
      <c r="F375" s="33">
        <f t="shared" si="24"/>
        <v>3.2258064516129031E-2</v>
      </c>
    </row>
    <row r="376" spans="1:6" x14ac:dyDescent="0.25">
      <c r="A376" s="26"/>
      <c r="B376" s="26"/>
      <c r="C376" s="31" t="s">
        <v>1560</v>
      </c>
      <c r="D376" s="32">
        <f>Data!R352</f>
        <v>3</v>
      </c>
      <c r="E376" s="33">
        <f>Data!R383</f>
        <v>9.6774193548387094E-2</v>
      </c>
      <c r="F376" s="33">
        <f t="shared" si="24"/>
        <v>9.6774193548387094E-2</v>
      </c>
    </row>
    <row r="377" spans="1:6" x14ac:dyDescent="0.25">
      <c r="A377" s="26"/>
      <c r="B377" s="26"/>
      <c r="C377" s="31" t="s">
        <v>1596</v>
      </c>
      <c r="D377" s="32">
        <f>Data!R353</f>
        <v>0</v>
      </c>
      <c r="E377" s="33">
        <f>Data!R384</f>
        <v>0</v>
      </c>
      <c r="F377" s="33">
        <f t="shared" si="24"/>
        <v>0</v>
      </c>
    </row>
    <row r="378" spans="1:6" x14ac:dyDescent="0.25">
      <c r="A378" s="26"/>
      <c r="B378" s="26"/>
      <c r="C378" s="31" t="s">
        <v>1561</v>
      </c>
      <c r="D378" s="32">
        <f>Data!R354</f>
        <v>4</v>
      </c>
      <c r="E378" s="33">
        <f>Data!R385</f>
        <v>0.12903225806451613</v>
      </c>
      <c r="F378" s="33">
        <f t="shared" si="24"/>
        <v>0.12903225806451613</v>
      </c>
    </row>
    <row r="379" spans="1:6" x14ac:dyDescent="0.25">
      <c r="A379" s="26"/>
      <c r="B379" s="26"/>
      <c r="C379" s="31" t="s">
        <v>1562</v>
      </c>
      <c r="D379" s="32">
        <f>Data!R355</f>
        <v>1</v>
      </c>
      <c r="E379" s="33">
        <f>Data!R386</f>
        <v>3.2258064516129031E-2</v>
      </c>
      <c r="F379" s="33">
        <f t="shared" si="24"/>
        <v>3.2258064516129031E-2</v>
      </c>
    </row>
    <row r="380" spans="1:6" x14ac:dyDescent="0.25">
      <c r="A380" s="26"/>
      <c r="B380" s="26"/>
      <c r="C380" s="31" t="s">
        <v>1563</v>
      </c>
      <c r="D380" s="32">
        <f>Data!R356</f>
        <v>2</v>
      </c>
      <c r="E380" s="33">
        <f>Data!R387</f>
        <v>6.4516129032258063E-2</v>
      </c>
      <c r="F380" s="33">
        <f t="shared" si="24"/>
        <v>6.4516129032258063E-2</v>
      </c>
    </row>
    <row r="381" spans="1:6" x14ac:dyDescent="0.25">
      <c r="A381" s="26"/>
      <c r="B381" s="26"/>
      <c r="C381" s="31" t="s">
        <v>1564</v>
      </c>
      <c r="D381" s="32">
        <f>Data!R357</f>
        <v>1</v>
      </c>
      <c r="E381" s="33">
        <f>Data!R388</f>
        <v>3.2258064516129031E-2</v>
      </c>
      <c r="F381" s="33">
        <f t="shared" si="24"/>
        <v>3.2258064516129031E-2</v>
      </c>
    </row>
    <row r="382" spans="1:6" x14ac:dyDescent="0.25">
      <c r="A382" s="26"/>
      <c r="B382" s="26"/>
      <c r="C382" s="31" t="s">
        <v>1565</v>
      </c>
      <c r="D382" s="32">
        <f>Data!R358</f>
        <v>5</v>
      </c>
      <c r="E382" s="33">
        <f>Data!R389</f>
        <v>0.16129032258064516</v>
      </c>
      <c r="F382" s="33">
        <f t="shared" si="24"/>
        <v>0.16129032258064516</v>
      </c>
    </row>
    <row r="383" spans="1:6" x14ac:dyDescent="0.25">
      <c r="A383" s="26"/>
      <c r="B383" s="26"/>
      <c r="C383" s="31" t="s">
        <v>1566</v>
      </c>
      <c r="D383" s="32">
        <f>Data!R359</f>
        <v>9</v>
      </c>
      <c r="E383" s="33">
        <f>Data!R390</f>
        <v>0.29032258064516131</v>
      </c>
      <c r="F383" s="33">
        <f t="shared" si="24"/>
        <v>0.29032258064516131</v>
      </c>
    </row>
    <row r="384" spans="1:6" x14ac:dyDescent="0.25">
      <c r="A384" s="26"/>
      <c r="B384" s="26"/>
      <c r="C384" s="31" t="s">
        <v>5</v>
      </c>
      <c r="D384" s="32">
        <f>SUM(D373:D383)</f>
        <v>31</v>
      </c>
      <c r="E384" s="36">
        <f>SUM(E373:E383)</f>
        <v>1</v>
      </c>
      <c r="F384" s="32"/>
    </row>
    <row r="385" spans="1:5" x14ac:dyDescent="0.25">
      <c r="A385" s="26"/>
      <c r="B385" s="26"/>
      <c r="C385" s="26"/>
      <c r="D385" s="26"/>
      <c r="E385" s="26"/>
    </row>
    <row r="386" spans="1:5" x14ac:dyDescent="0.25">
      <c r="A386" s="26"/>
      <c r="B386" s="26"/>
      <c r="C386" s="26"/>
      <c r="D386" s="26"/>
      <c r="E386" s="26"/>
    </row>
    <row r="387" spans="1:5" x14ac:dyDescent="0.25">
      <c r="A387" s="26"/>
      <c r="B387" s="26"/>
      <c r="C387" s="26"/>
      <c r="D387" s="26"/>
      <c r="E387" s="26"/>
    </row>
  </sheetData>
  <mergeCells count="4">
    <mergeCell ref="B123:H123"/>
    <mergeCell ref="B236:G236"/>
    <mergeCell ref="B66:G66"/>
    <mergeCell ref="B95:G95"/>
  </mergeCells>
  <conditionalFormatting sqref="K8:K12">
    <cfRule type="dataBar" priority="30">
      <dataBar showValue="0">
        <cfvo type="num" val="0"/>
        <cfvo type="num" val="1"/>
        <color theme="8" tint="-0.499984740745262"/>
      </dataBar>
      <extLst>
        <ext xmlns:x14="http://schemas.microsoft.com/office/spreadsheetml/2009/9/main" uri="{B025F937-C7B1-47D3-B67F-A62EFF666E3E}">
          <x14:id>{9D7B5F5E-B9C1-454B-88CC-0CE70A11344F}</x14:id>
        </ext>
      </extLst>
    </cfRule>
  </conditionalFormatting>
  <conditionalFormatting sqref="K17:K21">
    <cfRule type="dataBar" priority="29">
      <dataBar showValue="0">
        <cfvo type="num" val="0"/>
        <cfvo type="num" val="1"/>
        <color theme="8" tint="-0.499984740745262"/>
      </dataBar>
      <extLst>
        <ext xmlns:x14="http://schemas.microsoft.com/office/spreadsheetml/2009/9/main" uri="{B025F937-C7B1-47D3-B67F-A62EFF666E3E}">
          <x14:id>{A9F8A4C7-DE08-4E29-A1CB-73CA61850A68}</x14:id>
        </ext>
      </extLst>
    </cfRule>
  </conditionalFormatting>
  <conditionalFormatting sqref="E35:E37">
    <cfRule type="dataBar" priority="28">
      <dataBar showValue="0">
        <cfvo type="num" val="0"/>
        <cfvo type="num" val="1"/>
        <color theme="8" tint="-0.499984740745262"/>
      </dataBar>
      <extLst>
        <ext xmlns:x14="http://schemas.microsoft.com/office/spreadsheetml/2009/9/main" uri="{B025F937-C7B1-47D3-B67F-A62EFF666E3E}">
          <x14:id>{94A4E3EB-D500-41D2-B1F6-631BF143FD03}</x14:id>
        </ext>
      </extLst>
    </cfRule>
  </conditionalFormatting>
  <conditionalFormatting sqref="E41:E46">
    <cfRule type="dataBar" priority="27">
      <dataBar showValue="0">
        <cfvo type="num" val="0"/>
        <cfvo type="num" val="1"/>
        <color theme="8" tint="-0.499984740745262"/>
      </dataBar>
      <extLst>
        <ext xmlns:x14="http://schemas.microsoft.com/office/spreadsheetml/2009/9/main" uri="{B025F937-C7B1-47D3-B67F-A62EFF666E3E}">
          <x14:id>{E9308254-9787-4328-B3F8-9264B3211522}</x14:id>
        </ext>
      </extLst>
    </cfRule>
  </conditionalFormatting>
  <conditionalFormatting sqref="E49:E50">
    <cfRule type="dataBar" priority="26">
      <dataBar showValue="0">
        <cfvo type="num" val="0"/>
        <cfvo type="num" val="1"/>
        <color theme="8" tint="-0.499984740745262"/>
      </dataBar>
      <extLst>
        <ext xmlns:x14="http://schemas.microsoft.com/office/spreadsheetml/2009/9/main" uri="{B025F937-C7B1-47D3-B67F-A62EFF666E3E}">
          <x14:id>{9DF0C11E-0D47-43F2-ABB3-5B873BD7D698}</x14:id>
        </ext>
      </extLst>
    </cfRule>
  </conditionalFormatting>
  <conditionalFormatting sqref="F54:F62">
    <cfRule type="dataBar" priority="25">
      <dataBar showValue="0">
        <cfvo type="num" val="0"/>
        <cfvo type="num" val="1"/>
        <color theme="8" tint="-0.499984740745262"/>
      </dataBar>
      <extLst>
        <ext xmlns:x14="http://schemas.microsoft.com/office/spreadsheetml/2009/9/main" uri="{B025F937-C7B1-47D3-B67F-A62EFF666E3E}">
          <x14:id>{8AC8F7CF-019C-4236-B82A-D30D689861C6}</x14:id>
        </ext>
      </extLst>
    </cfRule>
  </conditionalFormatting>
  <conditionalFormatting sqref="E68:E72">
    <cfRule type="dataBar" priority="24">
      <dataBar showValue="0">
        <cfvo type="num" val="0"/>
        <cfvo type="num" val="1"/>
        <color theme="8" tint="-0.499984740745262"/>
      </dataBar>
      <extLst>
        <ext xmlns:x14="http://schemas.microsoft.com/office/spreadsheetml/2009/9/main" uri="{B025F937-C7B1-47D3-B67F-A62EFF666E3E}">
          <x14:id>{0B16A4CB-BDC3-49B3-B112-A0060D82E275}</x14:id>
        </ext>
      </extLst>
    </cfRule>
  </conditionalFormatting>
  <conditionalFormatting sqref="F76:F92">
    <cfRule type="dataBar" priority="23">
      <dataBar showValue="0">
        <cfvo type="num" val="0"/>
        <cfvo type="num" val="1"/>
        <color theme="8" tint="-0.499984740745262"/>
      </dataBar>
      <extLst>
        <ext xmlns:x14="http://schemas.microsoft.com/office/spreadsheetml/2009/9/main" uri="{B025F937-C7B1-47D3-B67F-A62EFF666E3E}">
          <x14:id>{32CBC538-FDDD-42DF-B42A-77F78AC4A49F}</x14:id>
        </ext>
      </extLst>
    </cfRule>
  </conditionalFormatting>
  <conditionalFormatting sqref="E96:E100">
    <cfRule type="dataBar" priority="22">
      <dataBar showValue="0">
        <cfvo type="num" val="0"/>
        <cfvo type="num" val="1"/>
        <color theme="8" tint="-0.499984740745262"/>
      </dataBar>
      <extLst>
        <ext xmlns:x14="http://schemas.microsoft.com/office/spreadsheetml/2009/9/main" uri="{B025F937-C7B1-47D3-B67F-A62EFF666E3E}">
          <x14:id>{4CBC58C9-3DA2-4191-B6F2-E181BE5CD6AC}</x14:id>
        </ext>
      </extLst>
    </cfRule>
  </conditionalFormatting>
  <conditionalFormatting sqref="E104:E109">
    <cfRule type="dataBar" priority="21">
      <dataBar showValue="0">
        <cfvo type="num" val="0"/>
        <cfvo type="num" val="1"/>
        <color theme="8" tint="-0.499984740745262"/>
      </dataBar>
      <extLst>
        <ext xmlns:x14="http://schemas.microsoft.com/office/spreadsheetml/2009/9/main" uri="{B025F937-C7B1-47D3-B67F-A62EFF666E3E}">
          <x14:id>{86DDF7FA-AACF-42A8-BFFD-4ABA1B577C51}</x14:id>
        </ext>
      </extLst>
    </cfRule>
  </conditionalFormatting>
  <conditionalFormatting sqref="E115:E117">
    <cfRule type="dataBar" priority="20">
      <dataBar showValue="0">
        <cfvo type="num" val="0"/>
        <cfvo type="num" val="1"/>
        <color theme="8" tint="-0.499984740745262"/>
      </dataBar>
      <extLst>
        <ext xmlns:x14="http://schemas.microsoft.com/office/spreadsheetml/2009/9/main" uri="{B025F937-C7B1-47D3-B67F-A62EFF666E3E}">
          <x14:id>{C4D38D89-F088-455E-8E03-828E9AF4DB63}</x14:id>
        </ext>
      </extLst>
    </cfRule>
  </conditionalFormatting>
  <conditionalFormatting sqref="E137:E140">
    <cfRule type="dataBar" priority="19">
      <dataBar showValue="0">
        <cfvo type="num" val="0"/>
        <cfvo type="num" val="1"/>
        <color theme="8" tint="-0.499984740745262"/>
      </dataBar>
      <extLst>
        <ext xmlns:x14="http://schemas.microsoft.com/office/spreadsheetml/2009/9/main" uri="{B025F937-C7B1-47D3-B67F-A62EFF666E3E}">
          <x14:id>{7F2E544D-45DB-4502-90C2-DCEFE6F84144}</x14:id>
        </ext>
      </extLst>
    </cfRule>
  </conditionalFormatting>
  <conditionalFormatting sqref="E172:E179">
    <cfRule type="dataBar" priority="18">
      <dataBar showValue="0">
        <cfvo type="num" val="0"/>
        <cfvo type="num" val="1"/>
        <color theme="8" tint="-0.499984740745262"/>
      </dataBar>
      <extLst>
        <ext xmlns:x14="http://schemas.microsoft.com/office/spreadsheetml/2009/9/main" uri="{B025F937-C7B1-47D3-B67F-A62EFF666E3E}">
          <x14:id>{29F22811-B672-4C39-955C-3EB81734944D}</x14:id>
        </ext>
      </extLst>
    </cfRule>
  </conditionalFormatting>
  <conditionalFormatting sqref="E191:E197">
    <cfRule type="dataBar" priority="17">
      <dataBar showValue="0">
        <cfvo type="num" val="0"/>
        <cfvo type="num" val="1"/>
        <color theme="8" tint="-0.499984740745262"/>
      </dataBar>
      <extLst>
        <ext xmlns:x14="http://schemas.microsoft.com/office/spreadsheetml/2009/9/main" uri="{B025F937-C7B1-47D3-B67F-A62EFF666E3E}">
          <x14:id>{67143913-5056-4DD5-8565-DAD51D779FA6}</x14:id>
        </ext>
      </extLst>
    </cfRule>
  </conditionalFormatting>
  <conditionalFormatting sqref="E214:E221">
    <cfRule type="dataBar" priority="16">
      <dataBar showValue="0">
        <cfvo type="num" val="0"/>
        <cfvo type="num" val="1"/>
        <color theme="8" tint="-0.499984740745262"/>
      </dataBar>
      <extLst>
        <ext xmlns:x14="http://schemas.microsoft.com/office/spreadsheetml/2009/9/main" uri="{B025F937-C7B1-47D3-B67F-A62EFF666E3E}">
          <x14:id>{B9A0881B-C01A-4455-9266-78B7F8FF3565}</x14:id>
        </ext>
      </extLst>
    </cfRule>
  </conditionalFormatting>
  <conditionalFormatting sqref="E237:E241">
    <cfRule type="dataBar" priority="15">
      <dataBar showValue="0">
        <cfvo type="num" val="0"/>
        <cfvo type="num" val="1"/>
        <color theme="8" tint="-0.499984740745262"/>
      </dataBar>
      <extLst>
        <ext xmlns:x14="http://schemas.microsoft.com/office/spreadsheetml/2009/9/main" uri="{B025F937-C7B1-47D3-B67F-A62EFF666E3E}">
          <x14:id>{ADE76F6B-290C-4E39-9BB3-AD706E01434E}</x14:id>
        </ext>
      </extLst>
    </cfRule>
  </conditionalFormatting>
  <conditionalFormatting sqref="E249:E253">
    <cfRule type="dataBar" priority="14">
      <dataBar showValue="0">
        <cfvo type="num" val="0"/>
        <cfvo type="num" val="1"/>
        <color theme="8" tint="-0.499984740745262"/>
      </dataBar>
      <extLst>
        <ext xmlns:x14="http://schemas.microsoft.com/office/spreadsheetml/2009/9/main" uri="{B025F937-C7B1-47D3-B67F-A62EFF666E3E}">
          <x14:id>{4102DE7E-8C86-4700-875C-A5D7D716AA80}</x14:id>
        </ext>
      </extLst>
    </cfRule>
  </conditionalFormatting>
  <conditionalFormatting sqref="E257:E261">
    <cfRule type="dataBar" priority="13">
      <dataBar showValue="0">
        <cfvo type="num" val="0"/>
        <cfvo type="num" val="1"/>
        <color theme="8" tint="-0.499984740745262"/>
      </dataBar>
      <extLst>
        <ext xmlns:x14="http://schemas.microsoft.com/office/spreadsheetml/2009/9/main" uri="{B025F937-C7B1-47D3-B67F-A62EFF666E3E}">
          <x14:id>{0F017A19-C24D-4233-8A7A-F421D24580BE}</x14:id>
        </ext>
      </extLst>
    </cfRule>
  </conditionalFormatting>
  <conditionalFormatting sqref="E265:E269">
    <cfRule type="dataBar" priority="12">
      <dataBar showValue="0">
        <cfvo type="num" val="0"/>
        <cfvo type="num" val="1"/>
        <color theme="8" tint="-0.499984740745262"/>
      </dataBar>
      <extLst>
        <ext xmlns:x14="http://schemas.microsoft.com/office/spreadsheetml/2009/9/main" uri="{B025F937-C7B1-47D3-B67F-A62EFF666E3E}">
          <x14:id>{C39DE715-E60E-4234-AF18-708305B5660D}</x14:id>
        </ext>
      </extLst>
    </cfRule>
  </conditionalFormatting>
  <conditionalFormatting sqref="E276:E277">
    <cfRule type="dataBar" priority="11">
      <dataBar showValue="0">
        <cfvo type="num" val="0"/>
        <cfvo type="num" val="1"/>
        <color theme="8" tint="-0.499984740745262"/>
      </dataBar>
      <extLst>
        <ext xmlns:x14="http://schemas.microsoft.com/office/spreadsheetml/2009/9/main" uri="{B025F937-C7B1-47D3-B67F-A62EFF666E3E}">
          <x14:id>{41D57873-D952-4C29-9473-35C70DF13879}</x14:id>
        </ext>
      </extLst>
    </cfRule>
  </conditionalFormatting>
  <conditionalFormatting sqref="F280:F293">
    <cfRule type="dataBar" priority="10">
      <dataBar showValue="0">
        <cfvo type="num" val="0"/>
        <cfvo type="num" val="1"/>
        <color theme="8" tint="-0.499984740745262"/>
      </dataBar>
      <extLst>
        <ext xmlns:x14="http://schemas.microsoft.com/office/spreadsheetml/2009/9/main" uri="{B025F937-C7B1-47D3-B67F-A62EFF666E3E}">
          <x14:id>{6EAA940B-4944-4B5E-BE2B-0424A39D037D}</x14:id>
        </ext>
      </extLst>
    </cfRule>
  </conditionalFormatting>
  <conditionalFormatting sqref="F296:F310">
    <cfRule type="dataBar" priority="9">
      <dataBar showValue="0">
        <cfvo type="num" val="0"/>
        <cfvo type="num" val="1"/>
        <color theme="8" tint="-0.499984740745262"/>
      </dataBar>
      <extLst>
        <ext xmlns:x14="http://schemas.microsoft.com/office/spreadsheetml/2009/9/main" uri="{B025F937-C7B1-47D3-B67F-A62EFF666E3E}">
          <x14:id>{E4A71F2E-744E-4D13-9A4E-ACE3C04EB5EE}</x14:id>
        </ext>
      </extLst>
    </cfRule>
  </conditionalFormatting>
  <conditionalFormatting sqref="F312:F314">
    <cfRule type="dataBar" priority="8">
      <dataBar showValue="0">
        <cfvo type="num" val="0"/>
        <cfvo type="num" val="1"/>
        <color theme="8" tint="-0.499984740745262"/>
      </dataBar>
      <extLst>
        <ext xmlns:x14="http://schemas.microsoft.com/office/spreadsheetml/2009/9/main" uri="{B025F937-C7B1-47D3-B67F-A62EFF666E3E}">
          <x14:id>{68FAD6CF-DA7A-4860-8F28-B69F595E860E}</x14:id>
        </ext>
      </extLst>
    </cfRule>
  </conditionalFormatting>
  <conditionalFormatting sqref="F317:F325">
    <cfRule type="dataBar" priority="7">
      <dataBar showValue="0">
        <cfvo type="num" val="0"/>
        <cfvo type="num" val="1"/>
        <color theme="8" tint="-0.499984740745262"/>
      </dataBar>
      <extLst>
        <ext xmlns:x14="http://schemas.microsoft.com/office/spreadsheetml/2009/9/main" uri="{B025F937-C7B1-47D3-B67F-A62EFF666E3E}">
          <x14:id>{63998E66-75CB-4935-9B2F-00C0ABDA50CE}</x14:id>
        </ext>
      </extLst>
    </cfRule>
  </conditionalFormatting>
  <conditionalFormatting sqref="F328:F353">
    <cfRule type="dataBar" priority="6">
      <dataBar showValue="0">
        <cfvo type="num" val="0"/>
        <cfvo type="num" val="1"/>
        <color theme="8" tint="-0.499984740745262"/>
      </dataBar>
      <extLst>
        <ext xmlns:x14="http://schemas.microsoft.com/office/spreadsheetml/2009/9/main" uri="{B025F937-C7B1-47D3-B67F-A62EFF666E3E}">
          <x14:id>{2F52A409-7825-49BC-991E-1BE27877AC1E}</x14:id>
        </ext>
      </extLst>
    </cfRule>
  </conditionalFormatting>
  <conditionalFormatting sqref="F356:F370">
    <cfRule type="dataBar" priority="5">
      <dataBar showValue="0">
        <cfvo type="num" val="0"/>
        <cfvo type="num" val="1"/>
        <color theme="8" tint="-0.499984740745262"/>
      </dataBar>
      <extLst>
        <ext xmlns:x14="http://schemas.microsoft.com/office/spreadsheetml/2009/9/main" uri="{B025F937-C7B1-47D3-B67F-A62EFF666E3E}">
          <x14:id>{E36A8E16-958D-4F6D-8068-57CD3BCC13B4}</x14:id>
        </ext>
      </extLst>
    </cfRule>
  </conditionalFormatting>
  <conditionalFormatting sqref="F373:F383">
    <cfRule type="dataBar" priority="4">
      <dataBar showValue="0">
        <cfvo type="num" val="0"/>
        <cfvo type="num" val="1"/>
        <color theme="8" tint="-0.499984740745262"/>
      </dataBar>
      <extLst>
        <ext xmlns:x14="http://schemas.microsoft.com/office/spreadsheetml/2009/9/main" uri="{B025F937-C7B1-47D3-B67F-A62EFF666E3E}">
          <x14:id>{92B74DE8-238C-4AA1-88CB-02C7428CAD49}</x14:id>
        </ext>
      </extLst>
    </cfRule>
  </conditionalFormatting>
  <conditionalFormatting sqref="E34">
    <cfRule type="dataBar" priority="3">
      <dataBar showValue="0">
        <cfvo type="num" val="0"/>
        <cfvo type="num" val="1"/>
        <color theme="8" tint="-0.499984740745262"/>
      </dataBar>
      <extLst>
        <ext xmlns:x14="http://schemas.microsoft.com/office/spreadsheetml/2009/9/main" uri="{B025F937-C7B1-47D3-B67F-A62EFF666E3E}">
          <x14:id>{15451909-8B8B-4518-B7C2-E113560A4EEC}</x14:id>
        </ext>
      </extLst>
    </cfRule>
  </conditionalFormatting>
  <conditionalFormatting sqref="M149:M156">
    <cfRule type="dataBar" priority="2">
      <dataBar showValue="0">
        <cfvo type="num" val="0"/>
        <cfvo type="num" val="1"/>
        <color theme="8" tint="-0.499984740745262"/>
      </dataBar>
      <extLst>
        <ext xmlns:x14="http://schemas.microsoft.com/office/spreadsheetml/2009/9/main" uri="{B025F937-C7B1-47D3-B67F-A62EFF666E3E}">
          <x14:id>{3568693B-9B83-4381-84AB-62AC9AFFCD0C}</x14:id>
        </ext>
      </extLst>
    </cfRule>
  </conditionalFormatting>
  <conditionalFormatting sqref="L150:L154">
    <cfRule type="dataBar" priority="1">
      <dataBar showValue="0">
        <cfvo type="num" val="0"/>
        <cfvo type="num" val="1"/>
        <color theme="8" tint="-0.499984740745262"/>
      </dataBar>
      <extLst>
        <ext xmlns:x14="http://schemas.microsoft.com/office/spreadsheetml/2009/9/main" uri="{B025F937-C7B1-47D3-B67F-A62EFF666E3E}">
          <x14:id>{D96DCA60-5A66-4638-BC3D-6B62DE12AC92}</x14:id>
        </ext>
      </extLst>
    </cfRule>
  </conditionalFormatting>
  <pageMargins left="0.7" right="0.7" top="0.75" bottom="0.75" header="0.3" footer="0.3"/>
  <pageSetup orientation="landscape" r:id="rId1"/>
  <drawing r:id="rId2"/>
  <extLst>
    <ext xmlns:x14="http://schemas.microsoft.com/office/spreadsheetml/2009/9/main" uri="{78C0D931-6437-407d-A8EE-F0AAD7539E65}">
      <x14:conditionalFormattings>
        <x14:conditionalFormatting xmlns:xm="http://schemas.microsoft.com/office/excel/2006/main">
          <x14:cfRule type="dataBar" id="{9D7B5F5E-B9C1-454B-88CC-0CE70A11344F}">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A9F8A4C7-DE08-4E29-A1CB-73CA61850A68}">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94A4E3EB-D500-41D2-B1F6-631BF143FD03}">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E9308254-9787-4328-B3F8-9264B3211522}">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9DF0C11E-0D47-43F2-ABB3-5B873BD7D698}">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8AC8F7CF-019C-4236-B82A-D30D689861C6}">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0B16A4CB-BDC3-49B3-B112-A0060D82E275}">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32CBC538-FDDD-42DF-B42A-77F78AC4A49F}">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4CBC58C9-3DA2-4191-B6F2-E181BE5CD6AC}">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86DDF7FA-AACF-42A8-BFFD-4ABA1B577C51}">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C4D38D89-F088-455E-8E03-828E9AF4DB63}">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7F2E544D-45DB-4502-90C2-DCEFE6F84144}">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29F22811-B672-4C39-955C-3EB81734944D}">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67143913-5056-4DD5-8565-DAD51D779FA6}">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B9A0881B-C01A-4455-9266-78B7F8FF3565}">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ADE76F6B-290C-4E39-9BB3-AD706E01434E}">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4102DE7E-8C86-4700-875C-A5D7D716AA80}">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0F017A19-C24D-4233-8A7A-F421D24580BE}">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C39DE715-E60E-4234-AF18-708305B5660D}">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41D57873-D952-4C29-9473-35C70DF13879}">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6EAA940B-4944-4B5E-BE2B-0424A39D037D}">
            <x14:dataBar minLength="0" maxLength="100" gradient="0">
              <x14:cfvo type="num">
                <xm:f>0</xm:f>
              </x14:cfvo>
              <x14:cfvo type="num">
                <xm:f>1</xm:f>
              </x14:cfvo>
              <x14:negativeFillColor rgb="FFFF0000"/>
              <x14:axisColor rgb="FF000000"/>
            </x14:dataBar>
          </x14:cfRule>
          <xm:sqref>F280:F293</xm:sqref>
        </x14:conditionalFormatting>
        <x14:conditionalFormatting xmlns:xm="http://schemas.microsoft.com/office/excel/2006/main">
          <x14:cfRule type="dataBar" id="{E4A71F2E-744E-4D13-9A4E-ACE3C04EB5EE}">
            <x14:dataBar minLength="0" maxLength="100" gradient="0">
              <x14:cfvo type="num">
                <xm:f>0</xm:f>
              </x14:cfvo>
              <x14:cfvo type="num">
                <xm:f>1</xm:f>
              </x14:cfvo>
              <x14:negativeFillColor rgb="FFFF0000"/>
              <x14:axisColor rgb="FF000000"/>
            </x14:dataBar>
          </x14:cfRule>
          <xm:sqref>F296:F310</xm:sqref>
        </x14:conditionalFormatting>
        <x14:conditionalFormatting xmlns:xm="http://schemas.microsoft.com/office/excel/2006/main">
          <x14:cfRule type="dataBar" id="{68FAD6CF-DA7A-4860-8F28-B69F595E860E}">
            <x14:dataBar minLength="0" maxLength="100" gradient="0">
              <x14:cfvo type="num">
                <xm:f>0</xm:f>
              </x14:cfvo>
              <x14:cfvo type="num">
                <xm:f>1</xm:f>
              </x14:cfvo>
              <x14:negativeFillColor rgb="FFFF0000"/>
              <x14:axisColor rgb="FF000000"/>
            </x14:dataBar>
          </x14:cfRule>
          <xm:sqref>F312:F314</xm:sqref>
        </x14:conditionalFormatting>
        <x14:conditionalFormatting xmlns:xm="http://schemas.microsoft.com/office/excel/2006/main">
          <x14:cfRule type="dataBar" id="{63998E66-75CB-4935-9B2F-00C0ABDA50CE}">
            <x14:dataBar minLength="0" maxLength="100" gradient="0">
              <x14:cfvo type="num">
                <xm:f>0</xm:f>
              </x14:cfvo>
              <x14:cfvo type="num">
                <xm:f>1</xm:f>
              </x14:cfvo>
              <x14:negativeFillColor rgb="FFFF0000"/>
              <x14:axisColor rgb="FF000000"/>
            </x14:dataBar>
          </x14:cfRule>
          <xm:sqref>F317:F325</xm:sqref>
        </x14:conditionalFormatting>
        <x14:conditionalFormatting xmlns:xm="http://schemas.microsoft.com/office/excel/2006/main">
          <x14:cfRule type="dataBar" id="{2F52A409-7825-49BC-991E-1BE27877AC1E}">
            <x14:dataBar minLength="0" maxLength="100" gradient="0">
              <x14:cfvo type="num">
                <xm:f>0</xm:f>
              </x14:cfvo>
              <x14:cfvo type="num">
                <xm:f>1</xm:f>
              </x14:cfvo>
              <x14:negativeFillColor rgb="FFFF0000"/>
              <x14:axisColor rgb="FF000000"/>
            </x14:dataBar>
          </x14:cfRule>
          <xm:sqref>F328:F353</xm:sqref>
        </x14:conditionalFormatting>
        <x14:conditionalFormatting xmlns:xm="http://schemas.microsoft.com/office/excel/2006/main">
          <x14:cfRule type="dataBar" id="{E36A8E16-958D-4F6D-8068-57CD3BCC13B4}">
            <x14:dataBar minLength="0" maxLength="100" gradient="0">
              <x14:cfvo type="num">
                <xm:f>0</xm:f>
              </x14:cfvo>
              <x14:cfvo type="num">
                <xm:f>1</xm:f>
              </x14:cfvo>
              <x14:negativeFillColor rgb="FFFF0000"/>
              <x14:axisColor rgb="FF000000"/>
            </x14:dataBar>
          </x14:cfRule>
          <xm:sqref>F356:F370</xm:sqref>
        </x14:conditionalFormatting>
        <x14:conditionalFormatting xmlns:xm="http://schemas.microsoft.com/office/excel/2006/main">
          <x14:cfRule type="dataBar" id="{92B74DE8-238C-4AA1-88CB-02C7428CAD49}">
            <x14:dataBar minLength="0" maxLength="100" gradient="0">
              <x14:cfvo type="num">
                <xm:f>0</xm:f>
              </x14:cfvo>
              <x14:cfvo type="num">
                <xm:f>1</xm:f>
              </x14:cfvo>
              <x14:negativeFillColor rgb="FFFF0000"/>
              <x14:axisColor rgb="FF000000"/>
            </x14:dataBar>
          </x14:cfRule>
          <xm:sqref>F373:F383</xm:sqref>
        </x14:conditionalFormatting>
        <x14:conditionalFormatting xmlns:xm="http://schemas.microsoft.com/office/excel/2006/main">
          <x14:cfRule type="dataBar" id="{15451909-8B8B-4518-B7C2-E113560A4EEC}">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3568693B-9B83-4381-84AB-62AC9AFFCD0C}">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D96DCA60-5A66-4638-BC3D-6B62DE12AC92}">
            <x14:dataBar minLength="0" maxLength="100" gradient="0">
              <x14:cfvo type="num">
                <xm:f>0</xm:f>
              </x14:cfvo>
              <x14:cfvo type="num">
                <xm:f>1</xm:f>
              </x14:cfvo>
              <x14:negativeFillColor rgb="FFFF0000"/>
              <x14:axisColor rgb="FF000000"/>
            </x14:dataBar>
          </x14:cfRule>
          <xm:sqref>L150:L154</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5"/>
  <sheetViews>
    <sheetView topLeftCell="C27" workbookViewId="0">
      <selection activeCell="F28" sqref="F28"/>
    </sheetView>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43</v>
      </c>
      <c r="D1">
        <f>'data-ach'!K332</f>
        <v>46</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'data-ach'!B315</f>
        <v>7.1428571428571425E-2</v>
      </c>
      <c r="K8" s="54">
        <f>J8</f>
        <v>7.1428571428571425E-2</v>
      </c>
    </row>
    <row r="9" spans="2:13" x14ac:dyDescent="0.25">
      <c r="B9" s="41"/>
      <c r="C9" s="26" t="s">
        <v>1502</v>
      </c>
      <c r="D9" s="61">
        <f>'data-ach'!B413</f>
        <v>0</v>
      </c>
      <c r="E9" s="61">
        <f>'data-ach'!B414</f>
        <v>100</v>
      </c>
      <c r="F9" s="61">
        <f>'data-ach'!B415</f>
        <v>54.761904761904759</v>
      </c>
      <c r="G9" s="61">
        <f>'data-ach'!B416</f>
        <v>62.5</v>
      </c>
      <c r="H9" s="26"/>
      <c r="I9" s="27" t="s">
        <v>11</v>
      </c>
      <c r="J9" s="53">
        <f>'data-ach'!B316</f>
        <v>0.21428571428571427</v>
      </c>
      <c r="K9" s="54">
        <f>J9</f>
        <v>0.21428571428571427</v>
      </c>
    </row>
    <row r="10" spans="2:13" x14ac:dyDescent="0.25">
      <c r="B10" s="41"/>
      <c r="C10" s="26" t="s">
        <v>1503</v>
      </c>
      <c r="D10" s="62"/>
      <c r="E10" s="62"/>
      <c r="F10" s="62"/>
      <c r="G10" s="62"/>
      <c r="H10" s="26"/>
      <c r="I10" s="27" t="s">
        <v>12</v>
      </c>
      <c r="J10" s="53">
        <f>'data-ach'!B317</f>
        <v>0.16666666666666666</v>
      </c>
      <c r="K10" s="54">
        <f>J10</f>
        <v>0.16666666666666666</v>
      </c>
    </row>
    <row r="11" spans="2:13" x14ac:dyDescent="0.25">
      <c r="B11" s="41"/>
      <c r="C11" s="26"/>
      <c r="D11" s="62"/>
      <c r="E11" s="62"/>
      <c r="F11" s="62"/>
      <c r="G11" s="62"/>
      <c r="H11" s="26"/>
      <c r="I11" s="27" t="s">
        <v>13</v>
      </c>
      <c r="J11" s="53">
        <f>'data-ach'!B318</f>
        <v>0.38095238095238093</v>
      </c>
      <c r="K11" s="54">
        <f>J11</f>
        <v>0.38095238095238093</v>
      </c>
    </row>
    <row r="12" spans="2:13" x14ac:dyDescent="0.25">
      <c r="B12" s="41"/>
      <c r="C12" s="26"/>
      <c r="D12" s="62"/>
      <c r="E12" s="62"/>
      <c r="F12" s="62"/>
      <c r="G12" s="62"/>
      <c r="H12" s="26"/>
      <c r="I12" s="27" t="s">
        <v>14</v>
      </c>
      <c r="J12" s="53">
        <f>'data-ach'!B319</f>
        <v>0.16666666666666666</v>
      </c>
      <c r="K12" s="54">
        <f>J12</f>
        <v>0.16666666666666666</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'data-ach'!C413</f>
        <v>0</v>
      </c>
      <c r="E17" s="61">
        <f>'data-ach'!C414</f>
        <v>100</v>
      </c>
      <c r="F17" s="61">
        <f>'data-ach'!C415</f>
        <v>53.341463414634148</v>
      </c>
      <c r="G17" s="61">
        <f>'data-ach'!C416</f>
        <v>51</v>
      </c>
      <c r="H17" s="26"/>
      <c r="I17" s="27" t="s">
        <v>15</v>
      </c>
      <c r="J17" s="53">
        <f>'data-ach'!C315</f>
        <v>0.1951219512195122</v>
      </c>
      <c r="K17" s="54">
        <f>J17</f>
        <v>0.1951219512195122</v>
      </c>
    </row>
    <row r="18" spans="2:11" x14ac:dyDescent="0.25">
      <c r="B18" s="41"/>
      <c r="C18" s="26" t="s">
        <v>1505</v>
      </c>
      <c r="D18" s="62"/>
      <c r="E18" s="62"/>
      <c r="F18" s="62"/>
      <c r="G18" s="62"/>
      <c r="H18" s="26"/>
      <c r="I18" s="27" t="s">
        <v>11</v>
      </c>
      <c r="J18" s="53">
        <f>'data-ach'!C316</f>
        <v>0.14634146341463414</v>
      </c>
      <c r="K18" s="54">
        <f>J18</f>
        <v>0.14634146341463414</v>
      </c>
    </row>
    <row r="19" spans="2:11" x14ac:dyDescent="0.25">
      <c r="B19" s="41"/>
      <c r="C19" s="26"/>
      <c r="D19" s="62"/>
      <c r="E19" s="62"/>
      <c r="F19" s="62"/>
      <c r="G19" s="62"/>
      <c r="H19" s="26"/>
      <c r="I19" s="27" t="s">
        <v>12</v>
      </c>
      <c r="J19" s="53">
        <f>'data-ach'!C317</f>
        <v>0.1951219512195122</v>
      </c>
      <c r="K19" s="54">
        <f>J19</f>
        <v>0.1951219512195122</v>
      </c>
    </row>
    <row r="20" spans="2:11" x14ac:dyDescent="0.25">
      <c r="B20" s="41"/>
      <c r="C20" s="26"/>
      <c r="D20" s="62"/>
      <c r="E20" s="62"/>
      <c r="F20" s="62"/>
      <c r="G20" s="62"/>
      <c r="H20" s="26"/>
      <c r="I20" s="27" t="s">
        <v>13</v>
      </c>
      <c r="J20" s="53">
        <f>'data-ach'!C318</f>
        <v>0.1951219512195122</v>
      </c>
      <c r="K20" s="54">
        <f>J20</f>
        <v>0.1951219512195122</v>
      </c>
    </row>
    <row r="21" spans="2:11" x14ac:dyDescent="0.25">
      <c r="B21" s="41"/>
      <c r="C21" s="26"/>
      <c r="D21" s="26"/>
      <c r="E21" s="26"/>
      <c r="F21" s="26"/>
      <c r="G21" s="26"/>
      <c r="H21" s="26"/>
      <c r="I21" s="27" t="s">
        <v>14</v>
      </c>
      <c r="J21" s="53">
        <f>'data-ach'!C319</f>
        <v>0.26829268292682928</v>
      </c>
      <c r="K21" s="54">
        <f>J21</f>
        <v>0.26829268292682928</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'data-ach'!D$337</f>
        <v>8.6956521739130432E-2</v>
      </c>
      <c r="E28" s="52">
        <f>'data-ach'!D$338</f>
        <v>0.10869565217391304</v>
      </c>
      <c r="F28" s="52">
        <f>'data-ach'!D$339</f>
        <v>0.15217391304347827</v>
      </c>
      <c r="G28" s="52">
        <f>'data-ach'!D$340</f>
        <v>0.28260869565217389</v>
      </c>
      <c r="H28" s="52">
        <f>'data-ach'!D$341</f>
        <v>0.15217391304347827</v>
      </c>
      <c r="I28" s="53">
        <f>'data-ach'!D$342</f>
        <v>0.13043478260869565</v>
      </c>
      <c r="J28" s="54">
        <f>'data-ach'!D$343</f>
        <v>8.6956521739130432E-2</v>
      </c>
    </row>
    <row r="29" spans="2:11" x14ac:dyDescent="0.25">
      <c r="B29" s="41"/>
      <c r="C29" s="27" t="s">
        <v>18</v>
      </c>
      <c r="D29" s="52">
        <f>'data-ach'!E$337</f>
        <v>0.21739130434782608</v>
      </c>
      <c r="E29" s="52">
        <f>'data-ach'!E$338</f>
        <v>0.30434782608695654</v>
      </c>
      <c r="F29" s="52">
        <f>'data-ach'!E$339</f>
        <v>0.2391304347826087</v>
      </c>
      <c r="G29" s="52">
        <f>'data-ach'!E$340</f>
        <v>0.10869565217391304</v>
      </c>
      <c r="H29" s="52">
        <f>'data-ach'!E$341</f>
        <v>0</v>
      </c>
      <c r="I29" s="53">
        <f>'data-ach'!E$342</f>
        <v>4.3478260869565216E-2</v>
      </c>
      <c r="J29" s="54">
        <f>'data-ach'!E$343</f>
        <v>8.6956521739130432E-2</v>
      </c>
    </row>
    <row r="30" spans="2:11" x14ac:dyDescent="0.25">
      <c r="B30" s="41"/>
      <c r="C30" s="27" t="s">
        <v>19</v>
      </c>
      <c r="D30" s="52">
        <f>'data-ach'!F$337</f>
        <v>6.5217391304347824E-2</v>
      </c>
      <c r="E30" s="52">
        <f>'data-ach'!F$338</f>
        <v>4.3478260869565216E-2</v>
      </c>
      <c r="F30" s="52">
        <f>'data-ach'!F$339</f>
        <v>0.13043478260869565</v>
      </c>
      <c r="G30" s="52">
        <f>'data-ach'!F$340</f>
        <v>0.13043478260869565</v>
      </c>
      <c r="H30" s="52">
        <f>'data-ach'!F$341</f>
        <v>0.10869565217391304</v>
      </c>
      <c r="I30" s="53">
        <f>'data-ach'!F$342</f>
        <v>0.34782608695652173</v>
      </c>
      <c r="J30" s="54">
        <f>'data-ach'!F$343</f>
        <v>0.17391304347826086</v>
      </c>
    </row>
    <row r="31" spans="2:11" x14ac:dyDescent="0.25">
      <c r="B31" s="43"/>
      <c r="C31" s="55" t="s">
        <v>20</v>
      </c>
      <c r="D31" s="56">
        <f>'data-ach'!G$337</f>
        <v>0.13043478260869565</v>
      </c>
      <c r="E31" s="56">
        <f>'data-ach'!G$338</f>
        <v>0.15217391304347827</v>
      </c>
      <c r="F31" s="56">
        <f>'data-ach'!G$339</f>
        <v>0.30434782608695654</v>
      </c>
      <c r="G31" s="56">
        <f>'data-ach'!G$340</f>
        <v>8.6956521739130432E-2</v>
      </c>
      <c r="H31" s="56">
        <f>'data-ach'!G$341</f>
        <v>0.10869565217391304</v>
      </c>
      <c r="I31" s="57">
        <f>'data-ach'!G$342</f>
        <v>0.10869565217391304</v>
      </c>
      <c r="J31" s="58">
        <f>'data-ach'!G$343</f>
        <v>0.10869565217391304</v>
      </c>
    </row>
    <row r="34" spans="1:6" x14ac:dyDescent="0.25">
      <c r="B34" s="37" t="s">
        <v>28</v>
      </c>
      <c r="C34" s="38" t="s">
        <v>362</v>
      </c>
      <c r="D34" s="39">
        <f>'data-ach'!H337</f>
        <v>0.21739130434782608</v>
      </c>
      <c r="E34" s="40">
        <f>D34</f>
        <v>0.21739130434782608</v>
      </c>
    </row>
    <row r="35" spans="1:6" x14ac:dyDescent="0.25">
      <c r="B35" s="41"/>
      <c r="C35" s="27" t="s">
        <v>29</v>
      </c>
      <c r="D35" s="28">
        <f>'data-ach'!H338</f>
        <v>0.28260869565217389</v>
      </c>
      <c r="E35" s="42">
        <f>D35</f>
        <v>0.28260869565217389</v>
      </c>
    </row>
    <row r="36" spans="1:6" x14ac:dyDescent="0.25">
      <c r="B36" s="41"/>
      <c r="C36" s="27" t="s">
        <v>30</v>
      </c>
      <c r="D36" s="28">
        <f>'data-ach'!H339</f>
        <v>4.3478260869565216E-2</v>
      </c>
      <c r="E36" s="42">
        <f>D36</f>
        <v>4.3478260869565216E-2</v>
      </c>
    </row>
    <row r="37" spans="1:6" x14ac:dyDescent="0.25">
      <c r="B37" s="41"/>
      <c r="C37" s="27" t="s">
        <v>31</v>
      </c>
      <c r="D37" s="28">
        <f>'data-ach'!H340</f>
        <v>0.45652173913043476</v>
      </c>
      <c r="E37" s="42">
        <f>D37</f>
        <v>0.45652173913043476</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'data-ach'!I337</f>
        <v>0.17391304347826086</v>
      </c>
      <c r="E41" s="42">
        <f>D41</f>
        <v>0.17391304347826086</v>
      </c>
    </row>
    <row r="42" spans="1:6" x14ac:dyDescent="0.25">
      <c r="B42" s="41"/>
      <c r="C42" s="70" t="s">
        <v>35</v>
      </c>
      <c r="D42" s="28">
        <f>'data-ach'!I338</f>
        <v>0.19565217391304349</v>
      </c>
      <c r="E42" s="42">
        <f t="shared" ref="E42:E46" si="0">D42</f>
        <v>0.19565217391304349</v>
      </c>
    </row>
    <row r="43" spans="1:6" x14ac:dyDescent="0.25">
      <c r="B43" s="41"/>
      <c r="C43" s="70" t="s">
        <v>36</v>
      </c>
      <c r="D43" s="28">
        <f>'data-ach'!I339</f>
        <v>0.17391304347826086</v>
      </c>
      <c r="E43" s="42">
        <f t="shared" si="0"/>
        <v>0.17391304347826086</v>
      </c>
    </row>
    <row r="44" spans="1:6" x14ac:dyDescent="0.25">
      <c r="B44" s="41"/>
      <c r="C44" s="27" t="s">
        <v>37</v>
      </c>
      <c r="D44" s="28">
        <f>'data-ach'!I340</f>
        <v>0.19565217391304349</v>
      </c>
      <c r="E44" s="42">
        <f t="shared" si="0"/>
        <v>0.19565217391304349</v>
      </c>
    </row>
    <row r="45" spans="1:6" x14ac:dyDescent="0.25">
      <c r="B45" s="41"/>
      <c r="C45" s="27" t="s">
        <v>38</v>
      </c>
      <c r="D45" s="28">
        <f>'data-ach'!I341</f>
        <v>6.5217391304347824E-2</v>
      </c>
      <c r="E45" s="42">
        <f t="shared" si="0"/>
        <v>6.5217391304347824E-2</v>
      </c>
    </row>
    <row r="46" spans="1:6" x14ac:dyDescent="0.25">
      <c r="B46" s="43"/>
      <c r="C46" s="55" t="s">
        <v>33</v>
      </c>
      <c r="D46" s="44">
        <f>'data-ach'!I342</f>
        <v>0.19565217391304349</v>
      </c>
      <c r="E46" s="71">
        <f t="shared" si="0"/>
        <v>0.19565217391304349</v>
      </c>
    </row>
    <row r="48" spans="1:6" x14ac:dyDescent="0.25">
      <c r="B48" s="46" t="s">
        <v>39</v>
      </c>
      <c r="C48" s="47"/>
      <c r="D48" s="47"/>
      <c r="E48" s="69"/>
    </row>
    <row r="49" spans="2:6" x14ac:dyDescent="0.25">
      <c r="B49" s="41"/>
      <c r="C49" s="27" t="s">
        <v>40</v>
      </c>
      <c r="D49" s="28">
        <f>'data-ach'!J337</f>
        <v>0.65217391304347827</v>
      </c>
      <c r="E49" s="42">
        <f>D49</f>
        <v>0.65217391304347827</v>
      </c>
    </row>
    <row r="50" spans="2:6" x14ac:dyDescent="0.25">
      <c r="B50" s="43"/>
      <c r="C50" s="55" t="s">
        <v>41</v>
      </c>
      <c r="D50" s="44">
        <f>'data-ach'!J338</f>
        <v>0.34782608695652173</v>
      </c>
      <c r="E50" s="71">
        <f t="shared" ref="E50" si="1">D50</f>
        <v>0.34782608695652173</v>
      </c>
    </row>
    <row r="53" spans="2:6" x14ac:dyDescent="0.25">
      <c r="B53" s="46" t="s">
        <v>42</v>
      </c>
      <c r="C53" s="47"/>
      <c r="D53" s="74" t="s">
        <v>1597</v>
      </c>
      <c r="E53" s="74" t="s">
        <v>4</v>
      </c>
      <c r="F53" s="69"/>
    </row>
    <row r="54" spans="2:6" x14ac:dyDescent="0.25">
      <c r="B54" s="41"/>
      <c r="C54" s="27" t="s">
        <v>43</v>
      </c>
      <c r="D54" s="26">
        <f>'data-ach'!K323</f>
        <v>46</v>
      </c>
      <c r="E54" s="28">
        <f>'data-ach'!K337</f>
        <v>1</v>
      </c>
      <c r="F54" s="42">
        <f>E54</f>
        <v>1</v>
      </c>
    </row>
    <row r="55" spans="2:6" x14ac:dyDescent="0.25">
      <c r="B55" s="41"/>
      <c r="C55" s="27" t="s">
        <v>44</v>
      </c>
      <c r="D55" s="26">
        <f>'data-ach'!K324</f>
        <v>0</v>
      </c>
      <c r="E55" s="28">
        <f>'data-ach'!K338</f>
        <v>0</v>
      </c>
      <c r="F55" s="42">
        <f t="shared" ref="F55:F62" si="2">E55</f>
        <v>0</v>
      </c>
    </row>
    <row r="56" spans="2:6" x14ac:dyDescent="0.25">
      <c r="B56" s="41"/>
      <c r="C56" s="27" t="s">
        <v>45</v>
      </c>
      <c r="D56" s="26">
        <f>'data-ach'!K325</f>
        <v>0</v>
      </c>
      <c r="E56" s="28">
        <f>'data-ach'!K339</f>
        <v>0</v>
      </c>
      <c r="F56" s="42">
        <f t="shared" si="2"/>
        <v>0</v>
      </c>
    </row>
    <row r="57" spans="2:6" x14ac:dyDescent="0.25">
      <c r="B57" s="41"/>
      <c r="C57" s="27" t="s">
        <v>46</v>
      </c>
      <c r="D57" s="26">
        <f>'data-ach'!K326</f>
        <v>0</v>
      </c>
      <c r="E57" s="28">
        <f>'data-ach'!K340</f>
        <v>0</v>
      </c>
      <c r="F57" s="42">
        <f t="shared" si="2"/>
        <v>0</v>
      </c>
    </row>
    <row r="58" spans="2:6" x14ac:dyDescent="0.25">
      <c r="B58" s="41"/>
      <c r="C58" s="27" t="s">
        <v>47</v>
      </c>
      <c r="D58" s="26">
        <f>'data-ach'!K327</f>
        <v>0</v>
      </c>
      <c r="E58" s="28">
        <f>'data-ach'!K341</f>
        <v>0</v>
      </c>
      <c r="F58" s="42">
        <f t="shared" si="2"/>
        <v>0</v>
      </c>
    </row>
    <row r="59" spans="2:6" x14ac:dyDescent="0.25">
      <c r="B59" s="41"/>
      <c r="C59" s="27" t="s">
        <v>48</v>
      </c>
      <c r="D59" s="26">
        <f>'data-ach'!K328</f>
        <v>0</v>
      </c>
      <c r="E59" s="28">
        <f>'data-ach'!K342</f>
        <v>0</v>
      </c>
      <c r="F59" s="42">
        <f t="shared" si="2"/>
        <v>0</v>
      </c>
    </row>
    <row r="60" spans="2:6" x14ac:dyDescent="0.25">
      <c r="B60" s="41"/>
      <c r="C60" s="27" t="s">
        <v>49</v>
      </c>
      <c r="D60" s="26">
        <f>'data-ach'!K329</f>
        <v>0</v>
      </c>
      <c r="E60" s="28">
        <f>'data-ach'!K343</f>
        <v>0</v>
      </c>
      <c r="F60" s="42">
        <f t="shared" si="2"/>
        <v>0</v>
      </c>
    </row>
    <row r="61" spans="2:6" x14ac:dyDescent="0.25">
      <c r="B61" s="41"/>
      <c r="C61" s="27" t="s">
        <v>50</v>
      </c>
      <c r="D61" s="26">
        <f>'data-ach'!K330</f>
        <v>0</v>
      </c>
      <c r="E61" s="28">
        <f>'data-ach'!K344</f>
        <v>0</v>
      </c>
      <c r="F61" s="42">
        <f t="shared" si="2"/>
        <v>0</v>
      </c>
    </row>
    <row r="62" spans="2:6" x14ac:dyDescent="0.25">
      <c r="B62" s="41"/>
      <c r="C62" s="27" t="s">
        <v>51</v>
      </c>
      <c r="D62" s="26">
        <f>'data-ach'!K331</f>
        <v>0</v>
      </c>
      <c r="E62" s="28">
        <f>'data-ach'!K345</f>
        <v>0</v>
      </c>
      <c r="F62" s="42">
        <f t="shared" si="2"/>
        <v>0</v>
      </c>
    </row>
    <row r="63" spans="2:6" x14ac:dyDescent="0.25">
      <c r="B63" s="43"/>
      <c r="C63" s="30"/>
      <c r="D63" s="30">
        <f>SUM(D54:D62)</f>
        <v>46</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'data-ach'!S337</f>
        <v>0.2391304347826087</v>
      </c>
      <c r="E68" s="28">
        <f>D68</f>
        <v>0.2391304347826087</v>
      </c>
      <c r="F68" s="26"/>
      <c r="G68" s="72"/>
    </row>
    <row r="69" spans="2:7" x14ac:dyDescent="0.25">
      <c r="B69" s="41"/>
      <c r="C69" s="27" t="s">
        <v>54</v>
      </c>
      <c r="D69" s="28">
        <f>'data-ach'!S338</f>
        <v>0.28260869565217389</v>
      </c>
      <c r="E69" s="28">
        <f t="shared" ref="E69:E72" si="3">D69</f>
        <v>0.28260869565217389</v>
      </c>
      <c r="F69" s="26"/>
      <c r="G69" s="72"/>
    </row>
    <row r="70" spans="2:7" x14ac:dyDescent="0.25">
      <c r="B70" s="41"/>
      <c r="C70" s="27" t="s">
        <v>55</v>
      </c>
      <c r="D70" s="28">
        <f>'data-ach'!S339</f>
        <v>0.17391304347826086</v>
      </c>
      <c r="E70" s="28">
        <f t="shared" si="3"/>
        <v>0.17391304347826086</v>
      </c>
      <c r="F70" s="26"/>
      <c r="G70" s="72"/>
    </row>
    <row r="71" spans="2:7" x14ac:dyDescent="0.25">
      <c r="B71" s="41"/>
      <c r="C71" s="27" t="s">
        <v>56</v>
      </c>
      <c r="D71" s="28">
        <f>'data-ach'!S340</f>
        <v>0.19565217391304349</v>
      </c>
      <c r="E71" s="28">
        <f t="shared" si="3"/>
        <v>0.19565217391304349</v>
      </c>
      <c r="F71" s="26"/>
      <c r="G71" s="72"/>
    </row>
    <row r="72" spans="2:7" x14ac:dyDescent="0.25">
      <c r="B72" s="41"/>
      <c r="C72" s="27" t="s">
        <v>57</v>
      </c>
      <c r="D72" s="28">
        <f>'data-ach'!S341</f>
        <v>0.10869565217391304</v>
      </c>
      <c r="E72" s="28">
        <f t="shared" si="3"/>
        <v>0.10869565217391304</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'data-ach'!T$323</f>
        <v>0</v>
      </c>
      <c r="E76" s="75">
        <f>D76/D$93</f>
        <v>0</v>
      </c>
      <c r="F76" s="28">
        <f t="shared" ref="F76:F92" si="4">E76</f>
        <v>0</v>
      </c>
      <c r="G76" s="72"/>
    </row>
    <row r="77" spans="2:7" x14ac:dyDescent="0.25">
      <c r="B77" s="41"/>
      <c r="C77" s="27" t="s">
        <v>60</v>
      </c>
      <c r="D77" s="26">
        <f>'data-ach'!U$323</f>
        <v>0</v>
      </c>
      <c r="E77" s="75">
        <f t="shared" ref="E77:E92" si="5">D77/D$93</f>
        <v>0</v>
      </c>
      <c r="F77" s="28">
        <f t="shared" si="4"/>
        <v>0</v>
      </c>
      <c r="G77" s="72"/>
    </row>
    <row r="78" spans="2:7" x14ac:dyDescent="0.25">
      <c r="B78" s="41"/>
      <c r="C78" s="27" t="s">
        <v>61</v>
      </c>
      <c r="D78" s="26">
        <f>'data-ach'!V$323</f>
        <v>0</v>
      </c>
      <c r="E78" s="75">
        <f t="shared" si="5"/>
        <v>0</v>
      </c>
      <c r="F78" s="28">
        <f t="shared" si="4"/>
        <v>0</v>
      </c>
      <c r="G78" s="72"/>
    </row>
    <row r="79" spans="2:7" x14ac:dyDescent="0.25">
      <c r="B79" s="41"/>
      <c r="C79" s="27" t="s">
        <v>62</v>
      </c>
      <c r="D79" s="26">
        <f>'data-ach'!W$323</f>
        <v>6</v>
      </c>
      <c r="E79" s="75">
        <f t="shared" si="5"/>
        <v>1.9736842105263157E-2</v>
      </c>
      <c r="F79" s="28">
        <f t="shared" si="4"/>
        <v>1.9736842105263157E-2</v>
      </c>
      <c r="G79" s="72"/>
    </row>
    <row r="80" spans="2:7" x14ac:dyDescent="0.25">
      <c r="B80" s="41"/>
      <c r="C80" s="27" t="s">
        <v>63</v>
      </c>
      <c r="D80" s="26">
        <f>'data-ach'!X$323</f>
        <v>0</v>
      </c>
      <c r="E80" s="75">
        <f t="shared" si="5"/>
        <v>0</v>
      </c>
      <c r="F80" s="28">
        <f t="shared" si="4"/>
        <v>0</v>
      </c>
      <c r="G80" s="72"/>
    </row>
    <row r="81" spans="2:7" x14ac:dyDescent="0.25">
      <c r="B81" s="41"/>
      <c r="C81" s="27" t="s">
        <v>64</v>
      </c>
      <c r="D81" s="26">
        <f>'data-ach'!Y$323</f>
        <v>2</v>
      </c>
      <c r="E81" s="75">
        <f t="shared" si="5"/>
        <v>6.5789473684210523E-3</v>
      </c>
      <c r="F81" s="28">
        <f t="shared" si="4"/>
        <v>6.5789473684210523E-3</v>
      </c>
      <c r="G81" s="72"/>
    </row>
    <row r="82" spans="2:7" x14ac:dyDescent="0.25">
      <c r="B82" s="41"/>
      <c r="C82" s="27" t="s">
        <v>65</v>
      </c>
      <c r="D82" s="26">
        <f>'data-ach'!Z$323</f>
        <v>1</v>
      </c>
      <c r="E82" s="75">
        <f t="shared" si="5"/>
        <v>3.2894736842105261E-3</v>
      </c>
      <c r="F82" s="28">
        <f t="shared" si="4"/>
        <v>3.2894736842105261E-3</v>
      </c>
      <c r="G82" s="72"/>
    </row>
    <row r="83" spans="2:7" x14ac:dyDescent="0.25">
      <c r="B83" s="41"/>
      <c r="C83" s="27" t="s">
        <v>66</v>
      </c>
      <c r="D83" s="26">
        <f>'data-ach'!AA$323</f>
        <v>2</v>
      </c>
      <c r="E83" s="75">
        <f t="shared" si="5"/>
        <v>6.5789473684210523E-3</v>
      </c>
      <c r="F83" s="28">
        <f t="shared" si="4"/>
        <v>6.5789473684210523E-3</v>
      </c>
      <c r="G83" s="72"/>
    </row>
    <row r="84" spans="2:7" x14ac:dyDescent="0.25">
      <c r="B84" s="41"/>
      <c r="C84" s="27" t="s">
        <v>67</v>
      </c>
      <c r="D84" s="26">
        <f>'data-ach'!AB$323</f>
        <v>4</v>
      </c>
      <c r="E84" s="75">
        <f t="shared" si="5"/>
        <v>1.3157894736842105E-2</v>
      </c>
      <c r="F84" s="28">
        <f t="shared" si="4"/>
        <v>1.3157894736842105E-2</v>
      </c>
      <c r="G84" s="72"/>
    </row>
    <row r="85" spans="2:7" x14ac:dyDescent="0.25">
      <c r="B85" s="41"/>
      <c r="C85" s="27" t="s">
        <v>68</v>
      </c>
      <c r="D85" s="26">
        <f>'data-ach'!AC$323</f>
        <v>1</v>
      </c>
      <c r="E85" s="75">
        <f t="shared" si="5"/>
        <v>3.2894736842105261E-3</v>
      </c>
      <c r="F85" s="28">
        <f t="shared" si="4"/>
        <v>3.2894736842105261E-3</v>
      </c>
      <c r="G85" s="72"/>
    </row>
    <row r="86" spans="2:7" x14ac:dyDescent="0.25">
      <c r="B86" s="41"/>
      <c r="C86" s="27" t="s">
        <v>69</v>
      </c>
      <c r="D86" s="26">
        <f>'data-ach'!AD$323</f>
        <v>0</v>
      </c>
      <c r="E86" s="75">
        <f t="shared" si="5"/>
        <v>0</v>
      </c>
      <c r="F86" s="28">
        <f t="shared" si="4"/>
        <v>0</v>
      </c>
      <c r="G86" s="72"/>
    </row>
    <row r="87" spans="2:7" x14ac:dyDescent="0.25">
      <c r="B87" s="41"/>
      <c r="C87" s="27" t="s">
        <v>70</v>
      </c>
      <c r="D87" s="26">
        <f>'data-ach'!AE$323</f>
        <v>3</v>
      </c>
      <c r="E87" s="75">
        <f t="shared" si="5"/>
        <v>9.8684210526315784E-3</v>
      </c>
      <c r="F87" s="28">
        <f t="shared" si="4"/>
        <v>9.8684210526315784E-3</v>
      </c>
      <c r="G87" s="72"/>
    </row>
    <row r="88" spans="2:7" x14ac:dyDescent="0.25">
      <c r="B88" s="41"/>
      <c r="C88" s="27" t="s">
        <v>71</v>
      </c>
      <c r="D88" s="26">
        <f>'data-ach'!AF$323</f>
        <v>0</v>
      </c>
      <c r="E88" s="75">
        <f t="shared" si="5"/>
        <v>0</v>
      </c>
      <c r="F88" s="28">
        <f t="shared" si="4"/>
        <v>0</v>
      </c>
      <c r="G88" s="72"/>
    </row>
    <row r="89" spans="2:7" x14ac:dyDescent="0.25">
      <c r="B89" s="41"/>
      <c r="C89" s="27" t="s">
        <v>72</v>
      </c>
      <c r="D89" s="26">
        <f>'data-ach'!AG$323</f>
        <v>0</v>
      </c>
      <c r="E89" s="75">
        <f t="shared" si="5"/>
        <v>0</v>
      </c>
      <c r="F89" s="28">
        <f t="shared" si="4"/>
        <v>0</v>
      </c>
      <c r="G89" s="72"/>
    </row>
    <row r="90" spans="2:7" x14ac:dyDescent="0.25">
      <c r="B90" s="41"/>
      <c r="C90" s="27" t="s">
        <v>73</v>
      </c>
      <c r="D90" s="26">
        <f>'data-ach'!AH$323</f>
        <v>1</v>
      </c>
      <c r="E90" s="75">
        <f t="shared" si="5"/>
        <v>3.2894736842105261E-3</v>
      </c>
      <c r="F90" s="28">
        <f t="shared" si="4"/>
        <v>3.2894736842105261E-3</v>
      </c>
      <c r="G90" s="72"/>
    </row>
    <row r="91" spans="2:7" x14ac:dyDescent="0.25">
      <c r="B91" s="41"/>
      <c r="C91" s="27" t="s">
        <v>74</v>
      </c>
      <c r="D91" s="26">
        <f>'data-ach'!AI$323</f>
        <v>0</v>
      </c>
      <c r="E91" s="75">
        <f t="shared" si="5"/>
        <v>0</v>
      </c>
      <c r="F91" s="28">
        <f t="shared" si="4"/>
        <v>0</v>
      </c>
      <c r="G91" s="72"/>
    </row>
    <row r="92" spans="2:7" x14ac:dyDescent="0.25">
      <c r="B92" s="41"/>
      <c r="C92" s="27" t="s">
        <v>75</v>
      </c>
      <c r="D92" s="26">
        <f>'data-ach'!AJ$323</f>
        <v>1</v>
      </c>
      <c r="E92" s="75">
        <f t="shared" si="5"/>
        <v>3.2894736842105261E-3</v>
      </c>
      <c r="F92" s="28">
        <f t="shared" si="4"/>
        <v>3.2894736842105261E-3</v>
      </c>
      <c r="G92" s="72"/>
    </row>
    <row r="93" spans="2:7" x14ac:dyDescent="0.25">
      <c r="B93" s="43"/>
      <c r="C93" s="30"/>
      <c r="D93" s="30">
        <f>'data-ach'!AH334</f>
        <v>304</v>
      </c>
      <c r="E93" s="30"/>
      <c r="F93" s="30"/>
      <c r="G93" s="45"/>
    </row>
    <row r="95" spans="2:7" ht="33" customHeight="1" x14ac:dyDescent="0.25">
      <c r="B95" s="93" t="s">
        <v>76</v>
      </c>
      <c r="C95" s="94"/>
      <c r="D95" s="94"/>
      <c r="E95" s="94"/>
      <c r="F95" s="94"/>
      <c r="G95" s="95"/>
    </row>
    <row r="96" spans="2:7" x14ac:dyDescent="0.25">
      <c r="B96" s="41"/>
      <c r="C96" s="27" t="s">
        <v>77</v>
      </c>
      <c r="D96" s="28">
        <f>'data-ach'!AL337</f>
        <v>4.3478260869565216E-2</v>
      </c>
      <c r="E96" s="28">
        <f t="shared" ref="E96:E100" si="6">D96</f>
        <v>4.3478260869565216E-2</v>
      </c>
      <c r="F96" s="26"/>
      <c r="G96" s="72"/>
    </row>
    <row r="97" spans="2:8" x14ac:dyDescent="0.25">
      <c r="B97" s="41"/>
      <c r="C97" s="27" t="s">
        <v>78</v>
      </c>
      <c r="D97" s="28">
        <f>'data-ach'!AL338</f>
        <v>0.21739130434782608</v>
      </c>
      <c r="E97" s="28">
        <f t="shared" si="6"/>
        <v>0.21739130434782608</v>
      </c>
      <c r="F97" s="26"/>
      <c r="G97" s="72"/>
    </row>
    <row r="98" spans="2:8" x14ac:dyDescent="0.25">
      <c r="B98" s="41"/>
      <c r="C98" s="27" t="s">
        <v>79</v>
      </c>
      <c r="D98" s="28">
        <f>'data-ach'!AL339</f>
        <v>0.17391304347826086</v>
      </c>
      <c r="E98" s="28">
        <f t="shared" si="6"/>
        <v>0.17391304347826086</v>
      </c>
      <c r="F98" s="26"/>
      <c r="G98" s="72"/>
    </row>
    <row r="99" spans="2:8" x14ac:dyDescent="0.25">
      <c r="B99" s="41"/>
      <c r="C99" s="27" t="s">
        <v>80</v>
      </c>
      <c r="D99" s="28">
        <f>'data-ach'!AL340</f>
        <v>0.43478260869565216</v>
      </c>
      <c r="E99" s="28">
        <f t="shared" si="6"/>
        <v>0.43478260869565216</v>
      </c>
      <c r="F99" s="26"/>
      <c r="G99" s="72"/>
    </row>
    <row r="100" spans="2:8" x14ac:dyDescent="0.25">
      <c r="B100" s="41"/>
      <c r="C100" s="27" t="s">
        <v>57</v>
      </c>
      <c r="D100" s="28">
        <f>'data-ach'!AL341</f>
        <v>0.13043478260869565</v>
      </c>
      <c r="E100" s="28">
        <f t="shared" si="6"/>
        <v>0.13043478260869565</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'data-ach'!AM337</f>
        <v>0.2608695652173913</v>
      </c>
      <c r="E104" s="28">
        <f t="shared" ref="E104:E109" si="7">D104</f>
        <v>0.2608695652173913</v>
      </c>
      <c r="F104" s="26"/>
      <c r="G104" s="72"/>
    </row>
    <row r="105" spans="2:8" x14ac:dyDescent="0.25">
      <c r="B105" s="41"/>
      <c r="C105" s="27">
        <v>2</v>
      </c>
      <c r="D105" s="28">
        <f>'data-ach'!AM338</f>
        <v>0.21739130434782608</v>
      </c>
      <c r="E105" s="28">
        <f t="shared" si="7"/>
        <v>0.21739130434782608</v>
      </c>
      <c r="F105" s="26"/>
      <c r="G105" s="72"/>
    </row>
    <row r="106" spans="2:8" x14ac:dyDescent="0.25">
      <c r="B106" s="41"/>
      <c r="C106" s="27">
        <v>3</v>
      </c>
      <c r="D106" s="28">
        <f>'data-ach'!AM339</f>
        <v>0.15217391304347827</v>
      </c>
      <c r="E106" s="28">
        <f t="shared" si="7"/>
        <v>0.15217391304347827</v>
      </c>
      <c r="F106" s="26"/>
      <c r="G106" s="72"/>
    </row>
    <row r="107" spans="2:8" x14ac:dyDescent="0.25">
      <c r="B107" s="41"/>
      <c r="C107" s="27">
        <v>4</v>
      </c>
      <c r="D107" s="28">
        <f>'data-ach'!AM340</f>
        <v>8.6956521739130432E-2</v>
      </c>
      <c r="E107" s="28">
        <f t="shared" si="7"/>
        <v>8.6956521739130432E-2</v>
      </c>
      <c r="F107" s="26"/>
      <c r="G107" s="72"/>
    </row>
    <row r="108" spans="2:8" x14ac:dyDescent="0.25">
      <c r="B108" s="41"/>
      <c r="C108" s="27" t="s">
        <v>82</v>
      </c>
      <c r="D108" s="28">
        <f>'data-ach'!AM341</f>
        <v>0.28260869565217389</v>
      </c>
      <c r="E108" s="28">
        <f t="shared" si="7"/>
        <v>0.28260869565217389</v>
      </c>
      <c r="F108" s="26"/>
      <c r="G108" s="72"/>
    </row>
    <row r="109" spans="2:8" x14ac:dyDescent="0.25">
      <c r="B109" s="41"/>
      <c r="C109" s="27" t="s">
        <v>83</v>
      </c>
      <c r="D109" s="28">
        <f>'data-ach'!AM342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'data-ach'!AN337</f>
        <v>0.86046511627906974</v>
      </c>
      <c r="E115" s="28">
        <f t="shared" ref="E115:E117" si="8">D115</f>
        <v>0.86046511627906974</v>
      </c>
      <c r="F115" s="26"/>
      <c r="G115" s="26"/>
      <c r="H115" s="72"/>
    </row>
    <row r="116" spans="2:8" x14ac:dyDescent="0.25">
      <c r="B116" s="41"/>
      <c r="C116" s="27" t="s">
        <v>87</v>
      </c>
      <c r="D116" s="28">
        <f>'data-ach'!AN338</f>
        <v>6.9767441860465115E-2</v>
      </c>
      <c r="E116" s="28">
        <f t="shared" si="8"/>
        <v>6.9767441860465115E-2</v>
      </c>
      <c r="F116" s="26"/>
      <c r="G116" s="26"/>
      <c r="H116" s="72"/>
    </row>
    <row r="117" spans="2:8" x14ac:dyDescent="0.25">
      <c r="B117" s="41"/>
      <c r="C117" s="27" t="s">
        <v>88</v>
      </c>
      <c r="D117" s="28">
        <f>'data-ach'!AN339</f>
        <v>6.9767441860465115E-2</v>
      </c>
      <c r="E117" s="28">
        <f t="shared" si="8"/>
        <v>6.9767441860465115E-2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'data-ach'!AP323</f>
        <v>37</v>
      </c>
      <c r="E126" s="26">
        <f>'data-ach'!AQ323</f>
        <v>5</v>
      </c>
      <c r="F126" s="26">
        <f>'data-ach'!AR323</f>
        <v>4</v>
      </c>
      <c r="G126" s="26"/>
      <c r="H126" s="72"/>
    </row>
    <row r="127" spans="2:8" x14ac:dyDescent="0.25">
      <c r="B127" s="41"/>
      <c r="C127" s="27" t="s">
        <v>97</v>
      </c>
      <c r="D127" s="26">
        <f>'data-ach'!AS323</f>
        <v>4</v>
      </c>
      <c r="E127" s="26">
        <f>'data-ach'!AT323</f>
        <v>2</v>
      </c>
      <c r="F127" s="26">
        <f>'data-ach'!AU323</f>
        <v>38</v>
      </c>
      <c r="G127" s="26"/>
      <c r="H127" s="72"/>
    </row>
    <row r="128" spans="2:8" x14ac:dyDescent="0.25">
      <c r="B128" s="41"/>
      <c r="C128" s="27" t="s">
        <v>98</v>
      </c>
      <c r="D128" s="26">
        <f>'data-ach'!AV323</f>
        <v>11</v>
      </c>
      <c r="E128" s="26">
        <f>'data-ach'!AW323</f>
        <v>7</v>
      </c>
      <c r="F128" s="26">
        <f>'data-ach'!AX323</f>
        <v>27</v>
      </c>
      <c r="G128" s="26"/>
      <c r="H128" s="72"/>
    </row>
    <row r="129" spans="2:8" x14ac:dyDescent="0.25">
      <c r="B129" s="41"/>
      <c r="C129" s="27" t="s">
        <v>99</v>
      </c>
      <c r="D129" s="26">
        <f>'data-ach'!AY323</f>
        <v>19</v>
      </c>
      <c r="E129" s="26">
        <f>'data-ach'!AZ323</f>
        <v>2</v>
      </c>
      <c r="F129" s="26">
        <f>'data-ach'!BA323</f>
        <v>24</v>
      </c>
      <c r="G129" s="26"/>
      <c r="H129" s="72"/>
    </row>
    <row r="130" spans="2:8" x14ac:dyDescent="0.25">
      <c r="B130" s="41"/>
      <c r="C130" s="27" t="s">
        <v>100</v>
      </c>
      <c r="D130" s="26">
        <f>'data-ach'!BB323</f>
        <v>14</v>
      </c>
      <c r="E130" s="26">
        <f>'data-ach'!BC323</f>
        <v>12</v>
      </c>
      <c r="F130" s="26">
        <f>'data-ach'!BD323</f>
        <v>18</v>
      </c>
      <c r="G130" s="26"/>
      <c r="H130" s="72"/>
    </row>
    <row r="131" spans="2:8" x14ac:dyDescent="0.25">
      <c r="B131" s="41"/>
      <c r="C131" s="27" t="s">
        <v>101</v>
      </c>
      <c r="D131" s="26">
        <f>'data-ach'!BE323</f>
        <v>9</v>
      </c>
      <c r="E131" s="26">
        <f>'data-ach'!BF323</f>
        <v>5</v>
      </c>
      <c r="F131" s="26">
        <f>'data-ach'!BG323</f>
        <v>30</v>
      </c>
      <c r="G131" s="26"/>
      <c r="H131" s="72"/>
    </row>
    <row r="132" spans="2:8" x14ac:dyDescent="0.25">
      <c r="B132" s="41"/>
      <c r="C132" s="27" t="s">
        <v>1599</v>
      </c>
      <c r="D132" s="26">
        <f>'data-ach'!BH323</f>
        <v>10</v>
      </c>
      <c r="E132" s="26">
        <f>'data-ach'!BI323</f>
        <v>5</v>
      </c>
      <c r="F132" s="26">
        <f>'data-ach'!BJ323</f>
        <v>26</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'data-ach'!BL337</f>
        <v>0.86486486486486491</v>
      </c>
      <c r="E137" s="28">
        <f t="shared" ref="E137:E140" si="9">D137</f>
        <v>0.86486486486486491</v>
      </c>
      <c r="F137" s="26"/>
      <c r="G137" s="26"/>
      <c r="H137" s="72"/>
    </row>
    <row r="138" spans="2:8" x14ac:dyDescent="0.25">
      <c r="B138" s="41"/>
      <c r="C138" s="27">
        <v>2</v>
      </c>
      <c r="D138" s="28">
        <f>'data-ach'!BL338</f>
        <v>5.4054054054054057E-2</v>
      </c>
      <c r="E138" s="28">
        <f t="shared" si="9"/>
        <v>5.4054054054054057E-2</v>
      </c>
      <c r="F138" s="26"/>
      <c r="G138" s="26"/>
      <c r="H138" s="72"/>
    </row>
    <row r="139" spans="2:8" x14ac:dyDescent="0.25">
      <c r="B139" s="41"/>
      <c r="C139" s="27">
        <v>3</v>
      </c>
      <c r="D139" s="28">
        <f>'data-ach'!BL339</f>
        <v>5.4054054054054057E-2</v>
      </c>
      <c r="E139" s="28">
        <f t="shared" si="9"/>
        <v>5.4054054054054057E-2</v>
      </c>
      <c r="F139" s="26"/>
      <c r="G139" s="26"/>
      <c r="H139" s="72"/>
    </row>
    <row r="140" spans="2:8" x14ac:dyDescent="0.25">
      <c r="B140" s="41"/>
      <c r="C140" s="27" t="s">
        <v>104</v>
      </c>
      <c r="D140" s="28">
        <f>'data-ach'!BL341</f>
        <v>2.7027027027027029E-2</v>
      </c>
      <c r="E140" s="28">
        <f t="shared" si="9"/>
        <v>2.7027027027027029E-2</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'data-ach'!BN323</f>
        <v>35</v>
      </c>
      <c r="E144" s="72"/>
    </row>
    <row r="145" spans="2:13" x14ac:dyDescent="0.25">
      <c r="B145" s="41"/>
      <c r="C145" s="27" t="s">
        <v>107</v>
      </c>
      <c r="D145" s="26">
        <f>'data-ach'!BO323</f>
        <v>15</v>
      </c>
      <c r="E145" s="72"/>
    </row>
    <row r="146" spans="2:13" x14ac:dyDescent="0.25">
      <c r="B146" s="41"/>
      <c r="C146" s="27" t="s">
        <v>108</v>
      </c>
      <c r="D146" s="26">
        <f>'data-ach'!BP323</f>
        <v>9</v>
      </c>
      <c r="E146" s="72"/>
    </row>
    <row r="147" spans="2:13" x14ac:dyDescent="0.25">
      <c r="B147" s="43"/>
      <c r="C147" s="55" t="s">
        <v>75</v>
      </c>
      <c r="D147" s="30">
        <f>'data-ach'!BQ323</f>
        <v>3</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'data-ach'!BS366</f>
        <v>2.7027027027027029E-2</v>
      </c>
      <c r="L150" s="42">
        <f t="shared" ref="L150:L154" si="10">K150</f>
        <v>2.7027027027027029E-2</v>
      </c>
      <c r="M150" s="54"/>
    </row>
    <row r="151" spans="2:13" x14ac:dyDescent="0.25">
      <c r="B151" s="73"/>
      <c r="C151" s="26"/>
      <c r="D151" s="26"/>
      <c r="E151" s="26"/>
      <c r="F151" s="62">
        <f>'data-ach'!BS351</f>
        <v>1</v>
      </c>
      <c r="G151" s="62">
        <f>'data-ach'!BS352</f>
        <v>100</v>
      </c>
      <c r="H151" s="80">
        <f>'data-ach'!BS353</f>
        <v>84.594594594594597</v>
      </c>
      <c r="I151" s="50">
        <f>'data-ach'!BS354</f>
        <v>90</v>
      </c>
      <c r="J151" s="27" t="s">
        <v>11</v>
      </c>
      <c r="K151" s="53">
        <f>'data-ach'!BS367</f>
        <v>0</v>
      </c>
      <c r="L151" s="42">
        <f t="shared" si="10"/>
        <v>0</v>
      </c>
      <c r="M151" s="54"/>
    </row>
    <row r="152" spans="2:13" x14ac:dyDescent="0.25">
      <c r="B152" s="73"/>
      <c r="C152" s="26"/>
      <c r="D152" s="26"/>
      <c r="E152" s="26"/>
      <c r="F152" s="26"/>
      <c r="G152" s="26"/>
      <c r="H152" s="26"/>
      <c r="I152" s="50"/>
      <c r="J152" s="27" t="s">
        <v>12</v>
      </c>
      <c r="K152" s="53">
        <f>'data-ach'!BS368</f>
        <v>5.4054054054054057E-2</v>
      </c>
      <c r="L152" s="42">
        <f t="shared" si="10"/>
        <v>5.4054054054054057E-2</v>
      </c>
      <c r="M152" s="54"/>
    </row>
    <row r="153" spans="2:13" x14ac:dyDescent="0.25">
      <c r="B153" s="73"/>
      <c r="C153" s="26"/>
      <c r="D153" s="26"/>
      <c r="E153" s="26"/>
      <c r="F153" s="26"/>
      <c r="G153" s="26"/>
      <c r="H153" s="26"/>
      <c r="I153" s="50"/>
      <c r="J153" s="27" t="s">
        <v>13</v>
      </c>
      <c r="K153" s="53">
        <f>'data-ach'!BS369</f>
        <v>0.10810810810810811</v>
      </c>
      <c r="L153" s="42">
        <f t="shared" si="10"/>
        <v>0.10810810810810811</v>
      </c>
      <c r="M153" s="54"/>
    </row>
    <row r="154" spans="2:13" x14ac:dyDescent="0.25">
      <c r="B154" s="76"/>
      <c r="C154" s="30"/>
      <c r="D154" s="30"/>
      <c r="E154" s="30"/>
      <c r="F154" s="30"/>
      <c r="G154" s="30"/>
      <c r="H154" s="30"/>
      <c r="I154" s="64"/>
      <c r="J154" s="55" t="s">
        <v>14</v>
      </c>
      <c r="K154" s="57">
        <f>'data-ach'!BS370</f>
        <v>0.81081081081081086</v>
      </c>
      <c r="L154" s="71">
        <f t="shared" si="10"/>
        <v>0.81081081081081086</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'data-ach'!BT323</f>
        <v>9</v>
      </c>
      <c r="E158" s="61">
        <f>'data-ach'!BT324</f>
        <v>8</v>
      </c>
      <c r="F158" s="81">
        <f>'data-ach'!BT325</f>
        <v>0</v>
      </c>
    </row>
    <row r="159" spans="2:13" x14ac:dyDescent="0.25">
      <c r="B159" s="41"/>
      <c r="C159" s="29" t="s">
        <v>203</v>
      </c>
      <c r="D159" s="62">
        <f>'data-ach'!BU323</f>
        <v>8</v>
      </c>
      <c r="E159" s="62">
        <f>'data-ach'!BU324</f>
        <v>7</v>
      </c>
      <c r="F159" s="77">
        <f>'data-ach'!BU325</f>
        <v>2</v>
      </c>
    </row>
    <row r="160" spans="2:13" x14ac:dyDescent="0.25">
      <c r="B160" s="76"/>
      <c r="C160" s="82" t="s">
        <v>204</v>
      </c>
      <c r="D160" s="68">
        <f>'data-ach'!BV323</f>
        <v>0</v>
      </c>
      <c r="E160" s="68">
        <f>'data-ach'!BV324</f>
        <v>2</v>
      </c>
      <c r="F160" s="83">
        <f>'data-ach'!BV325</f>
        <v>15</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'data-ach'!BW351</f>
        <v>0</v>
      </c>
      <c r="E165" s="85">
        <f>'data-ach'!BW352</f>
        <v>350</v>
      </c>
      <c r="F165" s="85">
        <f>'data-ach'!BW353</f>
        <v>92.86666666666666</v>
      </c>
      <c r="G165" s="85">
        <f>'data-ach'!BW354</f>
        <v>75</v>
      </c>
      <c r="H165" s="72">
        <f>'data-ach'!BW360</f>
        <v>30</v>
      </c>
    </row>
    <row r="166" spans="2:8" x14ac:dyDescent="0.25">
      <c r="B166" s="41"/>
      <c r="C166" s="27" t="s">
        <v>114</v>
      </c>
      <c r="D166" s="85">
        <f>'data-ach'!BX$351</f>
        <v>5</v>
      </c>
      <c r="E166" s="85">
        <f>'data-ach'!BX$352</f>
        <v>200</v>
      </c>
      <c r="F166" s="85">
        <f>'data-ach'!BX$353</f>
        <v>46.61904761904762</v>
      </c>
      <c r="G166" s="85">
        <f>'data-ach'!BX$354</f>
        <v>40</v>
      </c>
      <c r="H166" s="72">
        <f>'data-ach'!BX360</f>
        <v>21</v>
      </c>
    </row>
    <row r="167" spans="2:8" x14ac:dyDescent="0.25">
      <c r="B167" s="41"/>
      <c r="C167" s="27" t="s">
        <v>115</v>
      </c>
      <c r="D167" s="85">
        <f>'data-ach'!BY$351</f>
        <v>0</v>
      </c>
      <c r="E167" s="85">
        <f>'data-ach'!BY$352</f>
        <v>94</v>
      </c>
      <c r="F167" s="85">
        <f>'data-ach'!BY$353</f>
        <v>36.5625</v>
      </c>
      <c r="G167" s="85">
        <f>'data-ach'!BY$354</f>
        <v>35</v>
      </c>
      <c r="H167" s="72">
        <f>'data-ach'!BY360</f>
        <v>17</v>
      </c>
    </row>
    <row r="168" spans="2:8" x14ac:dyDescent="0.25">
      <c r="B168" s="43"/>
      <c r="C168" s="55" t="s">
        <v>116</v>
      </c>
      <c r="D168" s="86">
        <f>'data-ach'!BZ$351</f>
        <v>0</v>
      </c>
      <c r="E168" s="86">
        <f>'data-ach'!BZ$352</f>
        <v>90</v>
      </c>
      <c r="F168" s="86">
        <f>'data-ach'!BZ$353</f>
        <v>32.285714285714285</v>
      </c>
      <c r="G168" s="86">
        <f>'data-ach'!BZ$354</f>
        <v>25</v>
      </c>
      <c r="H168" s="45">
        <f>'data-ach'!BZ360</f>
        <v>7</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'data-ach'!CB$348</f>
        <v>0.2608695652173913</v>
      </c>
      <c r="E172" s="42">
        <f t="shared" ref="E172:E179" si="11">D172</f>
        <v>0.2608695652173913</v>
      </c>
    </row>
    <row r="173" spans="2:8" x14ac:dyDescent="0.25">
      <c r="B173" s="41"/>
      <c r="C173" s="29" t="s">
        <v>119</v>
      </c>
      <c r="D173" s="28">
        <f>'data-ach'!CC$348</f>
        <v>0.2608695652173913</v>
      </c>
      <c r="E173" s="42">
        <f t="shared" si="11"/>
        <v>0.2608695652173913</v>
      </c>
    </row>
    <row r="174" spans="2:8" x14ac:dyDescent="0.25">
      <c r="B174" s="41"/>
      <c r="C174" s="29" t="s">
        <v>120</v>
      </c>
      <c r="D174" s="28">
        <f>'data-ach'!CD$348</f>
        <v>0.30434782608695654</v>
      </c>
      <c r="E174" s="42">
        <f t="shared" si="11"/>
        <v>0.30434782608695654</v>
      </c>
    </row>
    <row r="175" spans="2:8" x14ac:dyDescent="0.25">
      <c r="B175" s="41"/>
      <c r="C175" s="29" t="s">
        <v>121</v>
      </c>
      <c r="D175" s="28">
        <f>'data-ach'!CE$348</f>
        <v>8.6956521739130432E-2</v>
      </c>
      <c r="E175" s="42">
        <f t="shared" si="11"/>
        <v>8.6956521739130432E-2</v>
      </c>
    </row>
    <row r="176" spans="2:8" x14ac:dyDescent="0.25">
      <c r="B176" s="41"/>
      <c r="C176" s="29" t="s">
        <v>122</v>
      </c>
      <c r="D176" s="28">
        <f>'data-ach'!CF$348</f>
        <v>0.19565217391304349</v>
      </c>
      <c r="E176" s="42">
        <f t="shared" si="11"/>
        <v>0.19565217391304349</v>
      </c>
    </row>
    <row r="177" spans="2:8" x14ac:dyDescent="0.25">
      <c r="B177" s="41"/>
      <c r="C177" s="29" t="s">
        <v>123</v>
      </c>
      <c r="D177" s="28">
        <f>'data-ach'!CG$348</f>
        <v>0.2391304347826087</v>
      </c>
      <c r="E177" s="42">
        <f t="shared" si="11"/>
        <v>0.2391304347826087</v>
      </c>
    </row>
    <row r="178" spans="2:8" x14ac:dyDescent="0.25">
      <c r="B178" s="41"/>
      <c r="C178" s="29" t="s">
        <v>124</v>
      </c>
      <c r="D178" s="28">
        <f>'data-ach'!CH$348</f>
        <v>0.10869565217391304</v>
      </c>
      <c r="E178" s="42">
        <f t="shared" si="11"/>
        <v>0.10869565217391304</v>
      </c>
    </row>
    <row r="179" spans="2:8" x14ac:dyDescent="0.25">
      <c r="B179" s="43"/>
      <c r="C179" s="82" t="s">
        <v>75</v>
      </c>
      <c r="D179" s="44">
        <f>'data-ach'!CI$348</f>
        <v>0.15217391304347827</v>
      </c>
      <c r="E179" s="71">
        <f t="shared" si="11"/>
        <v>0.15217391304347827</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'data-ach'!CL348</f>
        <v>0.73913043478260865</v>
      </c>
      <c r="E187" s="28">
        <f>'data-ach'!CM348</f>
        <v>0</v>
      </c>
      <c r="F187" s="28">
        <f>'data-ach'!CN348</f>
        <v>2.1739130434782608E-2</v>
      </c>
      <c r="G187" s="42">
        <f>'data-ach'!CO348</f>
        <v>2.1739130434782608E-2</v>
      </c>
      <c r="H187" s="12"/>
    </row>
    <row r="188" spans="2:8" x14ac:dyDescent="0.25">
      <c r="B188" s="43"/>
      <c r="C188" s="55" t="s">
        <v>131</v>
      </c>
      <c r="D188" s="44">
        <f>'data-ach'!CP348</f>
        <v>0.5</v>
      </c>
      <c r="E188" s="44">
        <f>'data-ach'!CQ348</f>
        <v>0</v>
      </c>
      <c r="F188" s="44">
        <f>'data-ach'!CR348</f>
        <v>2.1739130434782608E-2</v>
      </c>
      <c r="G188" s="71">
        <f>'data-ach'!CS348</f>
        <v>0</v>
      </c>
    </row>
    <row r="189" spans="2:8" x14ac:dyDescent="0.25">
      <c r="B189" s="5"/>
    </row>
    <row r="190" spans="2:8" x14ac:dyDescent="0.25">
      <c r="B190" s="46" t="s">
        <v>132</v>
      </c>
      <c r="C190" s="47"/>
      <c r="D190" s="47"/>
      <c r="E190" s="69"/>
    </row>
    <row r="191" spans="2:8" x14ac:dyDescent="0.25">
      <c r="B191" s="41"/>
      <c r="C191" s="27" t="s">
        <v>133</v>
      </c>
      <c r="D191" s="28">
        <f>'data-ach'!CT337</f>
        <v>0.3783783783783784</v>
      </c>
      <c r="E191" s="42">
        <f t="shared" ref="E191:E197" si="12">D191</f>
        <v>0.3783783783783784</v>
      </c>
    </row>
    <row r="192" spans="2:8" x14ac:dyDescent="0.25">
      <c r="B192" s="41"/>
      <c r="C192" s="27" t="s">
        <v>134</v>
      </c>
      <c r="D192" s="28">
        <f>'data-ach'!CT338</f>
        <v>0.40540540540540543</v>
      </c>
      <c r="E192" s="42">
        <f t="shared" si="12"/>
        <v>0.40540540540540543</v>
      </c>
    </row>
    <row r="193" spans="2:7" x14ac:dyDescent="0.25">
      <c r="B193" s="41"/>
      <c r="C193" s="27" t="s">
        <v>135</v>
      </c>
      <c r="D193" s="28">
        <f>'data-ach'!CT339</f>
        <v>0.13513513513513514</v>
      </c>
      <c r="E193" s="42">
        <f t="shared" si="12"/>
        <v>0.13513513513513514</v>
      </c>
    </row>
    <row r="194" spans="2:7" x14ac:dyDescent="0.25">
      <c r="B194" s="41"/>
      <c r="C194" s="27" t="s">
        <v>136</v>
      </c>
      <c r="D194" s="28">
        <f>'data-ach'!CT340</f>
        <v>0</v>
      </c>
      <c r="E194" s="42">
        <f t="shared" si="12"/>
        <v>0</v>
      </c>
    </row>
    <row r="195" spans="2:7" x14ac:dyDescent="0.25">
      <c r="B195" s="41"/>
      <c r="C195" s="27" t="s">
        <v>137</v>
      </c>
      <c r="D195" s="28">
        <f>'data-ach'!CT341</f>
        <v>5.4054054054054057E-2</v>
      </c>
      <c r="E195" s="42">
        <f t="shared" si="12"/>
        <v>5.4054054054054057E-2</v>
      </c>
    </row>
    <row r="196" spans="2:7" x14ac:dyDescent="0.25">
      <c r="B196" s="41"/>
      <c r="C196" s="27" t="s">
        <v>138</v>
      </c>
      <c r="D196" s="28">
        <f>'data-ach'!CT342</f>
        <v>0</v>
      </c>
      <c r="E196" s="42">
        <f t="shared" si="12"/>
        <v>0</v>
      </c>
    </row>
    <row r="197" spans="2:7" x14ac:dyDescent="0.25">
      <c r="B197" s="43"/>
      <c r="C197" s="55" t="s">
        <v>139</v>
      </c>
      <c r="D197" s="44">
        <f>'data-ach'!CT343</f>
        <v>2.7027027027027029E-2</v>
      </c>
      <c r="E197" s="71">
        <f t="shared" si="12"/>
        <v>2.7027027027027029E-2</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'data-ach'!CU$337</f>
        <v>0.3611111111111111</v>
      </c>
      <c r="E202" s="28">
        <f>'data-ach'!CU$338</f>
        <v>0.22222222222222221</v>
      </c>
      <c r="F202" s="28">
        <f>'data-ach'!CU$339</f>
        <v>0.25</v>
      </c>
      <c r="G202" s="42">
        <f>'data-ach'!CU$340</f>
        <v>0.16666666666666666</v>
      </c>
    </row>
    <row r="203" spans="2:7" x14ac:dyDescent="0.25">
      <c r="B203" s="41"/>
      <c r="C203" s="27" t="s">
        <v>146</v>
      </c>
      <c r="D203" s="28">
        <f>'data-ach'!CV$337</f>
        <v>0.44444444444444442</v>
      </c>
      <c r="E203" s="28">
        <f>'data-ach'!CV$338</f>
        <v>0.47222222222222221</v>
      </c>
      <c r="F203" s="28">
        <f>'data-ach'!CV$339</f>
        <v>2.7777777777777776E-2</v>
      </c>
      <c r="G203" s="42">
        <f>'data-ach'!CV$340</f>
        <v>5.5555555555555552E-2</v>
      </c>
    </row>
    <row r="204" spans="2:7" x14ac:dyDescent="0.25">
      <c r="B204" s="41"/>
      <c r="C204" s="27" t="s">
        <v>147</v>
      </c>
      <c r="D204" s="28">
        <f>'data-ach'!CW$337</f>
        <v>0.125</v>
      </c>
      <c r="E204" s="28">
        <f>'data-ach'!CW$338</f>
        <v>0.4375</v>
      </c>
      <c r="F204" s="28">
        <f>'data-ach'!CW$339</f>
        <v>0.21875</v>
      </c>
      <c r="G204" s="42">
        <f>'data-ach'!CW$340</f>
        <v>0.21875</v>
      </c>
    </row>
    <row r="205" spans="2:7" x14ac:dyDescent="0.25">
      <c r="B205" s="41"/>
      <c r="C205" s="27" t="s">
        <v>148</v>
      </c>
      <c r="D205" s="28">
        <f>'data-ach'!CX$337</f>
        <v>0.20588235294117646</v>
      </c>
      <c r="E205" s="28">
        <f>'data-ach'!CX$338</f>
        <v>0.44117647058823528</v>
      </c>
      <c r="F205" s="28">
        <f>'data-ach'!CX$339</f>
        <v>8.8235294117647065E-2</v>
      </c>
      <c r="G205" s="42">
        <f>'data-ach'!CX$340</f>
        <v>0.26470588235294118</v>
      </c>
    </row>
    <row r="206" spans="2:7" x14ac:dyDescent="0.25">
      <c r="B206" s="41"/>
      <c r="C206" s="27" t="s">
        <v>149</v>
      </c>
      <c r="D206" s="28">
        <f>'data-ach'!CY$337</f>
        <v>0.16129032258064516</v>
      </c>
      <c r="E206" s="28">
        <f>'data-ach'!CY$338</f>
        <v>0.38709677419354838</v>
      </c>
      <c r="F206" s="28">
        <f>'data-ach'!CY$339</f>
        <v>0.16129032258064516</v>
      </c>
      <c r="G206" s="42">
        <f>'data-ach'!CY$340</f>
        <v>0.29032258064516131</v>
      </c>
    </row>
    <row r="207" spans="2:7" x14ac:dyDescent="0.25">
      <c r="B207" s="41"/>
      <c r="C207" s="27" t="s">
        <v>150</v>
      </c>
      <c r="D207" s="28">
        <f>'data-ach'!CZ$337</f>
        <v>0.2</v>
      </c>
      <c r="E207" s="28">
        <f>'data-ach'!CZ$338</f>
        <v>0.34285714285714286</v>
      </c>
      <c r="F207" s="28">
        <f>'data-ach'!CZ$339</f>
        <v>2.8571428571428571E-2</v>
      </c>
      <c r="G207" s="42">
        <f>'data-ach'!CZ$340</f>
        <v>0.42857142857142855</v>
      </c>
    </row>
    <row r="208" spans="2:7" x14ac:dyDescent="0.25">
      <c r="B208" s="41"/>
      <c r="C208" s="27" t="s">
        <v>151</v>
      </c>
      <c r="D208" s="28">
        <f>'data-ach'!DA$337</f>
        <v>0.41666666666666669</v>
      </c>
      <c r="E208" s="28">
        <f>'data-ach'!DA$338</f>
        <v>0.44444444444444442</v>
      </c>
      <c r="F208" s="28">
        <f>'data-ach'!DA$339</f>
        <v>5.5555555555555552E-2</v>
      </c>
      <c r="G208" s="42">
        <f>'data-ach'!DA$340</f>
        <v>8.3333333333333329E-2</v>
      </c>
    </row>
    <row r="209" spans="2:7" x14ac:dyDescent="0.25">
      <c r="B209" s="41"/>
      <c r="C209" s="27" t="s">
        <v>152</v>
      </c>
      <c r="D209" s="28">
        <f>'data-ach'!DB$337</f>
        <v>0.33333333333333331</v>
      </c>
      <c r="E209" s="28">
        <f>'data-ach'!DB$338</f>
        <v>0.5</v>
      </c>
      <c r="F209" s="28">
        <f>'data-ach'!DB$339</f>
        <v>8.3333333333333329E-2</v>
      </c>
      <c r="G209" s="42">
        <f>'data-ach'!DB$340</f>
        <v>8.3333333333333329E-2</v>
      </c>
    </row>
    <row r="210" spans="2:7" x14ac:dyDescent="0.25">
      <c r="B210" s="43"/>
      <c r="C210" s="55" t="s">
        <v>153</v>
      </c>
      <c r="D210" s="44">
        <f>'data-ach'!DC$337</f>
        <v>0.3611111111111111</v>
      </c>
      <c r="E210" s="44">
        <f>'data-ach'!DC$338</f>
        <v>0.41666666666666669</v>
      </c>
      <c r="F210" s="44">
        <f>'data-ach'!DC$339</f>
        <v>0.1388888888888889</v>
      </c>
      <c r="G210" s="71">
        <f>'data-ach'!DC$340</f>
        <v>8.3333333333333329E-2</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'data-ach'!DD$348</f>
        <v>0.43478260869565216</v>
      </c>
      <c r="E214" s="42">
        <f t="shared" ref="E214:E221" si="13">D214</f>
        <v>0.43478260869565216</v>
      </c>
    </row>
    <row r="215" spans="2:7" x14ac:dyDescent="0.25">
      <c r="B215" s="41"/>
      <c r="C215" s="27" t="s">
        <v>156</v>
      </c>
      <c r="D215" s="28">
        <f>'data-ach'!DE$348</f>
        <v>0.5</v>
      </c>
      <c r="E215" s="42">
        <f t="shared" si="13"/>
        <v>0.5</v>
      </c>
    </row>
    <row r="216" spans="2:7" x14ac:dyDescent="0.25">
      <c r="B216" s="41"/>
      <c r="C216" s="27" t="s">
        <v>157</v>
      </c>
      <c r="D216" s="28">
        <f>'data-ach'!DF$348</f>
        <v>0.34782608695652173</v>
      </c>
      <c r="E216" s="42">
        <f t="shared" si="13"/>
        <v>0.34782608695652173</v>
      </c>
    </row>
    <row r="217" spans="2:7" x14ac:dyDescent="0.25">
      <c r="B217" s="41"/>
      <c r="C217" s="27" t="s">
        <v>158</v>
      </c>
      <c r="D217" s="28">
        <f>'data-ach'!DG$348</f>
        <v>0.28260869565217389</v>
      </c>
      <c r="E217" s="42">
        <f t="shared" si="13"/>
        <v>0.28260869565217389</v>
      </c>
    </row>
    <row r="218" spans="2:7" x14ac:dyDescent="0.25">
      <c r="B218" s="41"/>
      <c r="C218" s="27" t="s">
        <v>159</v>
      </c>
      <c r="D218" s="28">
        <f>'data-ach'!DH$348</f>
        <v>0.13043478260869565</v>
      </c>
      <c r="E218" s="42">
        <f t="shared" si="13"/>
        <v>0.13043478260869565</v>
      </c>
    </row>
    <row r="219" spans="2:7" x14ac:dyDescent="0.25">
      <c r="B219" s="41"/>
      <c r="C219" s="27" t="s">
        <v>160</v>
      </c>
      <c r="D219" s="28">
        <f>'data-ach'!DI$348</f>
        <v>6.5217391304347824E-2</v>
      </c>
      <c r="E219" s="42">
        <f t="shared" si="13"/>
        <v>6.5217391304347824E-2</v>
      </c>
    </row>
    <row r="220" spans="2:7" x14ac:dyDescent="0.25">
      <c r="B220" s="41"/>
      <c r="C220" s="27" t="s">
        <v>161</v>
      </c>
      <c r="D220" s="28">
        <f>'data-ach'!DJ$348</f>
        <v>0.41304347826086957</v>
      </c>
      <c r="E220" s="42">
        <f t="shared" si="13"/>
        <v>0.41304347826086957</v>
      </c>
    </row>
    <row r="221" spans="2:7" x14ac:dyDescent="0.25">
      <c r="B221" s="43"/>
      <c r="C221" s="55" t="s">
        <v>75</v>
      </c>
      <c r="D221" s="44">
        <f>'data-ach'!DK$348</f>
        <v>4.3478260869565216E-2</v>
      </c>
      <c r="E221" s="71">
        <f t="shared" si="13"/>
        <v>4.3478260869565216E-2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'data-ach'!DO$337</f>
        <v>0.15555555555555556</v>
      </c>
      <c r="E231" s="28">
        <f>'data-ach'!DO$338</f>
        <v>0.1111111111111111</v>
      </c>
      <c r="F231" s="28">
        <f>'data-ach'!DO$339</f>
        <v>0.4</v>
      </c>
      <c r="G231" s="42">
        <f>'data-ach'!DO$340</f>
        <v>0.33333333333333331</v>
      </c>
    </row>
    <row r="232" spans="1:7" x14ac:dyDescent="0.25">
      <c r="B232" s="41"/>
      <c r="C232" s="27" t="s">
        <v>169</v>
      </c>
      <c r="D232" s="28">
        <f>'data-ach'!DP$337</f>
        <v>8.8888888888888892E-2</v>
      </c>
      <c r="E232" s="28">
        <f>'data-ach'!DP$338</f>
        <v>0.1111111111111111</v>
      </c>
      <c r="F232" s="28">
        <f>'data-ach'!DP$339</f>
        <v>0.35555555555555557</v>
      </c>
      <c r="G232" s="42">
        <f>'data-ach'!DP$340</f>
        <v>0.44444444444444442</v>
      </c>
    </row>
    <row r="233" spans="1:7" x14ac:dyDescent="0.25">
      <c r="B233" s="43"/>
      <c r="C233" s="55" t="s">
        <v>129</v>
      </c>
      <c r="D233" s="44">
        <f>'data-ach'!DQ$337</f>
        <v>0.4</v>
      </c>
      <c r="E233" s="44">
        <f>'data-ach'!DQ$338</f>
        <v>0.17777777777777778</v>
      </c>
      <c r="F233" s="44">
        <f>'data-ach'!DQ$339</f>
        <v>0.24444444444444444</v>
      </c>
      <c r="G233" s="71">
        <f>'data-ach'!DQ$340</f>
        <v>0.17777777777777778</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'data-ach'!DR337</f>
        <v>0.10869565217391304</v>
      </c>
      <c r="E237" s="28">
        <f t="shared" ref="E237:E241" si="14">D237</f>
        <v>0.10869565217391304</v>
      </c>
      <c r="F237" s="26"/>
      <c r="G237" s="72"/>
    </row>
    <row r="238" spans="1:7" x14ac:dyDescent="0.25">
      <c r="B238" s="41"/>
      <c r="C238" s="27" t="s">
        <v>175</v>
      </c>
      <c r="D238" s="28">
        <f>'data-ach'!DR338</f>
        <v>0.28260869565217389</v>
      </c>
      <c r="E238" s="28">
        <f t="shared" si="14"/>
        <v>0.28260869565217389</v>
      </c>
      <c r="F238" s="26"/>
      <c r="G238" s="72"/>
    </row>
    <row r="239" spans="1:7" x14ac:dyDescent="0.25">
      <c r="B239" s="41"/>
      <c r="C239" s="27" t="s">
        <v>174</v>
      </c>
      <c r="D239" s="28">
        <f>'data-ach'!DR339</f>
        <v>0.17391304347826086</v>
      </c>
      <c r="E239" s="28">
        <f t="shared" si="14"/>
        <v>0.17391304347826086</v>
      </c>
      <c r="F239" s="26"/>
      <c r="G239" s="72"/>
    </row>
    <row r="240" spans="1:7" x14ac:dyDescent="0.25">
      <c r="A240" s="26"/>
      <c r="B240" s="41"/>
      <c r="C240" s="27" t="s">
        <v>173</v>
      </c>
      <c r="D240" s="28">
        <f>'data-ach'!DR340</f>
        <v>0.13043478260869565</v>
      </c>
      <c r="E240" s="28">
        <f t="shared" si="14"/>
        <v>0.13043478260869565</v>
      </c>
      <c r="F240" s="26"/>
      <c r="G240" s="72"/>
    </row>
    <row r="241" spans="1:7" x14ac:dyDescent="0.25">
      <c r="A241" s="26"/>
      <c r="B241" s="43"/>
      <c r="C241" s="55" t="s">
        <v>172</v>
      </c>
      <c r="D241" s="44">
        <f>'data-ach'!DR341</f>
        <v>0.30434782608695654</v>
      </c>
      <c r="E241" s="44">
        <f t="shared" si="14"/>
        <v>0.30434782608695654</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'data-ach'!DS348</f>
        <v>0.10869565217391304</v>
      </c>
      <c r="E246" s="44">
        <f>'data-ach'!DT348</f>
        <v>0.21739130434782608</v>
      </c>
      <c r="F246" s="71">
        <f>'data-ach'!DU348</f>
        <v>0.65217391304347827</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'data-ach'!DV348</f>
        <v>0.69565217391304346</v>
      </c>
      <c r="E249" s="28">
        <f t="shared" ref="E249:E253" si="15">D249</f>
        <v>0.69565217391304346</v>
      </c>
      <c r="F249" s="26"/>
      <c r="G249" s="72"/>
    </row>
    <row r="250" spans="1:7" x14ac:dyDescent="0.25">
      <c r="A250" s="26"/>
      <c r="B250" s="41"/>
      <c r="C250" s="27" t="s">
        <v>182</v>
      </c>
      <c r="D250" s="28">
        <f>'data-ach'!DW348</f>
        <v>0</v>
      </c>
      <c r="E250" s="28">
        <f t="shared" si="15"/>
        <v>0</v>
      </c>
      <c r="F250" s="26"/>
      <c r="G250" s="72"/>
    </row>
    <row r="251" spans="1:7" x14ac:dyDescent="0.25">
      <c r="A251" s="26"/>
      <c r="B251" s="41"/>
      <c r="C251" s="27" t="s">
        <v>183</v>
      </c>
      <c r="D251" s="28">
        <f>'data-ach'!DX348</f>
        <v>2.1739130434782608E-2</v>
      </c>
      <c r="E251" s="28">
        <f t="shared" si="15"/>
        <v>2.1739130434782608E-2</v>
      </c>
      <c r="F251" s="26"/>
      <c r="G251" s="72"/>
    </row>
    <row r="252" spans="1:7" x14ac:dyDescent="0.25">
      <c r="A252" s="26"/>
      <c r="B252" s="41"/>
      <c r="C252" s="27" t="s">
        <v>184</v>
      </c>
      <c r="D252" s="28">
        <f>'data-ach'!DY348</f>
        <v>0.19565217391304349</v>
      </c>
      <c r="E252" s="28">
        <f t="shared" si="15"/>
        <v>0.19565217391304349</v>
      </c>
      <c r="F252" s="26"/>
      <c r="G252" s="72"/>
    </row>
    <row r="253" spans="1:7" x14ac:dyDescent="0.25">
      <c r="A253" s="26"/>
      <c r="B253" s="43"/>
      <c r="C253" s="55" t="s">
        <v>185</v>
      </c>
      <c r="D253" s="44">
        <f>'data-ach'!DZ348</f>
        <v>0.13043478260869565</v>
      </c>
      <c r="E253" s="44">
        <f t="shared" si="15"/>
        <v>0.13043478260869565</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'data-ach'!EA348</f>
        <v>0.60869565217391308</v>
      </c>
      <c r="E257" s="28">
        <f t="shared" ref="E257:E261" si="16">D257</f>
        <v>0.60869565217391308</v>
      </c>
      <c r="F257" s="26"/>
      <c r="G257" s="72"/>
    </row>
    <row r="258" spans="1:7" x14ac:dyDescent="0.25">
      <c r="A258" s="26"/>
      <c r="B258" s="41"/>
      <c r="C258" s="27" t="s">
        <v>187</v>
      </c>
      <c r="D258" s="28">
        <f>'data-ach'!EB348</f>
        <v>4.3478260869565216E-2</v>
      </c>
      <c r="E258" s="28">
        <f t="shared" si="16"/>
        <v>4.3478260869565216E-2</v>
      </c>
      <c r="F258" s="26"/>
      <c r="G258" s="72"/>
    </row>
    <row r="259" spans="1:7" x14ac:dyDescent="0.25">
      <c r="A259" s="26"/>
      <c r="B259" s="41"/>
      <c r="C259" s="27" t="s">
        <v>188</v>
      </c>
      <c r="D259" s="28">
        <f>'data-ach'!EC348</f>
        <v>2.1739130434782608E-2</v>
      </c>
      <c r="E259" s="28">
        <f t="shared" si="16"/>
        <v>2.1739130434782608E-2</v>
      </c>
      <c r="F259" s="26"/>
      <c r="G259" s="72"/>
    </row>
    <row r="260" spans="1:7" x14ac:dyDescent="0.25">
      <c r="A260" s="26"/>
      <c r="B260" s="41"/>
      <c r="C260" s="27" t="s">
        <v>189</v>
      </c>
      <c r="D260" s="28">
        <f>'data-ach'!ED348</f>
        <v>0.19565217391304349</v>
      </c>
      <c r="E260" s="28">
        <f t="shared" si="16"/>
        <v>0.19565217391304349</v>
      </c>
      <c r="F260" s="26"/>
      <c r="G260" s="72"/>
    </row>
    <row r="261" spans="1:7" x14ac:dyDescent="0.25">
      <c r="A261" s="26"/>
      <c r="B261" s="43"/>
      <c r="C261" s="55" t="s">
        <v>185</v>
      </c>
      <c r="D261" s="44">
        <f>'data-ach'!EE348</f>
        <v>0.19565217391304349</v>
      </c>
      <c r="E261" s="44">
        <f t="shared" si="16"/>
        <v>0.19565217391304349</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'data-ach'!EF339</f>
        <v>9.375E-2</v>
      </c>
      <c r="E265" s="28">
        <f t="shared" ref="E265:E269" si="17">D265</f>
        <v>9.375E-2</v>
      </c>
      <c r="F265" s="26"/>
      <c r="G265" s="72"/>
    </row>
    <row r="266" spans="1:7" x14ac:dyDescent="0.25">
      <c r="A266" s="26"/>
      <c r="B266" s="41"/>
      <c r="C266" s="27" t="s">
        <v>192</v>
      </c>
      <c r="D266" s="28">
        <f>'data-ach'!EF340</f>
        <v>0.40625</v>
      </c>
      <c r="E266" s="28">
        <f t="shared" si="17"/>
        <v>0.40625</v>
      </c>
      <c r="F266" s="26"/>
      <c r="G266" s="72"/>
    </row>
    <row r="267" spans="1:7" x14ac:dyDescent="0.25">
      <c r="A267" s="26"/>
      <c r="B267" s="41"/>
      <c r="C267" s="27" t="s">
        <v>193</v>
      </c>
      <c r="D267" s="28">
        <f>'data-ach'!EF341</f>
        <v>0.15625</v>
      </c>
      <c r="E267" s="28">
        <f t="shared" si="17"/>
        <v>0.15625</v>
      </c>
      <c r="F267" s="26"/>
      <c r="G267" s="72"/>
    </row>
    <row r="268" spans="1:7" x14ac:dyDescent="0.25">
      <c r="A268" s="26"/>
      <c r="B268" s="41"/>
      <c r="C268" s="27" t="s">
        <v>194</v>
      </c>
      <c r="D268" s="28">
        <f>'data-ach'!EF342</f>
        <v>6.25E-2</v>
      </c>
      <c r="E268" s="28">
        <f t="shared" si="17"/>
        <v>6.25E-2</v>
      </c>
      <c r="F268" s="26"/>
      <c r="G268" s="72"/>
    </row>
    <row r="269" spans="1:7" x14ac:dyDescent="0.25">
      <c r="A269" s="26"/>
      <c r="B269" s="43"/>
      <c r="C269" s="55" t="s">
        <v>195</v>
      </c>
      <c r="D269" s="44">
        <f>'data-ach'!EF343</f>
        <v>0.28125</v>
      </c>
      <c r="E269" s="44">
        <f t="shared" si="17"/>
        <v>0.28125</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'data-ach'!EI337</f>
        <v>0.5</v>
      </c>
      <c r="E276" s="42">
        <f t="shared" ref="E276:E277" si="18">D276</f>
        <v>0.5</v>
      </c>
    </row>
    <row r="277" spans="1:6" x14ac:dyDescent="0.25">
      <c r="A277" s="26"/>
      <c r="B277" s="43"/>
      <c r="C277" s="88" t="s">
        <v>198</v>
      </c>
      <c r="D277" s="44">
        <f>'data-ach'!EI338</f>
        <v>0.5</v>
      </c>
      <c r="E277" s="71">
        <f t="shared" si="18"/>
        <v>0.5</v>
      </c>
    </row>
    <row r="278" spans="1:6" x14ac:dyDescent="0.25">
      <c r="A278" s="26"/>
      <c r="B278" s="26"/>
      <c r="C278" s="26"/>
      <c r="D278" s="26"/>
      <c r="E278" s="26"/>
    </row>
    <row r="279" spans="1:6" x14ac:dyDescent="0.25">
      <c r="A279" s="26"/>
      <c r="B279" s="26"/>
      <c r="C279" s="26"/>
      <c r="D279" s="26"/>
      <c r="E279" s="26"/>
    </row>
    <row r="280" spans="1:6" x14ac:dyDescent="0.25">
      <c r="A280" s="26"/>
      <c r="B280" s="26"/>
      <c r="C280" s="31" t="s">
        <v>1506</v>
      </c>
      <c r="D280" s="32">
        <f>'data-ach'!L349</f>
        <v>5</v>
      </c>
      <c r="E280" s="33">
        <f>'data-ach'!L380</f>
        <v>0.1111111111111111</v>
      </c>
      <c r="F280" s="33">
        <f t="shared" ref="F280:F293" si="19">E280</f>
        <v>0.1111111111111111</v>
      </c>
    </row>
    <row r="281" spans="1:6" x14ac:dyDescent="0.25">
      <c r="A281" s="26"/>
      <c r="B281" s="26"/>
      <c r="C281" s="31" t="s">
        <v>1507</v>
      </c>
      <c r="D281" s="32">
        <f>'data-ach'!L350</f>
        <v>6</v>
      </c>
      <c r="E281" s="33">
        <f>'data-ach'!L381</f>
        <v>0.13333333333333333</v>
      </c>
      <c r="F281" s="33">
        <f t="shared" si="19"/>
        <v>0.13333333333333333</v>
      </c>
    </row>
    <row r="282" spans="1:6" x14ac:dyDescent="0.25">
      <c r="A282" s="26"/>
      <c r="B282" s="26"/>
      <c r="C282" s="31" t="s">
        <v>1508</v>
      </c>
      <c r="D282" s="32">
        <f>'data-ach'!L351</f>
        <v>1</v>
      </c>
      <c r="E282" s="33">
        <f>'data-ach'!L382</f>
        <v>2.2222222222222223E-2</v>
      </c>
      <c r="F282" s="33">
        <f t="shared" si="19"/>
        <v>2.2222222222222223E-2</v>
      </c>
    </row>
    <row r="283" spans="1:6" x14ac:dyDescent="0.25">
      <c r="A283" s="26"/>
      <c r="B283" s="26"/>
      <c r="C283" s="31" t="s">
        <v>1568</v>
      </c>
      <c r="D283" s="32">
        <f>'data-ach'!L352</f>
        <v>0</v>
      </c>
      <c r="E283" s="33">
        <f>'data-ach'!L383</f>
        <v>0</v>
      </c>
      <c r="F283" s="33">
        <f t="shared" si="19"/>
        <v>0</v>
      </c>
    </row>
    <row r="284" spans="1:6" x14ac:dyDescent="0.25">
      <c r="A284" s="26"/>
      <c r="B284" s="26"/>
      <c r="C284" s="31" t="s">
        <v>1509</v>
      </c>
      <c r="D284" s="32">
        <f>'data-ach'!L353</f>
        <v>1</v>
      </c>
      <c r="E284" s="33">
        <f>'data-ach'!L384</f>
        <v>2.2222222222222223E-2</v>
      </c>
      <c r="F284" s="33">
        <f t="shared" si="19"/>
        <v>2.2222222222222223E-2</v>
      </c>
    </row>
    <row r="285" spans="1:6" ht="15.75" customHeight="1" x14ac:dyDescent="0.25">
      <c r="A285" s="26"/>
      <c r="B285" s="26"/>
      <c r="C285" s="31" t="s">
        <v>1510</v>
      </c>
      <c r="D285" s="32">
        <f>'data-ach'!L354</f>
        <v>2</v>
      </c>
      <c r="E285" s="33">
        <f>'data-ach'!L385</f>
        <v>4.4444444444444446E-2</v>
      </c>
      <c r="F285" s="33">
        <f t="shared" si="19"/>
        <v>4.4444444444444446E-2</v>
      </c>
    </row>
    <row r="286" spans="1:6" ht="15.75" customHeight="1" x14ac:dyDescent="0.25">
      <c r="A286" s="26"/>
      <c r="B286" s="26"/>
      <c r="C286" s="31" t="s">
        <v>1569</v>
      </c>
      <c r="D286" s="32">
        <f>'data-ach'!L355</f>
        <v>0</v>
      </c>
      <c r="E286" s="33">
        <f>'data-ach'!L386</f>
        <v>0</v>
      </c>
      <c r="F286" s="33">
        <f t="shared" si="19"/>
        <v>0</v>
      </c>
    </row>
    <row r="287" spans="1:6" x14ac:dyDescent="0.25">
      <c r="A287" s="26"/>
      <c r="B287" s="26"/>
      <c r="C287" s="31" t="s">
        <v>1511</v>
      </c>
      <c r="D287" s="32">
        <f>'data-ach'!L356</f>
        <v>4</v>
      </c>
      <c r="E287" s="33">
        <f>'data-ach'!L387</f>
        <v>8.8888888888888892E-2</v>
      </c>
      <c r="F287" s="33">
        <f t="shared" si="19"/>
        <v>8.8888888888888892E-2</v>
      </c>
    </row>
    <row r="288" spans="1:6" x14ac:dyDescent="0.25">
      <c r="A288" s="26"/>
      <c r="B288" s="26"/>
      <c r="C288" s="31" t="s">
        <v>1512</v>
      </c>
      <c r="D288" s="32">
        <f>'data-ach'!L357</f>
        <v>1</v>
      </c>
      <c r="E288" s="33">
        <f>'data-ach'!L388</f>
        <v>2.2222222222222223E-2</v>
      </c>
      <c r="F288" s="33">
        <f t="shared" si="19"/>
        <v>2.2222222222222223E-2</v>
      </c>
    </row>
    <row r="289" spans="1:6" x14ac:dyDescent="0.25">
      <c r="A289" s="26"/>
      <c r="B289" s="26"/>
      <c r="C289" s="31" t="s">
        <v>232</v>
      </c>
      <c r="D289" s="32">
        <f>'data-ach'!L358</f>
        <v>3</v>
      </c>
      <c r="E289" s="33">
        <f>'data-ach'!L389</f>
        <v>6.6666666666666666E-2</v>
      </c>
      <c r="F289" s="33">
        <f t="shared" si="19"/>
        <v>6.6666666666666666E-2</v>
      </c>
    </row>
    <row r="290" spans="1:6" x14ac:dyDescent="0.25">
      <c r="A290" s="26"/>
      <c r="B290" s="26"/>
      <c r="C290" s="31" t="s">
        <v>1513</v>
      </c>
      <c r="D290" s="32">
        <f>'data-ach'!L359</f>
        <v>5</v>
      </c>
      <c r="E290" s="33">
        <f>'data-ach'!L390</f>
        <v>0.1111111111111111</v>
      </c>
      <c r="F290" s="33">
        <f t="shared" si="19"/>
        <v>0.1111111111111111</v>
      </c>
    </row>
    <row r="291" spans="1:6" x14ac:dyDescent="0.25">
      <c r="A291" s="26"/>
      <c r="B291" s="26"/>
      <c r="C291" s="31" t="s">
        <v>1514</v>
      </c>
      <c r="D291" s="32">
        <f>'data-ach'!L360</f>
        <v>3</v>
      </c>
      <c r="E291" s="33">
        <f>'data-ach'!L391</f>
        <v>6.6666666666666666E-2</v>
      </c>
      <c r="F291" s="33">
        <f t="shared" si="19"/>
        <v>6.6666666666666666E-2</v>
      </c>
    </row>
    <row r="292" spans="1:6" x14ac:dyDescent="0.25">
      <c r="A292" s="26"/>
      <c r="B292" s="26"/>
      <c r="C292" s="31" t="s">
        <v>1515</v>
      </c>
      <c r="D292" s="32">
        <f>'data-ach'!L361</f>
        <v>14</v>
      </c>
      <c r="E292" s="33">
        <f>'data-ach'!L392</f>
        <v>0.31111111111111112</v>
      </c>
      <c r="F292" s="33">
        <f t="shared" si="19"/>
        <v>0.31111111111111112</v>
      </c>
    </row>
    <row r="293" spans="1:6" x14ac:dyDescent="0.25">
      <c r="A293" s="26"/>
      <c r="B293" s="26"/>
      <c r="C293" s="31" t="s">
        <v>1567</v>
      </c>
      <c r="D293" s="32">
        <f>'data-ach'!L362</f>
        <v>0</v>
      </c>
      <c r="E293" s="33">
        <f>'data-ach'!L393</f>
        <v>0</v>
      </c>
      <c r="F293" s="33">
        <f t="shared" si="19"/>
        <v>0</v>
      </c>
    </row>
    <row r="294" spans="1:6" x14ac:dyDescent="0.25">
      <c r="A294" s="26"/>
      <c r="B294" s="26"/>
      <c r="C294" s="31" t="s">
        <v>5</v>
      </c>
      <c r="D294" s="32">
        <f>SUM(D280:D293)</f>
        <v>45</v>
      </c>
      <c r="E294" s="33">
        <f>SUM(E280:E293)</f>
        <v>1</v>
      </c>
      <c r="F294" s="32"/>
    </row>
    <row r="295" spans="1:6" x14ac:dyDescent="0.25">
      <c r="A295" s="26"/>
      <c r="B295" s="26"/>
      <c r="C295" s="26"/>
      <c r="D295" s="26"/>
      <c r="E295" s="26"/>
    </row>
  </sheetData>
  <mergeCells count="4">
    <mergeCell ref="B66:G66"/>
    <mergeCell ref="B95:G95"/>
    <mergeCell ref="B123:H123"/>
    <mergeCell ref="B236:G236"/>
  </mergeCells>
  <conditionalFormatting sqref="K8:K12">
    <cfRule type="dataBar" priority="30">
      <dataBar showValue="0">
        <cfvo type="num" val="0"/>
        <cfvo type="num" val="1"/>
        <color theme="8" tint="-0.499984740745262"/>
      </dataBar>
      <extLst>
        <ext xmlns:x14="http://schemas.microsoft.com/office/spreadsheetml/2009/9/main" uri="{B025F937-C7B1-47D3-B67F-A62EFF666E3E}">
          <x14:id>{F09F5949-68C3-48CF-9687-6A2E00808193}</x14:id>
        </ext>
      </extLst>
    </cfRule>
  </conditionalFormatting>
  <conditionalFormatting sqref="K17:K21">
    <cfRule type="dataBar" priority="29">
      <dataBar showValue="0">
        <cfvo type="num" val="0"/>
        <cfvo type="num" val="1"/>
        <color theme="8" tint="-0.499984740745262"/>
      </dataBar>
      <extLst>
        <ext xmlns:x14="http://schemas.microsoft.com/office/spreadsheetml/2009/9/main" uri="{B025F937-C7B1-47D3-B67F-A62EFF666E3E}">
          <x14:id>{E79D5B3F-A4D0-4435-907E-575EE74C4793}</x14:id>
        </ext>
      </extLst>
    </cfRule>
  </conditionalFormatting>
  <conditionalFormatting sqref="E35:E37">
    <cfRule type="dataBar" priority="28">
      <dataBar showValue="0">
        <cfvo type="num" val="0"/>
        <cfvo type="num" val="1"/>
        <color theme="8" tint="-0.499984740745262"/>
      </dataBar>
      <extLst>
        <ext xmlns:x14="http://schemas.microsoft.com/office/spreadsheetml/2009/9/main" uri="{B025F937-C7B1-47D3-B67F-A62EFF666E3E}">
          <x14:id>{E8D35098-49DF-48EC-85F3-EC2DF4179CA1}</x14:id>
        </ext>
      </extLst>
    </cfRule>
  </conditionalFormatting>
  <conditionalFormatting sqref="E41:E46">
    <cfRule type="dataBar" priority="27">
      <dataBar showValue="0">
        <cfvo type="num" val="0"/>
        <cfvo type="num" val="1"/>
        <color theme="8" tint="-0.499984740745262"/>
      </dataBar>
      <extLst>
        <ext xmlns:x14="http://schemas.microsoft.com/office/spreadsheetml/2009/9/main" uri="{B025F937-C7B1-47D3-B67F-A62EFF666E3E}">
          <x14:id>{B80761A7-9F5C-4515-B7E5-A97236B1B8AD}</x14:id>
        </ext>
      </extLst>
    </cfRule>
  </conditionalFormatting>
  <conditionalFormatting sqref="E49:E50">
    <cfRule type="dataBar" priority="26">
      <dataBar showValue="0">
        <cfvo type="num" val="0"/>
        <cfvo type="num" val="1"/>
        <color theme="8" tint="-0.499984740745262"/>
      </dataBar>
      <extLst>
        <ext xmlns:x14="http://schemas.microsoft.com/office/spreadsheetml/2009/9/main" uri="{B025F937-C7B1-47D3-B67F-A62EFF666E3E}">
          <x14:id>{90AC7313-B9D8-4E33-96CC-308F305506BB}</x14:id>
        </ext>
      </extLst>
    </cfRule>
  </conditionalFormatting>
  <conditionalFormatting sqref="F54:F62">
    <cfRule type="dataBar" priority="25">
      <dataBar showValue="0">
        <cfvo type="num" val="0"/>
        <cfvo type="num" val="1"/>
        <color theme="8" tint="-0.499984740745262"/>
      </dataBar>
      <extLst>
        <ext xmlns:x14="http://schemas.microsoft.com/office/spreadsheetml/2009/9/main" uri="{B025F937-C7B1-47D3-B67F-A62EFF666E3E}">
          <x14:id>{28214FDB-36D4-44EA-8D92-3DAAC89DF4F3}</x14:id>
        </ext>
      </extLst>
    </cfRule>
  </conditionalFormatting>
  <conditionalFormatting sqref="E68:E72">
    <cfRule type="dataBar" priority="24">
      <dataBar showValue="0">
        <cfvo type="num" val="0"/>
        <cfvo type="num" val="1"/>
        <color theme="8" tint="-0.499984740745262"/>
      </dataBar>
      <extLst>
        <ext xmlns:x14="http://schemas.microsoft.com/office/spreadsheetml/2009/9/main" uri="{B025F937-C7B1-47D3-B67F-A62EFF666E3E}">
          <x14:id>{480DFFF1-708B-42C9-B14C-56CB9AEDBE25}</x14:id>
        </ext>
      </extLst>
    </cfRule>
  </conditionalFormatting>
  <conditionalFormatting sqref="F76:F92">
    <cfRule type="dataBar" priority="23">
      <dataBar showValue="0">
        <cfvo type="num" val="0"/>
        <cfvo type="num" val="1"/>
        <color theme="8" tint="-0.499984740745262"/>
      </dataBar>
      <extLst>
        <ext xmlns:x14="http://schemas.microsoft.com/office/spreadsheetml/2009/9/main" uri="{B025F937-C7B1-47D3-B67F-A62EFF666E3E}">
          <x14:id>{3E89F261-9B7D-4EF7-81C6-4217F0B17BB1}</x14:id>
        </ext>
      </extLst>
    </cfRule>
  </conditionalFormatting>
  <conditionalFormatting sqref="E96:E100">
    <cfRule type="dataBar" priority="22">
      <dataBar showValue="0">
        <cfvo type="num" val="0"/>
        <cfvo type="num" val="1"/>
        <color theme="8" tint="-0.499984740745262"/>
      </dataBar>
      <extLst>
        <ext xmlns:x14="http://schemas.microsoft.com/office/spreadsheetml/2009/9/main" uri="{B025F937-C7B1-47D3-B67F-A62EFF666E3E}">
          <x14:id>{F6A5246D-FFB1-4074-8A4F-9ED15E5C01C2}</x14:id>
        </ext>
      </extLst>
    </cfRule>
  </conditionalFormatting>
  <conditionalFormatting sqref="E104:E109">
    <cfRule type="dataBar" priority="21">
      <dataBar showValue="0">
        <cfvo type="num" val="0"/>
        <cfvo type="num" val="1"/>
        <color theme="8" tint="-0.499984740745262"/>
      </dataBar>
      <extLst>
        <ext xmlns:x14="http://schemas.microsoft.com/office/spreadsheetml/2009/9/main" uri="{B025F937-C7B1-47D3-B67F-A62EFF666E3E}">
          <x14:id>{D7E53599-A11D-43FE-9860-4D437DE828A1}</x14:id>
        </ext>
      </extLst>
    </cfRule>
  </conditionalFormatting>
  <conditionalFormatting sqref="E115:E117">
    <cfRule type="dataBar" priority="20">
      <dataBar showValue="0">
        <cfvo type="num" val="0"/>
        <cfvo type="num" val="1"/>
        <color theme="8" tint="-0.499984740745262"/>
      </dataBar>
      <extLst>
        <ext xmlns:x14="http://schemas.microsoft.com/office/spreadsheetml/2009/9/main" uri="{B025F937-C7B1-47D3-B67F-A62EFF666E3E}">
          <x14:id>{B6266B50-6102-4BF7-8777-C2EE6A708B5E}</x14:id>
        </ext>
      </extLst>
    </cfRule>
  </conditionalFormatting>
  <conditionalFormatting sqref="E137:E140">
    <cfRule type="dataBar" priority="19">
      <dataBar showValue="0">
        <cfvo type="num" val="0"/>
        <cfvo type="num" val="1"/>
        <color theme="8" tint="-0.499984740745262"/>
      </dataBar>
      <extLst>
        <ext xmlns:x14="http://schemas.microsoft.com/office/spreadsheetml/2009/9/main" uri="{B025F937-C7B1-47D3-B67F-A62EFF666E3E}">
          <x14:id>{0A132DC2-CD85-4172-80DD-3F93B666DE4B}</x14:id>
        </ext>
      </extLst>
    </cfRule>
  </conditionalFormatting>
  <conditionalFormatting sqref="E172:E179">
    <cfRule type="dataBar" priority="18">
      <dataBar showValue="0">
        <cfvo type="num" val="0"/>
        <cfvo type="num" val="1"/>
        <color theme="8" tint="-0.499984740745262"/>
      </dataBar>
      <extLst>
        <ext xmlns:x14="http://schemas.microsoft.com/office/spreadsheetml/2009/9/main" uri="{B025F937-C7B1-47D3-B67F-A62EFF666E3E}">
          <x14:id>{30818168-E3B1-4629-9BD9-508472D50D7E}</x14:id>
        </ext>
      </extLst>
    </cfRule>
  </conditionalFormatting>
  <conditionalFormatting sqref="E191:E197">
    <cfRule type="dataBar" priority="17">
      <dataBar showValue="0">
        <cfvo type="num" val="0"/>
        <cfvo type="num" val="1"/>
        <color theme="8" tint="-0.499984740745262"/>
      </dataBar>
      <extLst>
        <ext xmlns:x14="http://schemas.microsoft.com/office/spreadsheetml/2009/9/main" uri="{B025F937-C7B1-47D3-B67F-A62EFF666E3E}">
          <x14:id>{72DE9C4A-BF64-4D7A-8CD4-576D97414E89}</x14:id>
        </ext>
      </extLst>
    </cfRule>
  </conditionalFormatting>
  <conditionalFormatting sqref="E214:E221">
    <cfRule type="dataBar" priority="16">
      <dataBar showValue="0">
        <cfvo type="num" val="0"/>
        <cfvo type="num" val="1"/>
        <color theme="8" tint="-0.499984740745262"/>
      </dataBar>
      <extLst>
        <ext xmlns:x14="http://schemas.microsoft.com/office/spreadsheetml/2009/9/main" uri="{B025F937-C7B1-47D3-B67F-A62EFF666E3E}">
          <x14:id>{83589EAE-80C5-466B-B761-7FBD99EB3D32}</x14:id>
        </ext>
      </extLst>
    </cfRule>
  </conditionalFormatting>
  <conditionalFormatting sqref="E237:E241">
    <cfRule type="dataBar" priority="15">
      <dataBar showValue="0">
        <cfvo type="num" val="0"/>
        <cfvo type="num" val="1"/>
        <color theme="8" tint="-0.499984740745262"/>
      </dataBar>
      <extLst>
        <ext xmlns:x14="http://schemas.microsoft.com/office/spreadsheetml/2009/9/main" uri="{B025F937-C7B1-47D3-B67F-A62EFF666E3E}">
          <x14:id>{B790FEF5-D511-493C-BAFB-F729AD6227B3}</x14:id>
        </ext>
      </extLst>
    </cfRule>
  </conditionalFormatting>
  <conditionalFormatting sqref="E249:E253">
    <cfRule type="dataBar" priority="14">
      <dataBar showValue="0">
        <cfvo type="num" val="0"/>
        <cfvo type="num" val="1"/>
        <color theme="8" tint="-0.499984740745262"/>
      </dataBar>
      <extLst>
        <ext xmlns:x14="http://schemas.microsoft.com/office/spreadsheetml/2009/9/main" uri="{B025F937-C7B1-47D3-B67F-A62EFF666E3E}">
          <x14:id>{28BA132D-2D29-4FC1-B3FB-C2B0976EC15C}</x14:id>
        </ext>
      </extLst>
    </cfRule>
  </conditionalFormatting>
  <conditionalFormatting sqref="E257:E261">
    <cfRule type="dataBar" priority="13">
      <dataBar showValue="0">
        <cfvo type="num" val="0"/>
        <cfvo type="num" val="1"/>
        <color theme="8" tint="-0.499984740745262"/>
      </dataBar>
      <extLst>
        <ext xmlns:x14="http://schemas.microsoft.com/office/spreadsheetml/2009/9/main" uri="{B025F937-C7B1-47D3-B67F-A62EFF666E3E}">
          <x14:id>{855861E3-46EE-44CD-9CE6-DF70D302F331}</x14:id>
        </ext>
      </extLst>
    </cfRule>
  </conditionalFormatting>
  <conditionalFormatting sqref="E265:E269">
    <cfRule type="dataBar" priority="12">
      <dataBar showValue="0">
        <cfvo type="num" val="0"/>
        <cfvo type="num" val="1"/>
        <color theme="8" tint="-0.499984740745262"/>
      </dataBar>
      <extLst>
        <ext xmlns:x14="http://schemas.microsoft.com/office/spreadsheetml/2009/9/main" uri="{B025F937-C7B1-47D3-B67F-A62EFF666E3E}">
          <x14:id>{1388FD36-D8E4-47FE-A836-2D957B2B7062}</x14:id>
        </ext>
      </extLst>
    </cfRule>
  </conditionalFormatting>
  <conditionalFormatting sqref="E276:E277">
    <cfRule type="dataBar" priority="11">
      <dataBar showValue="0">
        <cfvo type="num" val="0"/>
        <cfvo type="num" val="1"/>
        <color theme="8" tint="-0.499984740745262"/>
      </dataBar>
      <extLst>
        <ext xmlns:x14="http://schemas.microsoft.com/office/spreadsheetml/2009/9/main" uri="{B025F937-C7B1-47D3-B67F-A62EFF666E3E}">
          <x14:id>{AEBB3273-9090-4812-9E83-66B79F578824}</x14:id>
        </ext>
      </extLst>
    </cfRule>
  </conditionalFormatting>
  <conditionalFormatting sqref="F280:F293">
    <cfRule type="dataBar" priority="10">
      <dataBar showValue="0">
        <cfvo type="num" val="0"/>
        <cfvo type="num" val="1"/>
        <color theme="8" tint="-0.499984740745262"/>
      </dataBar>
      <extLst>
        <ext xmlns:x14="http://schemas.microsoft.com/office/spreadsheetml/2009/9/main" uri="{B025F937-C7B1-47D3-B67F-A62EFF666E3E}">
          <x14:id>{1AF812C2-EAE2-43A6-847B-0D32504CF1D3}</x14:id>
        </ext>
      </extLst>
    </cfRule>
  </conditionalFormatting>
  <conditionalFormatting sqref="E34">
    <cfRule type="dataBar" priority="3">
      <dataBar showValue="0">
        <cfvo type="num" val="0"/>
        <cfvo type="num" val="1"/>
        <color theme="8" tint="-0.499984740745262"/>
      </dataBar>
      <extLst>
        <ext xmlns:x14="http://schemas.microsoft.com/office/spreadsheetml/2009/9/main" uri="{B025F937-C7B1-47D3-B67F-A62EFF666E3E}">
          <x14:id>{8A816D22-EC14-47F7-BB5F-DAAD8AB84138}</x14:id>
        </ext>
      </extLst>
    </cfRule>
  </conditionalFormatting>
  <conditionalFormatting sqref="M149:M156">
    <cfRule type="dataBar" priority="2">
      <dataBar showValue="0">
        <cfvo type="num" val="0"/>
        <cfvo type="num" val="1"/>
        <color theme="8" tint="-0.499984740745262"/>
      </dataBar>
      <extLst>
        <ext xmlns:x14="http://schemas.microsoft.com/office/spreadsheetml/2009/9/main" uri="{B025F937-C7B1-47D3-B67F-A62EFF666E3E}">
          <x14:id>{259F22D5-0C5C-4872-B78A-1D4C15A555A3}</x14:id>
        </ext>
      </extLst>
    </cfRule>
  </conditionalFormatting>
  <conditionalFormatting sqref="L150:L154">
    <cfRule type="dataBar" priority="1">
      <dataBar showValue="0">
        <cfvo type="num" val="0"/>
        <cfvo type="num" val="1"/>
        <color theme="8" tint="-0.499984740745262"/>
      </dataBar>
      <extLst>
        <ext xmlns:x14="http://schemas.microsoft.com/office/spreadsheetml/2009/9/main" uri="{B025F937-C7B1-47D3-B67F-A62EFF666E3E}">
          <x14:id>{C3E61DB3-C5F3-4EEE-868B-8E47CF5F5051}</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F09F5949-68C3-48CF-9687-6A2E00808193}">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E79D5B3F-A4D0-4435-907E-575EE74C4793}">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E8D35098-49DF-48EC-85F3-EC2DF4179CA1}">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B80761A7-9F5C-4515-B7E5-A97236B1B8AD}">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90AC7313-B9D8-4E33-96CC-308F305506BB}">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28214FDB-36D4-44EA-8D92-3DAAC89DF4F3}">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480DFFF1-708B-42C9-B14C-56CB9AEDBE25}">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3E89F261-9B7D-4EF7-81C6-4217F0B17BB1}">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F6A5246D-FFB1-4074-8A4F-9ED15E5C01C2}">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D7E53599-A11D-43FE-9860-4D437DE828A1}">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B6266B50-6102-4BF7-8777-C2EE6A708B5E}">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0A132DC2-CD85-4172-80DD-3F93B666DE4B}">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30818168-E3B1-4629-9BD9-508472D50D7E}">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72DE9C4A-BF64-4D7A-8CD4-576D97414E89}">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83589EAE-80C5-466B-B761-7FBD99EB3D32}">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B790FEF5-D511-493C-BAFB-F729AD6227B3}">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28BA132D-2D29-4FC1-B3FB-C2B0976EC15C}">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855861E3-46EE-44CD-9CE6-DF70D302F331}">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1388FD36-D8E4-47FE-A836-2D957B2B7062}">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AEBB3273-9090-4812-9E83-66B79F578824}">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1AF812C2-EAE2-43A6-847B-0D32504CF1D3}">
            <x14:dataBar minLength="0" maxLength="100" gradient="0">
              <x14:cfvo type="num">
                <xm:f>0</xm:f>
              </x14:cfvo>
              <x14:cfvo type="num">
                <xm:f>1</xm:f>
              </x14:cfvo>
              <x14:negativeFillColor rgb="FFFF0000"/>
              <x14:axisColor rgb="FF000000"/>
            </x14:dataBar>
          </x14:cfRule>
          <xm:sqref>F280:F293</xm:sqref>
        </x14:conditionalFormatting>
        <x14:conditionalFormatting xmlns:xm="http://schemas.microsoft.com/office/excel/2006/main">
          <x14:cfRule type="dataBar" id="{8A816D22-EC14-47F7-BB5F-DAAD8AB84138}">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259F22D5-0C5C-4872-B78A-1D4C15A555A3}">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C3E61DB3-C5F3-4EEE-868B-8E47CF5F5051}">
            <x14:dataBar minLength="0" maxLength="100" gradient="0">
              <x14:cfvo type="num">
                <xm:f>0</xm:f>
              </x14:cfvo>
              <x14:cfvo type="num">
                <xm:f>1</xm:f>
              </x14:cfvo>
              <x14:negativeFillColor rgb="FFFF0000"/>
              <x14:axisColor rgb="FF000000"/>
            </x14:dataBar>
          </x14:cfRule>
          <xm:sqref>L150:L154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5"/>
  <sheetViews>
    <sheetView topLeftCell="C2" workbookViewId="0">
      <selection activeCell="J12" sqref="J12"/>
    </sheetView>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44</v>
      </c>
      <c r="D1">
        <f>'data-bat'!K332</f>
        <v>42</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'data-bat'!B315</f>
        <v>0.18181818181818182</v>
      </c>
      <c r="K8" s="54">
        <f>J8</f>
        <v>0.18181818181818182</v>
      </c>
    </row>
    <row r="9" spans="2:13" x14ac:dyDescent="0.25">
      <c r="B9" s="41"/>
      <c r="C9" s="26" t="s">
        <v>1502</v>
      </c>
      <c r="D9" s="61">
        <f>'data-bat'!B413</f>
        <v>1</v>
      </c>
      <c r="E9" s="61">
        <f>'data-bat'!B414</f>
        <v>100</v>
      </c>
      <c r="F9" s="61">
        <f>'data-bat'!B415</f>
        <v>52</v>
      </c>
      <c r="G9" s="61">
        <f>'data-bat'!B416</f>
        <v>60</v>
      </c>
      <c r="H9" s="26"/>
      <c r="I9" s="27" t="s">
        <v>11</v>
      </c>
      <c r="J9" s="53">
        <f>'data-bat'!B316</f>
        <v>6.0606060606060608E-2</v>
      </c>
      <c r="K9" s="54">
        <f>J9</f>
        <v>6.0606060606060608E-2</v>
      </c>
    </row>
    <row r="10" spans="2:13" x14ac:dyDescent="0.25">
      <c r="B10" s="41"/>
      <c r="C10" s="26" t="s">
        <v>1503</v>
      </c>
      <c r="D10" s="62"/>
      <c r="E10" s="62"/>
      <c r="F10" s="62"/>
      <c r="G10" s="62"/>
      <c r="H10" s="26"/>
      <c r="I10" s="27" t="s">
        <v>12</v>
      </c>
      <c r="J10" s="53">
        <f>'data-bat'!B317</f>
        <v>0.24242424242424243</v>
      </c>
      <c r="K10" s="54">
        <f>J10</f>
        <v>0.24242424242424243</v>
      </c>
    </row>
    <row r="11" spans="2:13" x14ac:dyDescent="0.25">
      <c r="B11" s="41"/>
      <c r="C11" s="26"/>
      <c r="D11" s="62"/>
      <c r="E11" s="62"/>
      <c r="F11" s="62"/>
      <c r="G11" s="62"/>
      <c r="H11" s="26"/>
      <c r="I11" s="27" t="s">
        <v>13</v>
      </c>
      <c r="J11" s="53">
        <f>'data-bat'!B318</f>
        <v>0.39393939393939392</v>
      </c>
      <c r="K11" s="54">
        <f>J11</f>
        <v>0.39393939393939392</v>
      </c>
    </row>
    <row r="12" spans="2:13" x14ac:dyDescent="0.25">
      <c r="B12" s="41"/>
      <c r="C12" s="26"/>
      <c r="D12" s="62"/>
      <c r="E12" s="62"/>
      <c r="F12" s="62"/>
      <c r="G12" s="62"/>
      <c r="H12" s="26"/>
      <c r="I12" s="27" t="s">
        <v>14</v>
      </c>
      <c r="J12" s="53">
        <f>'data-bat'!B319</f>
        <v>0.12121212121212122</v>
      </c>
      <c r="K12" s="54">
        <f>J12</f>
        <v>0.12121212121212122</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'data-bat'!C413</f>
        <v>0</v>
      </c>
      <c r="E17" s="61">
        <f>'data-bat'!C414</f>
        <v>100</v>
      </c>
      <c r="F17" s="61">
        <f>'data-bat'!C415</f>
        <v>54.638888888888886</v>
      </c>
      <c r="G17" s="61">
        <f>'data-bat'!C416</f>
        <v>68</v>
      </c>
      <c r="H17" s="26"/>
      <c r="I17" s="27" t="s">
        <v>15</v>
      </c>
      <c r="J17" s="53">
        <f>'data-bat'!C315</f>
        <v>0.22222222222222221</v>
      </c>
      <c r="K17" s="54">
        <f>J17</f>
        <v>0.22222222222222221</v>
      </c>
    </row>
    <row r="18" spans="2:11" x14ac:dyDescent="0.25">
      <c r="B18" s="41"/>
      <c r="C18" s="26" t="s">
        <v>1505</v>
      </c>
      <c r="D18" s="62"/>
      <c r="E18" s="62"/>
      <c r="F18" s="62"/>
      <c r="G18" s="62"/>
      <c r="H18" s="26"/>
      <c r="I18" s="27" t="s">
        <v>11</v>
      </c>
      <c r="J18" s="53">
        <f>'data-bat'!C316</f>
        <v>0.1388888888888889</v>
      </c>
      <c r="K18" s="54">
        <f>J18</f>
        <v>0.1388888888888889</v>
      </c>
    </row>
    <row r="19" spans="2:11" x14ac:dyDescent="0.25">
      <c r="B19" s="41"/>
      <c r="C19" s="26"/>
      <c r="D19" s="62"/>
      <c r="E19" s="62"/>
      <c r="F19" s="62"/>
      <c r="G19" s="62"/>
      <c r="H19" s="26"/>
      <c r="I19" s="27" t="s">
        <v>12</v>
      </c>
      <c r="J19" s="53">
        <f>'data-bat'!C317</f>
        <v>5.5555555555555552E-2</v>
      </c>
      <c r="K19" s="54">
        <f>J19</f>
        <v>5.5555555555555552E-2</v>
      </c>
    </row>
    <row r="20" spans="2:11" x14ac:dyDescent="0.25">
      <c r="B20" s="41"/>
      <c r="C20" s="26"/>
      <c r="D20" s="62"/>
      <c r="E20" s="62"/>
      <c r="F20" s="62"/>
      <c r="G20" s="62"/>
      <c r="H20" s="26"/>
      <c r="I20" s="27" t="s">
        <v>13</v>
      </c>
      <c r="J20" s="53">
        <f>'data-bat'!C318</f>
        <v>0.30555555555555558</v>
      </c>
      <c r="K20" s="54">
        <f>J20</f>
        <v>0.30555555555555558</v>
      </c>
    </row>
    <row r="21" spans="2:11" x14ac:dyDescent="0.25">
      <c r="B21" s="41"/>
      <c r="C21" s="26"/>
      <c r="D21" s="26"/>
      <c r="E21" s="26"/>
      <c r="F21" s="26"/>
      <c r="G21" s="26"/>
      <c r="H21" s="26"/>
      <c r="I21" s="27" t="s">
        <v>14</v>
      </c>
      <c r="J21" s="53">
        <f>'data-bat'!C319</f>
        <v>0.27777777777777779</v>
      </c>
      <c r="K21" s="54">
        <f>J21</f>
        <v>0.27777777777777779</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'data-bat'!D$337</f>
        <v>0.11904761904761904</v>
      </c>
      <c r="E28" s="52">
        <f>'data-bat'!D$338</f>
        <v>0.16666666666666666</v>
      </c>
      <c r="F28" s="52">
        <f>'data-bat'!D$339</f>
        <v>0.11904761904761904</v>
      </c>
      <c r="G28" s="52">
        <f>'data-bat'!D$340</f>
        <v>0.26190476190476192</v>
      </c>
      <c r="H28" s="52">
        <f>'data-bat'!D$341</f>
        <v>7.1428571428571425E-2</v>
      </c>
      <c r="I28" s="53">
        <f>'data-bat'!D$342</f>
        <v>0.23809523809523808</v>
      </c>
      <c r="J28" s="54">
        <f>'data-bat'!D$343</f>
        <v>2.3809523809523808E-2</v>
      </c>
    </row>
    <row r="29" spans="2:11" x14ac:dyDescent="0.25">
      <c r="B29" s="41"/>
      <c r="C29" s="27" t="s">
        <v>18</v>
      </c>
      <c r="D29" s="52">
        <f>'data-bat'!E$337</f>
        <v>0.26190476190476192</v>
      </c>
      <c r="E29" s="52">
        <f>'data-bat'!E$338</f>
        <v>0.26190476190476192</v>
      </c>
      <c r="F29" s="52">
        <f>'data-bat'!E$339</f>
        <v>0.33333333333333331</v>
      </c>
      <c r="G29" s="52">
        <f>'data-bat'!E$340</f>
        <v>7.1428571428571425E-2</v>
      </c>
      <c r="H29" s="52">
        <f>'data-bat'!E$341</f>
        <v>2.3809523809523808E-2</v>
      </c>
      <c r="I29" s="53">
        <f>'data-bat'!E$342</f>
        <v>4.7619047619047616E-2</v>
      </c>
      <c r="J29" s="54">
        <f>'data-bat'!E$343</f>
        <v>0</v>
      </c>
    </row>
    <row r="30" spans="2:11" x14ac:dyDescent="0.25">
      <c r="B30" s="41"/>
      <c r="C30" s="27" t="s">
        <v>19</v>
      </c>
      <c r="D30" s="52">
        <f>'data-bat'!F$337</f>
        <v>0.11904761904761904</v>
      </c>
      <c r="E30" s="52">
        <f>'data-bat'!F$338</f>
        <v>0.19047619047619047</v>
      </c>
      <c r="F30" s="52">
        <f>'data-bat'!F$339</f>
        <v>0.23809523809523808</v>
      </c>
      <c r="G30" s="52">
        <f>'data-bat'!F$340</f>
        <v>9.5238095238095233E-2</v>
      </c>
      <c r="H30" s="52">
        <f>'data-bat'!F$341</f>
        <v>7.1428571428571425E-2</v>
      </c>
      <c r="I30" s="53">
        <f>'data-bat'!F$342</f>
        <v>0.21428571428571427</v>
      </c>
      <c r="J30" s="54">
        <f>'data-bat'!F$343</f>
        <v>7.1428571428571425E-2</v>
      </c>
    </row>
    <row r="31" spans="2:11" x14ac:dyDescent="0.25">
      <c r="B31" s="43"/>
      <c r="C31" s="55" t="s">
        <v>20</v>
      </c>
      <c r="D31" s="56">
        <f>'data-bat'!G$337</f>
        <v>4.878048780487805E-2</v>
      </c>
      <c r="E31" s="56">
        <f>'data-bat'!G$338</f>
        <v>4.878048780487805E-2</v>
      </c>
      <c r="F31" s="56">
        <f>'data-bat'!G$339</f>
        <v>0.24390243902439024</v>
      </c>
      <c r="G31" s="56">
        <f>'data-bat'!G$340</f>
        <v>0.1951219512195122</v>
      </c>
      <c r="H31" s="56">
        <f>'data-bat'!G$341</f>
        <v>0.26829268292682928</v>
      </c>
      <c r="I31" s="57">
        <f>'data-bat'!G$342</f>
        <v>0.14634146341463414</v>
      </c>
      <c r="J31" s="58">
        <f>'data-bat'!G$343</f>
        <v>4.878048780487805E-2</v>
      </c>
    </row>
    <row r="34" spans="1:6" x14ac:dyDescent="0.25">
      <c r="B34" s="37" t="s">
        <v>28</v>
      </c>
      <c r="C34" s="38" t="s">
        <v>362</v>
      </c>
      <c r="D34" s="39">
        <f>'data-bat'!H337</f>
        <v>0.34146341463414637</v>
      </c>
      <c r="E34" s="40">
        <f>D34</f>
        <v>0.34146341463414637</v>
      </c>
    </row>
    <row r="35" spans="1:6" x14ac:dyDescent="0.25">
      <c r="B35" s="41"/>
      <c r="C35" s="27" t="s">
        <v>29</v>
      </c>
      <c r="D35" s="28">
        <f>'data-bat'!H338</f>
        <v>0.34146341463414637</v>
      </c>
      <c r="E35" s="42">
        <f>D35</f>
        <v>0.34146341463414637</v>
      </c>
    </row>
    <row r="36" spans="1:6" x14ac:dyDescent="0.25">
      <c r="B36" s="41"/>
      <c r="C36" s="27" t="s">
        <v>30</v>
      </c>
      <c r="D36" s="28">
        <f>'data-bat'!H339</f>
        <v>0</v>
      </c>
      <c r="E36" s="42">
        <f>D36</f>
        <v>0</v>
      </c>
    </row>
    <row r="37" spans="1:6" x14ac:dyDescent="0.25">
      <c r="B37" s="41"/>
      <c r="C37" s="27" t="s">
        <v>31</v>
      </c>
      <c r="D37" s="28">
        <f>'data-bat'!H340</f>
        <v>0.31707317073170732</v>
      </c>
      <c r="E37" s="42">
        <f>D37</f>
        <v>0.31707317073170732</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'data-bat'!I337</f>
        <v>0.16666666666666666</v>
      </c>
      <c r="E41" s="42">
        <f>D41</f>
        <v>0.16666666666666666</v>
      </c>
    </row>
    <row r="42" spans="1:6" x14ac:dyDescent="0.25">
      <c r="B42" s="41"/>
      <c r="C42" s="70" t="s">
        <v>35</v>
      </c>
      <c r="D42" s="28">
        <f>'data-bat'!I338</f>
        <v>0.11904761904761904</v>
      </c>
      <c r="E42" s="42">
        <f t="shared" ref="E42:E46" si="0">D42</f>
        <v>0.11904761904761904</v>
      </c>
    </row>
    <row r="43" spans="1:6" x14ac:dyDescent="0.25">
      <c r="B43" s="41"/>
      <c r="C43" s="70" t="s">
        <v>36</v>
      </c>
      <c r="D43" s="28">
        <f>'data-bat'!I339</f>
        <v>0.21428571428571427</v>
      </c>
      <c r="E43" s="42">
        <f t="shared" si="0"/>
        <v>0.21428571428571427</v>
      </c>
    </row>
    <row r="44" spans="1:6" x14ac:dyDescent="0.25">
      <c r="B44" s="41"/>
      <c r="C44" s="27" t="s">
        <v>37</v>
      </c>
      <c r="D44" s="28">
        <f>'data-bat'!I340</f>
        <v>0.21428571428571427</v>
      </c>
      <c r="E44" s="42">
        <f t="shared" si="0"/>
        <v>0.21428571428571427</v>
      </c>
    </row>
    <row r="45" spans="1:6" x14ac:dyDescent="0.25">
      <c r="B45" s="41"/>
      <c r="C45" s="27" t="s">
        <v>38</v>
      </c>
      <c r="D45" s="28">
        <f>'data-bat'!I341</f>
        <v>0.11904761904761904</v>
      </c>
      <c r="E45" s="42">
        <f t="shared" si="0"/>
        <v>0.11904761904761904</v>
      </c>
    </row>
    <row r="46" spans="1:6" x14ac:dyDescent="0.25">
      <c r="B46" s="43"/>
      <c r="C46" s="55" t="s">
        <v>33</v>
      </c>
      <c r="D46" s="44">
        <f>'data-bat'!I342</f>
        <v>0.16666666666666666</v>
      </c>
      <c r="E46" s="71">
        <f t="shared" si="0"/>
        <v>0.16666666666666666</v>
      </c>
    </row>
    <row r="48" spans="1:6" x14ac:dyDescent="0.25">
      <c r="B48" s="46" t="s">
        <v>39</v>
      </c>
      <c r="C48" s="47"/>
      <c r="D48" s="47"/>
      <c r="E48" s="69"/>
    </row>
    <row r="49" spans="2:6" x14ac:dyDescent="0.25">
      <c r="B49" s="41"/>
      <c r="C49" s="27" t="s">
        <v>40</v>
      </c>
      <c r="D49" s="28">
        <f>'data-bat'!J337</f>
        <v>0.63414634146341464</v>
      </c>
      <c r="E49" s="42">
        <f>D49</f>
        <v>0.63414634146341464</v>
      </c>
    </row>
    <row r="50" spans="2:6" x14ac:dyDescent="0.25">
      <c r="B50" s="43"/>
      <c r="C50" s="55" t="s">
        <v>41</v>
      </c>
      <c r="D50" s="44">
        <f>'data-bat'!J338</f>
        <v>0.36585365853658536</v>
      </c>
      <c r="E50" s="71">
        <f t="shared" ref="E50" si="1">D50</f>
        <v>0.36585365853658536</v>
      </c>
    </row>
    <row r="53" spans="2:6" x14ac:dyDescent="0.25">
      <c r="B53" s="46" t="s">
        <v>42</v>
      </c>
      <c r="C53" s="47"/>
      <c r="D53" s="74" t="s">
        <v>1597</v>
      </c>
      <c r="E53" s="74" t="s">
        <v>4</v>
      </c>
      <c r="F53" s="69"/>
    </row>
    <row r="54" spans="2:6" x14ac:dyDescent="0.25">
      <c r="B54" s="41"/>
      <c r="C54" s="27" t="s">
        <v>43</v>
      </c>
      <c r="D54" s="26">
        <f>'data-bat'!K323</f>
        <v>0</v>
      </c>
      <c r="E54" s="28">
        <f>'data-bat'!K337</f>
        <v>0</v>
      </c>
      <c r="F54" s="42">
        <f>E54</f>
        <v>0</v>
      </c>
    </row>
    <row r="55" spans="2:6" x14ac:dyDescent="0.25">
      <c r="B55" s="41"/>
      <c r="C55" s="27" t="s">
        <v>44</v>
      </c>
      <c r="D55" s="26">
        <f>'data-bat'!K324</f>
        <v>42</v>
      </c>
      <c r="E55" s="28">
        <f>'data-bat'!K338</f>
        <v>1</v>
      </c>
      <c r="F55" s="42">
        <f t="shared" ref="F55:F62" si="2">E55</f>
        <v>1</v>
      </c>
    </row>
    <row r="56" spans="2:6" x14ac:dyDescent="0.25">
      <c r="B56" s="41"/>
      <c r="C56" s="27" t="s">
        <v>45</v>
      </c>
      <c r="D56" s="26">
        <f>'data-bat'!K325</f>
        <v>0</v>
      </c>
      <c r="E56" s="28">
        <f>'data-bat'!K339</f>
        <v>0</v>
      </c>
      <c r="F56" s="42">
        <f t="shared" si="2"/>
        <v>0</v>
      </c>
    </row>
    <row r="57" spans="2:6" x14ac:dyDescent="0.25">
      <c r="B57" s="41"/>
      <c r="C57" s="27" t="s">
        <v>46</v>
      </c>
      <c r="D57" s="26">
        <f>'data-bat'!K326</f>
        <v>0</v>
      </c>
      <c r="E57" s="28">
        <f>'data-bat'!K340</f>
        <v>0</v>
      </c>
      <c r="F57" s="42">
        <f t="shared" si="2"/>
        <v>0</v>
      </c>
    </row>
    <row r="58" spans="2:6" x14ac:dyDescent="0.25">
      <c r="B58" s="41"/>
      <c r="C58" s="27" t="s">
        <v>47</v>
      </c>
      <c r="D58" s="26">
        <f>'data-bat'!K327</f>
        <v>0</v>
      </c>
      <c r="E58" s="28">
        <f>'data-bat'!K341</f>
        <v>0</v>
      </c>
      <c r="F58" s="42">
        <f t="shared" si="2"/>
        <v>0</v>
      </c>
    </row>
    <row r="59" spans="2:6" x14ac:dyDescent="0.25">
      <c r="B59" s="41"/>
      <c r="C59" s="27" t="s">
        <v>48</v>
      </c>
      <c r="D59" s="26">
        <f>'data-bat'!K328</f>
        <v>0</v>
      </c>
      <c r="E59" s="28">
        <f>'data-bat'!K342</f>
        <v>0</v>
      </c>
      <c r="F59" s="42">
        <f t="shared" si="2"/>
        <v>0</v>
      </c>
    </row>
    <row r="60" spans="2:6" x14ac:dyDescent="0.25">
      <c r="B60" s="41"/>
      <c r="C60" s="27" t="s">
        <v>49</v>
      </c>
      <c r="D60" s="26">
        <f>'data-bat'!K329</f>
        <v>0</v>
      </c>
      <c r="E60" s="28">
        <f>'data-bat'!K343</f>
        <v>0</v>
      </c>
      <c r="F60" s="42">
        <f t="shared" si="2"/>
        <v>0</v>
      </c>
    </row>
    <row r="61" spans="2:6" x14ac:dyDescent="0.25">
      <c r="B61" s="41"/>
      <c r="C61" s="27" t="s">
        <v>50</v>
      </c>
      <c r="D61" s="26">
        <f>'data-bat'!K330</f>
        <v>0</v>
      </c>
      <c r="E61" s="28">
        <f>'data-bat'!K344</f>
        <v>0</v>
      </c>
      <c r="F61" s="42">
        <f t="shared" si="2"/>
        <v>0</v>
      </c>
    </row>
    <row r="62" spans="2:6" x14ac:dyDescent="0.25">
      <c r="B62" s="41"/>
      <c r="C62" s="27" t="s">
        <v>51</v>
      </c>
      <c r="D62" s="26">
        <f>'data-bat'!K331</f>
        <v>0</v>
      </c>
      <c r="E62" s="28">
        <f>'data-bat'!K345</f>
        <v>0</v>
      </c>
      <c r="F62" s="42">
        <f t="shared" si="2"/>
        <v>0</v>
      </c>
    </row>
    <row r="63" spans="2:6" x14ac:dyDescent="0.25">
      <c r="B63" s="43"/>
      <c r="C63" s="30"/>
      <c r="D63" s="30">
        <f>SUM(D54:D62)</f>
        <v>42</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'data-bat'!S337</f>
        <v>0.47619047619047616</v>
      </c>
      <c r="E68" s="28">
        <f>D68</f>
        <v>0.47619047619047616</v>
      </c>
      <c r="F68" s="26"/>
      <c r="G68" s="72"/>
    </row>
    <row r="69" spans="2:7" x14ac:dyDescent="0.25">
      <c r="B69" s="41"/>
      <c r="C69" s="27" t="s">
        <v>54</v>
      </c>
      <c r="D69" s="28">
        <f>'data-bat'!S338</f>
        <v>0.21428571428571427</v>
      </c>
      <c r="E69" s="28">
        <f t="shared" ref="E69:E72" si="3">D69</f>
        <v>0.21428571428571427</v>
      </c>
      <c r="F69" s="26"/>
      <c r="G69" s="72"/>
    </row>
    <row r="70" spans="2:7" x14ac:dyDescent="0.25">
      <c r="B70" s="41"/>
      <c r="C70" s="27" t="s">
        <v>55</v>
      </c>
      <c r="D70" s="28">
        <f>'data-bat'!S339</f>
        <v>9.5238095238095233E-2</v>
      </c>
      <c r="E70" s="28">
        <f t="shared" si="3"/>
        <v>9.5238095238095233E-2</v>
      </c>
      <c r="F70" s="26"/>
      <c r="G70" s="72"/>
    </row>
    <row r="71" spans="2:7" x14ac:dyDescent="0.25">
      <c r="B71" s="41"/>
      <c r="C71" s="27" t="s">
        <v>56</v>
      </c>
      <c r="D71" s="28">
        <f>'data-bat'!S340</f>
        <v>0.16666666666666666</v>
      </c>
      <c r="E71" s="28">
        <f t="shared" si="3"/>
        <v>0.16666666666666666</v>
      </c>
      <c r="F71" s="26"/>
      <c r="G71" s="72"/>
    </row>
    <row r="72" spans="2:7" x14ac:dyDescent="0.25">
      <c r="B72" s="41"/>
      <c r="C72" s="27" t="s">
        <v>57</v>
      </c>
      <c r="D72" s="28">
        <f>'data-bat'!S341</f>
        <v>4.7619047619047616E-2</v>
      </c>
      <c r="E72" s="28">
        <f t="shared" si="3"/>
        <v>4.7619047619047616E-2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'data-bat'!T$323</f>
        <v>0</v>
      </c>
      <c r="E76" s="75">
        <f>D76/D$93</f>
        <v>0</v>
      </c>
      <c r="F76" s="28">
        <f t="shared" ref="F76:F92" si="4">E76</f>
        <v>0</v>
      </c>
      <c r="G76" s="72"/>
    </row>
    <row r="77" spans="2:7" x14ac:dyDescent="0.25">
      <c r="B77" s="41"/>
      <c r="C77" s="27" t="s">
        <v>60</v>
      </c>
      <c r="D77" s="26">
        <f>'data-bat'!U$323</f>
        <v>0</v>
      </c>
      <c r="E77" s="75">
        <f t="shared" ref="E77:E92" si="5">D77/D$93</f>
        <v>0</v>
      </c>
      <c r="F77" s="28">
        <f t="shared" si="4"/>
        <v>0</v>
      </c>
      <c r="G77" s="72"/>
    </row>
    <row r="78" spans="2:7" x14ac:dyDescent="0.25">
      <c r="B78" s="41"/>
      <c r="C78" s="27" t="s">
        <v>61</v>
      </c>
      <c r="D78" s="26">
        <f>'data-bat'!V$323</f>
        <v>2</v>
      </c>
      <c r="E78" s="75">
        <f t="shared" si="5"/>
        <v>6.5789473684210523E-3</v>
      </c>
      <c r="F78" s="28">
        <f t="shared" si="4"/>
        <v>6.5789473684210523E-3</v>
      </c>
      <c r="G78" s="72"/>
    </row>
    <row r="79" spans="2:7" x14ac:dyDescent="0.25">
      <c r="B79" s="41"/>
      <c r="C79" s="27" t="s">
        <v>62</v>
      </c>
      <c r="D79" s="26">
        <f>'data-bat'!W$323</f>
        <v>12</v>
      </c>
      <c r="E79" s="75">
        <f t="shared" si="5"/>
        <v>3.9473684210526314E-2</v>
      </c>
      <c r="F79" s="28">
        <f t="shared" si="4"/>
        <v>3.9473684210526314E-2</v>
      </c>
      <c r="G79" s="72"/>
    </row>
    <row r="80" spans="2:7" x14ac:dyDescent="0.25">
      <c r="B80" s="41"/>
      <c r="C80" s="27" t="s">
        <v>63</v>
      </c>
      <c r="D80" s="26">
        <f>'data-bat'!X$323</f>
        <v>1</v>
      </c>
      <c r="E80" s="75">
        <f t="shared" si="5"/>
        <v>3.2894736842105261E-3</v>
      </c>
      <c r="F80" s="28">
        <f t="shared" si="4"/>
        <v>3.2894736842105261E-3</v>
      </c>
      <c r="G80" s="72"/>
    </row>
    <row r="81" spans="2:7" x14ac:dyDescent="0.25">
      <c r="B81" s="41"/>
      <c r="C81" s="27" t="s">
        <v>64</v>
      </c>
      <c r="D81" s="26">
        <f>'data-bat'!Y$323</f>
        <v>0</v>
      </c>
      <c r="E81" s="75">
        <f t="shared" si="5"/>
        <v>0</v>
      </c>
      <c r="F81" s="28">
        <f t="shared" si="4"/>
        <v>0</v>
      </c>
      <c r="G81" s="72"/>
    </row>
    <row r="82" spans="2:7" x14ac:dyDescent="0.25">
      <c r="B82" s="41"/>
      <c r="C82" s="27" t="s">
        <v>65</v>
      </c>
      <c r="D82" s="26">
        <f>'data-bat'!Z$323</f>
        <v>1</v>
      </c>
      <c r="E82" s="75">
        <f t="shared" si="5"/>
        <v>3.2894736842105261E-3</v>
      </c>
      <c r="F82" s="28">
        <f t="shared" si="4"/>
        <v>3.2894736842105261E-3</v>
      </c>
      <c r="G82" s="72"/>
    </row>
    <row r="83" spans="2:7" x14ac:dyDescent="0.25">
      <c r="B83" s="41"/>
      <c r="C83" s="27" t="s">
        <v>66</v>
      </c>
      <c r="D83" s="26">
        <f>'data-bat'!AA$323</f>
        <v>12</v>
      </c>
      <c r="E83" s="75">
        <f t="shared" si="5"/>
        <v>3.9473684210526314E-2</v>
      </c>
      <c r="F83" s="28">
        <f t="shared" si="4"/>
        <v>3.9473684210526314E-2</v>
      </c>
      <c r="G83" s="72"/>
    </row>
    <row r="84" spans="2:7" x14ac:dyDescent="0.25">
      <c r="B84" s="41"/>
      <c r="C84" s="27" t="s">
        <v>67</v>
      </c>
      <c r="D84" s="26">
        <f>'data-bat'!AB$323</f>
        <v>11</v>
      </c>
      <c r="E84" s="75">
        <f t="shared" si="5"/>
        <v>3.6184210526315791E-2</v>
      </c>
      <c r="F84" s="28">
        <f t="shared" si="4"/>
        <v>3.6184210526315791E-2</v>
      </c>
      <c r="G84" s="72"/>
    </row>
    <row r="85" spans="2:7" x14ac:dyDescent="0.25">
      <c r="B85" s="41"/>
      <c r="C85" s="27" t="s">
        <v>68</v>
      </c>
      <c r="D85" s="26">
        <f>'data-bat'!AC$323</f>
        <v>0</v>
      </c>
      <c r="E85" s="75">
        <f t="shared" si="5"/>
        <v>0</v>
      </c>
      <c r="F85" s="28">
        <f t="shared" si="4"/>
        <v>0</v>
      </c>
      <c r="G85" s="72"/>
    </row>
    <row r="86" spans="2:7" x14ac:dyDescent="0.25">
      <c r="B86" s="41"/>
      <c r="C86" s="27" t="s">
        <v>69</v>
      </c>
      <c r="D86" s="26">
        <f>'data-bat'!AD$323</f>
        <v>0</v>
      </c>
      <c r="E86" s="75">
        <f t="shared" si="5"/>
        <v>0</v>
      </c>
      <c r="F86" s="28">
        <f t="shared" si="4"/>
        <v>0</v>
      </c>
      <c r="G86" s="72"/>
    </row>
    <row r="87" spans="2:7" x14ac:dyDescent="0.25">
      <c r="B87" s="41"/>
      <c r="C87" s="27" t="s">
        <v>70</v>
      </c>
      <c r="D87" s="26">
        <f>'data-bat'!AE$323</f>
        <v>4</v>
      </c>
      <c r="E87" s="75">
        <f t="shared" si="5"/>
        <v>1.3157894736842105E-2</v>
      </c>
      <c r="F87" s="28">
        <f t="shared" si="4"/>
        <v>1.3157894736842105E-2</v>
      </c>
      <c r="G87" s="72"/>
    </row>
    <row r="88" spans="2:7" x14ac:dyDescent="0.25">
      <c r="B88" s="41"/>
      <c r="C88" s="27" t="s">
        <v>71</v>
      </c>
      <c r="D88" s="26">
        <f>'data-bat'!AF$323</f>
        <v>1</v>
      </c>
      <c r="E88" s="75">
        <f t="shared" si="5"/>
        <v>3.2894736842105261E-3</v>
      </c>
      <c r="F88" s="28">
        <f t="shared" si="4"/>
        <v>3.2894736842105261E-3</v>
      </c>
      <c r="G88" s="72"/>
    </row>
    <row r="89" spans="2:7" x14ac:dyDescent="0.25">
      <c r="B89" s="41"/>
      <c r="C89" s="27" t="s">
        <v>72</v>
      </c>
      <c r="D89" s="26">
        <f>'data-bat'!AG$323</f>
        <v>0</v>
      </c>
      <c r="E89" s="75">
        <f t="shared" si="5"/>
        <v>0</v>
      </c>
      <c r="F89" s="28">
        <f t="shared" si="4"/>
        <v>0</v>
      </c>
      <c r="G89" s="72"/>
    </row>
    <row r="90" spans="2:7" x14ac:dyDescent="0.25">
      <c r="B90" s="41"/>
      <c r="C90" s="27" t="s">
        <v>73</v>
      </c>
      <c r="D90" s="26">
        <f>'data-bat'!AH$323</f>
        <v>3</v>
      </c>
      <c r="E90" s="75">
        <f t="shared" si="5"/>
        <v>9.8684210526315784E-3</v>
      </c>
      <c r="F90" s="28">
        <f t="shared" si="4"/>
        <v>9.8684210526315784E-3</v>
      </c>
      <c r="G90" s="72"/>
    </row>
    <row r="91" spans="2:7" x14ac:dyDescent="0.25">
      <c r="B91" s="41"/>
      <c r="C91" s="27" t="s">
        <v>74</v>
      </c>
      <c r="D91" s="26">
        <f>'data-bat'!AI$323</f>
        <v>0</v>
      </c>
      <c r="E91" s="75">
        <f t="shared" si="5"/>
        <v>0</v>
      </c>
      <c r="F91" s="28">
        <f t="shared" si="4"/>
        <v>0</v>
      </c>
      <c r="G91" s="72"/>
    </row>
    <row r="92" spans="2:7" x14ac:dyDescent="0.25">
      <c r="B92" s="41"/>
      <c r="C92" s="27" t="s">
        <v>75</v>
      </c>
      <c r="D92" s="26">
        <f>'data-bat'!AJ$323</f>
        <v>3</v>
      </c>
      <c r="E92" s="75">
        <f t="shared" si="5"/>
        <v>9.8684210526315784E-3</v>
      </c>
      <c r="F92" s="28">
        <f t="shared" si="4"/>
        <v>9.8684210526315784E-3</v>
      </c>
      <c r="G92" s="72"/>
    </row>
    <row r="93" spans="2:7" x14ac:dyDescent="0.25">
      <c r="B93" s="43"/>
      <c r="C93" s="30"/>
      <c r="D93" s="30">
        <f>'data-bat'!AH334</f>
        <v>304</v>
      </c>
      <c r="E93" s="30"/>
      <c r="F93" s="30"/>
      <c r="G93" s="45"/>
    </row>
    <row r="95" spans="2:7" ht="33" customHeight="1" x14ac:dyDescent="0.25">
      <c r="B95" s="93" t="s">
        <v>76</v>
      </c>
      <c r="C95" s="94"/>
      <c r="D95" s="94"/>
      <c r="E95" s="94"/>
      <c r="F95" s="94"/>
      <c r="G95" s="95"/>
    </row>
    <row r="96" spans="2:7" x14ac:dyDescent="0.25">
      <c r="B96" s="41"/>
      <c r="C96" s="27" t="s">
        <v>77</v>
      </c>
      <c r="D96" s="28">
        <f>'data-bat'!AL337</f>
        <v>0.19047619047619047</v>
      </c>
      <c r="E96" s="28">
        <f t="shared" ref="E96:E100" si="6">D96</f>
        <v>0.19047619047619047</v>
      </c>
      <c r="F96" s="26"/>
      <c r="G96" s="72"/>
    </row>
    <row r="97" spans="2:8" x14ac:dyDescent="0.25">
      <c r="B97" s="41"/>
      <c r="C97" s="27" t="s">
        <v>78</v>
      </c>
      <c r="D97" s="28">
        <f>'data-bat'!AL338</f>
        <v>0.14285714285714285</v>
      </c>
      <c r="E97" s="28">
        <f t="shared" si="6"/>
        <v>0.14285714285714285</v>
      </c>
      <c r="F97" s="26"/>
      <c r="G97" s="72"/>
    </row>
    <row r="98" spans="2:8" x14ac:dyDescent="0.25">
      <c r="B98" s="41"/>
      <c r="C98" s="27" t="s">
        <v>79</v>
      </c>
      <c r="D98" s="28">
        <f>'data-bat'!AL339</f>
        <v>0.16666666666666666</v>
      </c>
      <c r="E98" s="28">
        <f t="shared" si="6"/>
        <v>0.16666666666666666</v>
      </c>
      <c r="F98" s="26"/>
      <c r="G98" s="72"/>
    </row>
    <row r="99" spans="2:8" x14ac:dyDescent="0.25">
      <c r="B99" s="41"/>
      <c r="C99" s="27" t="s">
        <v>80</v>
      </c>
      <c r="D99" s="28">
        <f>'data-bat'!AL340</f>
        <v>0.45238095238095238</v>
      </c>
      <c r="E99" s="28">
        <f t="shared" si="6"/>
        <v>0.45238095238095238</v>
      </c>
      <c r="F99" s="26"/>
      <c r="G99" s="72"/>
    </row>
    <row r="100" spans="2:8" x14ac:dyDescent="0.25">
      <c r="B100" s="41"/>
      <c r="C100" s="27" t="s">
        <v>57</v>
      </c>
      <c r="D100" s="28">
        <f>'data-bat'!AL341</f>
        <v>4.7619047619047616E-2</v>
      </c>
      <c r="E100" s="28">
        <f t="shared" si="6"/>
        <v>4.7619047619047616E-2</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'data-bat'!AM337</f>
        <v>0.14285714285714285</v>
      </c>
      <c r="E104" s="28">
        <f t="shared" ref="E104:E109" si="7">D104</f>
        <v>0.14285714285714285</v>
      </c>
      <c r="F104" s="26"/>
      <c r="G104" s="72"/>
    </row>
    <row r="105" spans="2:8" x14ac:dyDescent="0.25">
      <c r="B105" s="41"/>
      <c r="C105" s="27">
        <v>2</v>
      </c>
      <c r="D105" s="28">
        <f>'data-bat'!AM338</f>
        <v>0.23809523809523808</v>
      </c>
      <c r="E105" s="28">
        <f t="shared" si="7"/>
        <v>0.23809523809523808</v>
      </c>
      <c r="F105" s="26"/>
      <c r="G105" s="72"/>
    </row>
    <row r="106" spans="2:8" x14ac:dyDescent="0.25">
      <c r="B106" s="41"/>
      <c r="C106" s="27">
        <v>3</v>
      </c>
      <c r="D106" s="28">
        <f>'data-bat'!AM339</f>
        <v>0.16666666666666666</v>
      </c>
      <c r="E106" s="28">
        <f t="shared" si="7"/>
        <v>0.16666666666666666</v>
      </c>
      <c r="F106" s="26"/>
      <c r="G106" s="72"/>
    </row>
    <row r="107" spans="2:8" x14ac:dyDescent="0.25">
      <c r="B107" s="41"/>
      <c r="C107" s="27">
        <v>4</v>
      </c>
      <c r="D107" s="28">
        <f>'data-bat'!AM340</f>
        <v>0.16666666666666666</v>
      </c>
      <c r="E107" s="28">
        <f t="shared" si="7"/>
        <v>0.16666666666666666</v>
      </c>
      <c r="F107" s="26"/>
      <c r="G107" s="72"/>
    </row>
    <row r="108" spans="2:8" x14ac:dyDescent="0.25">
      <c r="B108" s="41"/>
      <c r="C108" s="27" t="s">
        <v>82</v>
      </c>
      <c r="D108" s="28">
        <f>'data-bat'!AM341</f>
        <v>0.2857142857142857</v>
      </c>
      <c r="E108" s="28">
        <f t="shared" si="7"/>
        <v>0.2857142857142857</v>
      </c>
      <c r="F108" s="26"/>
      <c r="G108" s="72"/>
    </row>
    <row r="109" spans="2:8" x14ac:dyDescent="0.25">
      <c r="B109" s="41"/>
      <c r="C109" s="27" t="s">
        <v>83</v>
      </c>
      <c r="D109" s="28">
        <f>'data-bat'!AM342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'data-bat'!AN337</f>
        <v>0.70731707317073167</v>
      </c>
      <c r="E115" s="28">
        <f t="shared" ref="E115:E117" si="8">D115</f>
        <v>0.70731707317073167</v>
      </c>
      <c r="F115" s="26"/>
      <c r="G115" s="26"/>
      <c r="H115" s="72"/>
    </row>
    <row r="116" spans="2:8" x14ac:dyDescent="0.25">
      <c r="B116" s="41"/>
      <c r="C116" s="27" t="s">
        <v>87</v>
      </c>
      <c r="D116" s="28">
        <f>'data-bat'!AN338</f>
        <v>0.24390243902439024</v>
      </c>
      <c r="E116" s="28">
        <f t="shared" si="8"/>
        <v>0.24390243902439024</v>
      </c>
      <c r="F116" s="26"/>
      <c r="G116" s="26"/>
      <c r="H116" s="72"/>
    </row>
    <row r="117" spans="2:8" x14ac:dyDescent="0.25">
      <c r="B117" s="41"/>
      <c r="C117" s="27" t="s">
        <v>88</v>
      </c>
      <c r="D117" s="28">
        <f>'data-bat'!AN339</f>
        <v>4.878048780487805E-2</v>
      </c>
      <c r="E117" s="28">
        <f t="shared" si="8"/>
        <v>4.878048780487805E-2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'data-bat'!AP323</f>
        <v>36</v>
      </c>
      <c r="E126" s="26">
        <f>'data-bat'!AQ323</f>
        <v>5</v>
      </c>
      <c r="F126" s="26">
        <f>'data-bat'!AR323</f>
        <v>1</v>
      </c>
      <c r="G126" s="26"/>
      <c r="H126" s="72"/>
    </row>
    <row r="127" spans="2:8" x14ac:dyDescent="0.25">
      <c r="B127" s="41"/>
      <c r="C127" s="27" t="s">
        <v>97</v>
      </c>
      <c r="D127" s="26">
        <f>'data-bat'!AS323</f>
        <v>4</v>
      </c>
      <c r="E127" s="26">
        <f>'data-bat'!AT323</f>
        <v>5</v>
      </c>
      <c r="F127" s="26">
        <f>'data-bat'!AU323</f>
        <v>26</v>
      </c>
      <c r="G127" s="26"/>
      <c r="H127" s="72"/>
    </row>
    <row r="128" spans="2:8" x14ac:dyDescent="0.25">
      <c r="B128" s="41"/>
      <c r="C128" s="27" t="s">
        <v>98</v>
      </c>
      <c r="D128" s="26">
        <f>'data-bat'!AV323</f>
        <v>6</v>
      </c>
      <c r="E128" s="26">
        <f>'data-bat'!AW323</f>
        <v>8</v>
      </c>
      <c r="F128" s="26">
        <f>'data-bat'!AX323</f>
        <v>23</v>
      </c>
      <c r="G128" s="26"/>
      <c r="H128" s="72"/>
    </row>
    <row r="129" spans="2:8" x14ac:dyDescent="0.25">
      <c r="B129" s="41"/>
      <c r="C129" s="27" t="s">
        <v>99</v>
      </c>
      <c r="D129" s="26">
        <f>'data-bat'!AY323</f>
        <v>22</v>
      </c>
      <c r="E129" s="26">
        <f>'data-bat'!AZ323</f>
        <v>7</v>
      </c>
      <c r="F129" s="26">
        <f>'data-bat'!BA323</f>
        <v>9</v>
      </c>
      <c r="G129" s="26"/>
      <c r="H129" s="72"/>
    </row>
    <row r="130" spans="2:8" x14ac:dyDescent="0.25">
      <c r="B130" s="41"/>
      <c r="C130" s="27" t="s">
        <v>100</v>
      </c>
      <c r="D130" s="26">
        <f>'data-bat'!BB323</f>
        <v>9</v>
      </c>
      <c r="E130" s="26">
        <f>'data-bat'!BC323</f>
        <v>11</v>
      </c>
      <c r="F130" s="26">
        <f>'data-bat'!BD323</f>
        <v>16</v>
      </c>
      <c r="G130" s="26"/>
      <c r="H130" s="72"/>
    </row>
    <row r="131" spans="2:8" x14ac:dyDescent="0.25">
      <c r="B131" s="41"/>
      <c r="C131" s="27" t="s">
        <v>101</v>
      </c>
      <c r="D131" s="26">
        <f>'data-bat'!BE323</f>
        <v>10</v>
      </c>
      <c r="E131" s="26">
        <f>'data-bat'!BF323</f>
        <v>4</v>
      </c>
      <c r="F131" s="26">
        <f>'data-bat'!BG323</f>
        <v>21</v>
      </c>
      <c r="G131" s="26"/>
      <c r="H131" s="72"/>
    </row>
    <row r="132" spans="2:8" x14ac:dyDescent="0.25">
      <c r="B132" s="41"/>
      <c r="C132" s="27" t="s">
        <v>1600</v>
      </c>
      <c r="D132" s="26">
        <f>'data-bat'!BH323</f>
        <v>8</v>
      </c>
      <c r="E132" s="26">
        <f>'data-bat'!BI323</f>
        <v>8</v>
      </c>
      <c r="F132" s="26">
        <f>'data-bat'!BJ323</f>
        <v>20</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'data-bat'!BL337</f>
        <v>0.77142857142857146</v>
      </c>
      <c r="E137" s="28">
        <f t="shared" ref="E137:E140" si="9">D137</f>
        <v>0.77142857142857146</v>
      </c>
      <c r="F137" s="26"/>
      <c r="G137" s="26"/>
      <c r="H137" s="72"/>
    </row>
    <row r="138" spans="2:8" x14ac:dyDescent="0.25">
      <c r="B138" s="41"/>
      <c r="C138" s="27">
        <v>2</v>
      </c>
      <c r="D138" s="28">
        <f>'data-bat'!BL338</f>
        <v>0.2</v>
      </c>
      <c r="E138" s="28">
        <f t="shared" si="9"/>
        <v>0.2</v>
      </c>
      <c r="F138" s="26"/>
      <c r="G138" s="26"/>
      <c r="H138" s="72"/>
    </row>
    <row r="139" spans="2:8" x14ac:dyDescent="0.25">
      <c r="B139" s="41"/>
      <c r="C139" s="27">
        <v>3</v>
      </c>
      <c r="D139" s="28">
        <f>'data-bat'!BL339</f>
        <v>0</v>
      </c>
      <c r="E139" s="28">
        <f t="shared" si="9"/>
        <v>0</v>
      </c>
      <c r="F139" s="26"/>
      <c r="G139" s="26"/>
      <c r="H139" s="72"/>
    </row>
    <row r="140" spans="2:8" x14ac:dyDescent="0.25">
      <c r="B140" s="41"/>
      <c r="C140" s="27" t="s">
        <v>104</v>
      </c>
      <c r="D140" s="28">
        <f>'data-bat'!BL341</f>
        <v>2.8571428571428571E-2</v>
      </c>
      <c r="E140" s="28">
        <f t="shared" si="9"/>
        <v>2.8571428571428571E-2</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'data-bat'!BN323</f>
        <v>33</v>
      </c>
      <c r="E144" s="72"/>
    </row>
    <row r="145" spans="2:13" x14ac:dyDescent="0.25">
      <c r="B145" s="41"/>
      <c r="C145" s="27" t="s">
        <v>107</v>
      </c>
      <c r="D145" s="26">
        <f>'data-bat'!BO323</f>
        <v>17</v>
      </c>
      <c r="E145" s="72"/>
    </row>
    <row r="146" spans="2:13" x14ac:dyDescent="0.25">
      <c r="B146" s="41"/>
      <c r="C146" s="27" t="s">
        <v>108</v>
      </c>
      <c r="D146" s="26">
        <f>'data-bat'!BP323</f>
        <v>17</v>
      </c>
      <c r="E146" s="72"/>
    </row>
    <row r="147" spans="2:13" x14ac:dyDescent="0.25">
      <c r="B147" s="43"/>
      <c r="C147" s="55" t="s">
        <v>75</v>
      </c>
      <c r="D147" s="30">
        <f>'data-bat'!BQ323</f>
        <v>2</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'data-bat'!BS366</f>
        <v>0</v>
      </c>
      <c r="L150" s="42">
        <f t="shared" ref="L150:L154" si="10">K150</f>
        <v>0</v>
      </c>
      <c r="M150" s="54"/>
    </row>
    <row r="151" spans="2:13" x14ac:dyDescent="0.25">
      <c r="B151" s="73"/>
      <c r="C151" s="26"/>
      <c r="D151" s="26"/>
      <c r="E151" s="26"/>
      <c r="F151" s="62">
        <f>'data-bat'!BS351</f>
        <v>57</v>
      </c>
      <c r="G151" s="62">
        <f>'data-bat'!BS352</f>
        <v>100</v>
      </c>
      <c r="H151" s="80">
        <f>'data-bat'!BS353</f>
        <v>86.305555555555557</v>
      </c>
      <c r="I151" s="50">
        <f>'data-bat'!BS354</f>
        <v>87.5</v>
      </c>
      <c r="J151" s="27" t="s">
        <v>11</v>
      </c>
      <c r="K151" s="53">
        <f>'data-bat'!BS367</f>
        <v>0</v>
      </c>
      <c r="L151" s="42">
        <f t="shared" si="10"/>
        <v>0</v>
      </c>
      <c r="M151" s="54"/>
    </row>
    <row r="152" spans="2:13" x14ac:dyDescent="0.25">
      <c r="B152" s="73"/>
      <c r="C152" s="26"/>
      <c r="D152" s="26"/>
      <c r="E152" s="26"/>
      <c r="F152" s="26"/>
      <c r="G152" s="26"/>
      <c r="H152" s="26"/>
      <c r="I152" s="50"/>
      <c r="J152" s="27" t="s">
        <v>12</v>
      </c>
      <c r="K152" s="53">
        <f>'data-bat'!BS368</f>
        <v>2.7777777777777776E-2</v>
      </c>
      <c r="L152" s="42">
        <f t="shared" si="10"/>
        <v>2.7777777777777776E-2</v>
      </c>
      <c r="M152" s="54"/>
    </row>
    <row r="153" spans="2:13" x14ac:dyDescent="0.25">
      <c r="B153" s="73"/>
      <c r="C153" s="26"/>
      <c r="D153" s="26"/>
      <c r="E153" s="26"/>
      <c r="F153" s="26"/>
      <c r="G153" s="26"/>
      <c r="H153" s="26"/>
      <c r="I153" s="50"/>
      <c r="J153" s="27" t="s">
        <v>13</v>
      </c>
      <c r="K153" s="53">
        <f>'data-bat'!BS369</f>
        <v>0.25</v>
      </c>
      <c r="L153" s="42">
        <f t="shared" si="10"/>
        <v>0.25</v>
      </c>
      <c r="M153" s="54"/>
    </row>
    <row r="154" spans="2:13" x14ac:dyDescent="0.25">
      <c r="B154" s="76"/>
      <c r="C154" s="30"/>
      <c r="D154" s="30"/>
      <c r="E154" s="30"/>
      <c r="F154" s="30"/>
      <c r="G154" s="30"/>
      <c r="H154" s="30"/>
      <c r="I154" s="64"/>
      <c r="J154" s="55" t="s">
        <v>14</v>
      </c>
      <c r="K154" s="57">
        <f>'data-bat'!BS370</f>
        <v>0.72222222222222221</v>
      </c>
      <c r="L154" s="71">
        <f t="shared" si="10"/>
        <v>0.72222222222222221</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'data-bat'!BT323</f>
        <v>6</v>
      </c>
      <c r="E158" s="61">
        <f>'data-bat'!BT324</f>
        <v>8</v>
      </c>
      <c r="F158" s="81">
        <f>'data-bat'!BT325</f>
        <v>0</v>
      </c>
    </row>
    <row r="159" spans="2:13" x14ac:dyDescent="0.25">
      <c r="B159" s="41"/>
      <c r="C159" s="29" t="s">
        <v>203</v>
      </c>
      <c r="D159" s="62">
        <f>'data-bat'!BU323</f>
        <v>7</v>
      </c>
      <c r="E159" s="62">
        <f>'data-bat'!BU324</f>
        <v>5</v>
      </c>
      <c r="F159" s="77">
        <f>'data-bat'!BU325</f>
        <v>2</v>
      </c>
    </row>
    <row r="160" spans="2:13" x14ac:dyDescent="0.25">
      <c r="B160" s="76"/>
      <c r="C160" s="82" t="s">
        <v>204</v>
      </c>
      <c r="D160" s="68">
        <f>'data-bat'!BV323</f>
        <v>1</v>
      </c>
      <c r="E160" s="68">
        <f>'data-bat'!BV324</f>
        <v>1</v>
      </c>
      <c r="F160" s="83">
        <f>'data-bat'!BV325</f>
        <v>12</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'data-bat'!BW351</f>
        <v>40</v>
      </c>
      <c r="E165" s="85">
        <f>'data-bat'!BW352</f>
        <v>400</v>
      </c>
      <c r="F165" s="85">
        <f>'data-bat'!BW353</f>
        <v>164.39285714285714</v>
      </c>
      <c r="G165" s="85">
        <f>'data-bat'!BW354</f>
        <v>150</v>
      </c>
      <c r="H165" s="72">
        <f>'data-bat'!BW360</f>
        <v>28</v>
      </c>
    </row>
    <row r="166" spans="2:8" x14ac:dyDescent="0.25">
      <c r="B166" s="41"/>
      <c r="C166" s="27" t="s">
        <v>114</v>
      </c>
      <c r="D166" s="85">
        <f>'data-bat'!BX$351</f>
        <v>16</v>
      </c>
      <c r="E166" s="85">
        <f>'data-bat'!BX$352</f>
        <v>250</v>
      </c>
      <c r="F166" s="85">
        <f>'data-bat'!BX$353</f>
        <v>90.041666666666671</v>
      </c>
      <c r="G166" s="85">
        <f>'data-bat'!BX$354</f>
        <v>80</v>
      </c>
      <c r="H166" s="72">
        <f>'data-bat'!BX360</f>
        <v>24</v>
      </c>
    </row>
    <row r="167" spans="2:8" x14ac:dyDescent="0.25">
      <c r="B167" s="41"/>
      <c r="C167" s="27" t="s">
        <v>115</v>
      </c>
      <c r="D167" s="85">
        <f>'data-bat'!BY$351</f>
        <v>40</v>
      </c>
      <c r="E167" s="85">
        <f>'data-bat'!BY$352</f>
        <v>200</v>
      </c>
      <c r="F167" s="85">
        <f>'data-bat'!BY$353</f>
        <v>90.94736842105263</v>
      </c>
      <c r="G167" s="85">
        <f>'data-bat'!BY$354</f>
        <v>75</v>
      </c>
      <c r="H167" s="72">
        <f>'data-bat'!BY360</f>
        <v>19</v>
      </c>
    </row>
    <row r="168" spans="2:8" x14ac:dyDescent="0.25">
      <c r="B168" s="43"/>
      <c r="C168" s="55" t="s">
        <v>116</v>
      </c>
      <c r="D168" s="86">
        <f>'data-bat'!BZ$351</f>
        <v>20</v>
      </c>
      <c r="E168" s="86">
        <f>'data-bat'!BZ$352</f>
        <v>88</v>
      </c>
      <c r="F168" s="86">
        <f>'data-bat'!BZ$353</f>
        <v>57.166666666666664</v>
      </c>
      <c r="G168" s="86">
        <f>'data-bat'!BZ$354</f>
        <v>57.5</v>
      </c>
      <c r="H168" s="45">
        <f>'data-bat'!BZ360</f>
        <v>6</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'data-bat'!CB$348</f>
        <v>0.21428571428571427</v>
      </c>
      <c r="E172" s="42">
        <f t="shared" ref="E172:E179" si="11">D172</f>
        <v>0.21428571428571427</v>
      </c>
    </row>
    <row r="173" spans="2:8" x14ac:dyDescent="0.25">
      <c r="B173" s="41"/>
      <c r="C173" s="29" t="s">
        <v>119</v>
      </c>
      <c r="D173" s="28">
        <f>'data-bat'!CC$348</f>
        <v>0.21428571428571427</v>
      </c>
      <c r="E173" s="42">
        <f t="shared" si="11"/>
        <v>0.21428571428571427</v>
      </c>
    </row>
    <row r="174" spans="2:8" x14ac:dyDescent="0.25">
      <c r="B174" s="41"/>
      <c r="C174" s="29" t="s">
        <v>120</v>
      </c>
      <c r="D174" s="28">
        <f>'data-bat'!CD$348</f>
        <v>0.23809523809523808</v>
      </c>
      <c r="E174" s="42">
        <f t="shared" si="11"/>
        <v>0.23809523809523808</v>
      </c>
    </row>
    <row r="175" spans="2:8" x14ac:dyDescent="0.25">
      <c r="B175" s="41"/>
      <c r="C175" s="29" t="s">
        <v>121</v>
      </c>
      <c r="D175" s="28">
        <f>'data-bat'!CE$348</f>
        <v>4.7619047619047616E-2</v>
      </c>
      <c r="E175" s="42">
        <f t="shared" si="11"/>
        <v>4.7619047619047616E-2</v>
      </c>
    </row>
    <row r="176" spans="2:8" x14ac:dyDescent="0.25">
      <c r="B176" s="41"/>
      <c r="C176" s="29" t="s">
        <v>122</v>
      </c>
      <c r="D176" s="28">
        <f>'data-bat'!CF$348</f>
        <v>0.16666666666666666</v>
      </c>
      <c r="E176" s="42">
        <f t="shared" si="11"/>
        <v>0.16666666666666666</v>
      </c>
    </row>
    <row r="177" spans="2:8" x14ac:dyDescent="0.25">
      <c r="B177" s="41"/>
      <c r="C177" s="29" t="s">
        <v>123</v>
      </c>
      <c r="D177" s="28">
        <f>'data-bat'!CG$348</f>
        <v>9.5238095238095233E-2</v>
      </c>
      <c r="E177" s="42">
        <f t="shared" si="11"/>
        <v>9.5238095238095233E-2</v>
      </c>
    </row>
    <row r="178" spans="2:8" x14ac:dyDescent="0.25">
      <c r="B178" s="41"/>
      <c r="C178" s="29" t="s">
        <v>124</v>
      </c>
      <c r="D178" s="28">
        <f>'data-bat'!CH$348</f>
        <v>0.11904761904761904</v>
      </c>
      <c r="E178" s="42">
        <f t="shared" si="11"/>
        <v>0.11904761904761904</v>
      </c>
    </row>
    <row r="179" spans="2:8" x14ac:dyDescent="0.25">
      <c r="B179" s="43"/>
      <c r="C179" s="82" t="s">
        <v>75</v>
      </c>
      <c r="D179" s="44">
        <f>'data-bat'!CI$348</f>
        <v>0.16666666666666666</v>
      </c>
      <c r="E179" s="71">
        <f t="shared" si="11"/>
        <v>0.16666666666666666</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'data-bat'!CL348</f>
        <v>0.83333333333333337</v>
      </c>
      <c r="E187" s="28">
        <f>'data-bat'!CM348</f>
        <v>0</v>
      </c>
      <c r="F187" s="28">
        <f>'data-bat'!CN348</f>
        <v>2.3809523809523808E-2</v>
      </c>
      <c r="G187" s="42">
        <f>'data-bat'!CO348</f>
        <v>0</v>
      </c>
      <c r="H187" s="12"/>
    </row>
    <row r="188" spans="2:8" x14ac:dyDescent="0.25">
      <c r="B188" s="43"/>
      <c r="C188" s="55" t="s">
        <v>131</v>
      </c>
      <c r="D188" s="44">
        <f>'data-bat'!CP348</f>
        <v>0.61904761904761907</v>
      </c>
      <c r="E188" s="44">
        <f>'data-bat'!CQ348</f>
        <v>0</v>
      </c>
      <c r="F188" s="44">
        <f>'data-bat'!CR348</f>
        <v>2.3809523809523808E-2</v>
      </c>
      <c r="G188" s="71">
        <f>'data-bat'!CS348</f>
        <v>0</v>
      </c>
    </row>
    <row r="189" spans="2:8" x14ac:dyDescent="0.25">
      <c r="B189" s="5"/>
    </row>
    <row r="190" spans="2:8" x14ac:dyDescent="0.25">
      <c r="B190" s="46" t="s">
        <v>132</v>
      </c>
      <c r="C190" s="47"/>
      <c r="D190" s="47"/>
      <c r="E190" s="69"/>
    </row>
    <row r="191" spans="2:8" x14ac:dyDescent="0.25">
      <c r="B191" s="41"/>
      <c r="C191" s="27" t="s">
        <v>133</v>
      </c>
      <c r="D191" s="28">
        <f>'data-bat'!CT337</f>
        <v>0.19444444444444445</v>
      </c>
      <c r="E191" s="42">
        <f t="shared" ref="E191:E197" si="12">D191</f>
        <v>0.19444444444444445</v>
      </c>
    </row>
    <row r="192" spans="2:8" x14ac:dyDescent="0.25">
      <c r="B192" s="41"/>
      <c r="C192" s="27" t="s">
        <v>134</v>
      </c>
      <c r="D192" s="28">
        <f>'data-bat'!CT338</f>
        <v>0.5</v>
      </c>
      <c r="E192" s="42">
        <f t="shared" si="12"/>
        <v>0.5</v>
      </c>
    </row>
    <row r="193" spans="2:7" x14ac:dyDescent="0.25">
      <c r="B193" s="41"/>
      <c r="C193" s="27" t="s">
        <v>135</v>
      </c>
      <c r="D193" s="28">
        <f>'data-bat'!CT339</f>
        <v>0.16666666666666666</v>
      </c>
      <c r="E193" s="42">
        <f t="shared" si="12"/>
        <v>0.16666666666666666</v>
      </c>
    </row>
    <row r="194" spans="2:7" x14ac:dyDescent="0.25">
      <c r="B194" s="41"/>
      <c r="C194" s="27" t="s">
        <v>136</v>
      </c>
      <c r="D194" s="28">
        <f>'data-bat'!CT340</f>
        <v>5.5555555555555552E-2</v>
      </c>
      <c r="E194" s="42">
        <f t="shared" si="12"/>
        <v>5.5555555555555552E-2</v>
      </c>
    </row>
    <row r="195" spans="2:7" x14ac:dyDescent="0.25">
      <c r="B195" s="41"/>
      <c r="C195" s="27" t="s">
        <v>137</v>
      </c>
      <c r="D195" s="28">
        <f>'data-bat'!CT341</f>
        <v>0</v>
      </c>
      <c r="E195" s="42">
        <f t="shared" si="12"/>
        <v>0</v>
      </c>
    </row>
    <row r="196" spans="2:7" x14ac:dyDescent="0.25">
      <c r="B196" s="41"/>
      <c r="C196" s="27" t="s">
        <v>138</v>
      </c>
      <c r="D196" s="28">
        <f>'data-bat'!CT342</f>
        <v>8.3333333333333329E-2</v>
      </c>
      <c r="E196" s="42">
        <f t="shared" si="12"/>
        <v>8.3333333333333329E-2</v>
      </c>
    </row>
    <row r="197" spans="2:7" x14ac:dyDescent="0.25">
      <c r="B197" s="43"/>
      <c r="C197" s="55" t="s">
        <v>139</v>
      </c>
      <c r="D197" s="44">
        <f>'data-bat'!CT343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'data-bat'!CU$337</f>
        <v>2.7777777777777776E-2</v>
      </c>
      <c r="E202" s="28">
        <f>'data-bat'!CU$338</f>
        <v>0.22222222222222221</v>
      </c>
      <c r="F202" s="28">
        <f>'data-bat'!CU$339</f>
        <v>0.47222222222222221</v>
      </c>
      <c r="G202" s="42">
        <f>'data-bat'!CU$340</f>
        <v>0.27777777777777779</v>
      </c>
    </row>
    <row r="203" spans="2:7" x14ac:dyDescent="0.25">
      <c r="B203" s="41"/>
      <c r="C203" s="27" t="s">
        <v>146</v>
      </c>
      <c r="D203" s="28">
        <f>'data-bat'!CV$337</f>
        <v>0.35294117647058826</v>
      </c>
      <c r="E203" s="28">
        <f>'data-bat'!CV$338</f>
        <v>0.5</v>
      </c>
      <c r="F203" s="28">
        <f>'data-bat'!CV$339</f>
        <v>8.8235294117647065E-2</v>
      </c>
      <c r="G203" s="42">
        <f>'data-bat'!CV$340</f>
        <v>5.8823529411764705E-2</v>
      </c>
    </row>
    <row r="204" spans="2:7" x14ac:dyDescent="0.25">
      <c r="B204" s="41"/>
      <c r="C204" s="27" t="s">
        <v>147</v>
      </c>
      <c r="D204" s="28">
        <f>'data-bat'!CW$337</f>
        <v>0.17142857142857143</v>
      </c>
      <c r="E204" s="28">
        <f>'data-bat'!CW$338</f>
        <v>0.45714285714285713</v>
      </c>
      <c r="F204" s="28">
        <f>'data-bat'!CW$339</f>
        <v>0.25714285714285712</v>
      </c>
      <c r="G204" s="42">
        <f>'data-bat'!CW$340</f>
        <v>0.11428571428571428</v>
      </c>
    </row>
    <row r="205" spans="2:7" x14ac:dyDescent="0.25">
      <c r="B205" s="41"/>
      <c r="C205" s="27" t="s">
        <v>148</v>
      </c>
      <c r="D205" s="28">
        <f>'data-bat'!CX$337</f>
        <v>0.125</v>
      </c>
      <c r="E205" s="28">
        <f>'data-bat'!CX$338</f>
        <v>0.40625</v>
      </c>
      <c r="F205" s="28">
        <f>'data-bat'!CX$339</f>
        <v>0.34375</v>
      </c>
      <c r="G205" s="42">
        <f>'data-bat'!CX$340</f>
        <v>0.125</v>
      </c>
    </row>
    <row r="206" spans="2:7" x14ac:dyDescent="0.25">
      <c r="B206" s="41"/>
      <c r="C206" s="27" t="s">
        <v>149</v>
      </c>
      <c r="D206" s="28">
        <f>'data-bat'!CY$337</f>
        <v>0.17647058823529413</v>
      </c>
      <c r="E206" s="28">
        <f>'data-bat'!CY$338</f>
        <v>0.41176470588235292</v>
      </c>
      <c r="F206" s="28">
        <f>'data-bat'!CY$339</f>
        <v>0.29411764705882354</v>
      </c>
      <c r="G206" s="42">
        <f>'data-bat'!CY$340</f>
        <v>0.11764705882352941</v>
      </c>
    </row>
    <row r="207" spans="2:7" x14ac:dyDescent="0.25">
      <c r="B207" s="41"/>
      <c r="C207" s="27" t="s">
        <v>150</v>
      </c>
      <c r="D207" s="28">
        <f>'data-bat'!CZ$337</f>
        <v>0.11764705882352941</v>
      </c>
      <c r="E207" s="28">
        <f>'data-bat'!CZ$338</f>
        <v>0.47058823529411764</v>
      </c>
      <c r="F207" s="28">
        <f>'data-bat'!CZ$339</f>
        <v>0.17647058823529413</v>
      </c>
      <c r="G207" s="42">
        <f>'data-bat'!CZ$340</f>
        <v>0.23529411764705882</v>
      </c>
    </row>
    <row r="208" spans="2:7" x14ac:dyDescent="0.25">
      <c r="B208" s="41"/>
      <c r="C208" s="27" t="s">
        <v>151</v>
      </c>
      <c r="D208" s="28">
        <f>'data-bat'!DA$337</f>
        <v>0.2</v>
      </c>
      <c r="E208" s="28">
        <f>'data-bat'!DA$338</f>
        <v>0.45714285714285713</v>
      </c>
      <c r="F208" s="28">
        <f>'data-bat'!DA$339</f>
        <v>0.22857142857142856</v>
      </c>
      <c r="G208" s="42">
        <f>'data-bat'!DA$340</f>
        <v>0.11428571428571428</v>
      </c>
    </row>
    <row r="209" spans="2:7" x14ac:dyDescent="0.25">
      <c r="B209" s="41"/>
      <c r="C209" s="27" t="s">
        <v>152</v>
      </c>
      <c r="D209" s="28">
        <f>'data-bat'!DB$337</f>
        <v>0.25714285714285712</v>
      </c>
      <c r="E209" s="28">
        <f>'data-bat'!DB$338</f>
        <v>0.51428571428571423</v>
      </c>
      <c r="F209" s="28">
        <f>'data-bat'!DB$339</f>
        <v>0.2</v>
      </c>
      <c r="G209" s="42">
        <f>'data-bat'!DB$340</f>
        <v>2.8571428571428571E-2</v>
      </c>
    </row>
    <row r="210" spans="2:7" x14ac:dyDescent="0.25">
      <c r="B210" s="43"/>
      <c r="C210" s="55" t="s">
        <v>153</v>
      </c>
      <c r="D210" s="44">
        <f>'data-bat'!DC$337</f>
        <v>0.14705882352941177</v>
      </c>
      <c r="E210" s="44">
        <f>'data-bat'!DC$338</f>
        <v>0.52941176470588236</v>
      </c>
      <c r="F210" s="44">
        <f>'data-bat'!DC$339</f>
        <v>0.20588235294117646</v>
      </c>
      <c r="G210" s="71">
        <f>'data-bat'!DC$340</f>
        <v>0.11764705882352941</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'data-bat'!DD$348</f>
        <v>0.45238095238095238</v>
      </c>
      <c r="E214" s="42">
        <f t="shared" ref="E214:E221" si="13">D214</f>
        <v>0.45238095238095238</v>
      </c>
    </row>
    <row r="215" spans="2:7" x14ac:dyDescent="0.25">
      <c r="B215" s="41"/>
      <c r="C215" s="27" t="s">
        <v>156</v>
      </c>
      <c r="D215" s="28">
        <f>'data-bat'!DE$348</f>
        <v>0.42857142857142855</v>
      </c>
      <c r="E215" s="42">
        <f t="shared" si="13"/>
        <v>0.42857142857142855</v>
      </c>
    </row>
    <row r="216" spans="2:7" x14ac:dyDescent="0.25">
      <c r="B216" s="41"/>
      <c r="C216" s="27" t="s">
        <v>157</v>
      </c>
      <c r="D216" s="28">
        <f>'data-bat'!DF$348</f>
        <v>0.45238095238095238</v>
      </c>
      <c r="E216" s="42">
        <f t="shared" si="13"/>
        <v>0.45238095238095238</v>
      </c>
    </row>
    <row r="217" spans="2:7" x14ac:dyDescent="0.25">
      <c r="B217" s="41"/>
      <c r="C217" s="27" t="s">
        <v>158</v>
      </c>
      <c r="D217" s="28">
        <f>'data-bat'!DG$348</f>
        <v>0.42857142857142855</v>
      </c>
      <c r="E217" s="42">
        <f t="shared" si="13"/>
        <v>0.42857142857142855</v>
      </c>
    </row>
    <row r="218" spans="2:7" x14ac:dyDescent="0.25">
      <c r="B218" s="41"/>
      <c r="C218" s="27" t="s">
        <v>159</v>
      </c>
      <c r="D218" s="28">
        <f>'data-bat'!DH$348</f>
        <v>0.2857142857142857</v>
      </c>
      <c r="E218" s="42">
        <f t="shared" si="13"/>
        <v>0.2857142857142857</v>
      </c>
    </row>
    <row r="219" spans="2:7" x14ac:dyDescent="0.25">
      <c r="B219" s="41"/>
      <c r="C219" s="27" t="s">
        <v>160</v>
      </c>
      <c r="D219" s="28">
        <f>'data-bat'!DI$348</f>
        <v>0.35714285714285715</v>
      </c>
      <c r="E219" s="42">
        <f t="shared" si="13"/>
        <v>0.35714285714285715</v>
      </c>
    </row>
    <row r="220" spans="2:7" x14ac:dyDescent="0.25">
      <c r="B220" s="41"/>
      <c r="C220" s="27" t="s">
        <v>161</v>
      </c>
      <c r="D220" s="28">
        <f>'data-bat'!DJ$348</f>
        <v>0.47619047619047616</v>
      </c>
      <c r="E220" s="42">
        <f t="shared" si="13"/>
        <v>0.47619047619047616</v>
      </c>
    </row>
    <row r="221" spans="2:7" x14ac:dyDescent="0.25">
      <c r="B221" s="43"/>
      <c r="C221" s="55" t="s">
        <v>75</v>
      </c>
      <c r="D221" s="44">
        <f>'data-bat'!DK$348</f>
        <v>4.7619047619047616E-2</v>
      </c>
      <c r="E221" s="71">
        <f t="shared" si="13"/>
        <v>4.7619047619047616E-2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'data-bat'!DO$337</f>
        <v>0.21428571428571427</v>
      </c>
      <c r="E231" s="28">
        <f>'data-bat'!DO$338</f>
        <v>0.16666666666666666</v>
      </c>
      <c r="F231" s="28">
        <f>'data-bat'!DO$339</f>
        <v>0.2857142857142857</v>
      </c>
      <c r="G231" s="42">
        <f>'data-bat'!DO$340</f>
        <v>0.33333333333333331</v>
      </c>
    </row>
    <row r="232" spans="1:7" x14ac:dyDescent="0.25">
      <c r="B232" s="41"/>
      <c r="C232" s="27" t="s">
        <v>169</v>
      </c>
      <c r="D232" s="28">
        <f>'data-bat'!DP$337</f>
        <v>0.11904761904761904</v>
      </c>
      <c r="E232" s="28">
        <f>'data-bat'!DP$338</f>
        <v>0.16666666666666666</v>
      </c>
      <c r="F232" s="28">
        <f>'data-bat'!DP$339</f>
        <v>0.26190476190476192</v>
      </c>
      <c r="G232" s="42">
        <f>'data-bat'!DP$340</f>
        <v>0.45238095238095238</v>
      </c>
    </row>
    <row r="233" spans="1:7" x14ac:dyDescent="0.25">
      <c r="B233" s="43"/>
      <c r="C233" s="55" t="s">
        <v>129</v>
      </c>
      <c r="D233" s="44">
        <f>'data-bat'!DQ$337</f>
        <v>0.48780487804878048</v>
      </c>
      <c r="E233" s="44">
        <f>'data-bat'!DQ$338</f>
        <v>0.21951219512195122</v>
      </c>
      <c r="F233" s="44">
        <f>'data-bat'!DQ$339</f>
        <v>0.12195121951219512</v>
      </c>
      <c r="G233" s="71">
        <f>'data-bat'!DQ$340</f>
        <v>0.17073170731707318</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'data-bat'!DR337</f>
        <v>0.11904761904761904</v>
      </c>
      <c r="E237" s="28">
        <f t="shared" ref="E237:E241" si="14">D237</f>
        <v>0.11904761904761904</v>
      </c>
      <c r="F237" s="26"/>
      <c r="G237" s="72"/>
    </row>
    <row r="238" spans="1:7" x14ac:dyDescent="0.25">
      <c r="B238" s="41"/>
      <c r="C238" s="27" t="s">
        <v>175</v>
      </c>
      <c r="D238" s="28">
        <f>'data-bat'!DR338</f>
        <v>0.14285714285714285</v>
      </c>
      <c r="E238" s="28">
        <f t="shared" si="14"/>
        <v>0.14285714285714285</v>
      </c>
      <c r="F238" s="26"/>
      <c r="G238" s="72"/>
    </row>
    <row r="239" spans="1:7" x14ac:dyDescent="0.25">
      <c r="B239" s="41"/>
      <c r="C239" s="27" t="s">
        <v>174</v>
      </c>
      <c r="D239" s="28">
        <f>'data-bat'!DR339</f>
        <v>0.14285714285714285</v>
      </c>
      <c r="E239" s="28">
        <f t="shared" si="14"/>
        <v>0.14285714285714285</v>
      </c>
      <c r="F239" s="26"/>
      <c r="G239" s="72"/>
    </row>
    <row r="240" spans="1:7" x14ac:dyDescent="0.25">
      <c r="A240" s="26"/>
      <c r="B240" s="41"/>
      <c r="C240" s="27" t="s">
        <v>173</v>
      </c>
      <c r="D240" s="28">
        <f>'data-bat'!DR340</f>
        <v>0.2857142857142857</v>
      </c>
      <c r="E240" s="28">
        <f t="shared" si="14"/>
        <v>0.2857142857142857</v>
      </c>
      <c r="F240" s="26"/>
      <c r="G240" s="72"/>
    </row>
    <row r="241" spans="1:7" x14ac:dyDescent="0.25">
      <c r="A241" s="26"/>
      <c r="B241" s="43"/>
      <c r="C241" s="55" t="s">
        <v>172</v>
      </c>
      <c r="D241" s="44">
        <f>'data-bat'!DR341</f>
        <v>0.30952380952380953</v>
      </c>
      <c r="E241" s="44">
        <f t="shared" si="14"/>
        <v>0.30952380952380953</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'data-bat'!DS348</f>
        <v>9.5238095238095233E-2</v>
      </c>
      <c r="E246" s="44">
        <f>'data-bat'!DT348</f>
        <v>0.14285714285714285</v>
      </c>
      <c r="F246" s="71">
        <f>'data-bat'!DU348</f>
        <v>0.61904761904761907</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'data-bat'!DV348</f>
        <v>0.61904761904761907</v>
      </c>
      <c r="E249" s="28">
        <f t="shared" ref="E249:E253" si="15">D249</f>
        <v>0.61904761904761907</v>
      </c>
      <c r="F249" s="26"/>
      <c r="G249" s="72"/>
    </row>
    <row r="250" spans="1:7" x14ac:dyDescent="0.25">
      <c r="A250" s="26"/>
      <c r="B250" s="41"/>
      <c r="C250" s="27" t="s">
        <v>182</v>
      </c>
      <c r="D250" s="28">
        <f>'data-bat'!DW348</f>
        <v>7.1428571428571425E-2</v>
      </c>
      <c r="E250" s="28">
        <f t="shared" si="15"/>
        <v>7.1428571428571425E-2</v>
      </c>
      <c r="F250" s="26"/>
      <c r="G250" s="72"/>
    </row>
    <row r="251" spans="1:7" x14ac:dyDescent="0.25">
      <c r="A251" s="26"/>
      <c r="B251" s="41"/>
      <c r="C251" s="27" t="s">
        <v>183</v>
      </c>
      <c r="D251" s="28">
        <f>'data-bat'!DX348</f>
        <v>2.3809523809523808E-2</v>
      </c>
      <c r="E251" s="28">
        <f t="shared" si="15"/>
        <v>2.3809523809523808E-2</v>
      </c>
      <c r="F251" s="26"/>
      <c r="G251" s="72"/>
    </row>
    <row r="252" spans="1:7" x14ac:dyDescent="0.25">
      <c r="A252" s="26"/>
      <c r="B252" s="41"/>
      <c r="C252" s="27" t="s">
        <v>184</v>
      </c>
      <c r="D252" s="28">
        <f>'data-bat'!DY348</f>
        <v>7.1428571428571425E-2</v>
      </c>
      <c r="E252" s="28">
        <f t="shared" si="15"/>
        <v>7.1428571428571425E-2</v>
      </c>
      <c r="F252" s="26"/>
      <c r="G252" s="72"/>
    </row>
    <row r="253" spans="1:7" x14ac:dyDescent="0.25">
      <c r="A253" s="26"/>
      <c r="B253" s="43"/>
      <c r="C253" s="55" t="s">
        <v>185</v>
      </c>
      <c r="D253" s="44">
        <f>'data-bat'!DZ348</f>
        <v>0.26190476190476192</v>
      </c>
      <c r="E253" s="44">
        <f t="shared" si="15"/>
        <v>0.26190476190476192</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'data-bat'!EA348</f>
        <v>0.7142857142857143</v>
      </c>
      <c r="E257" s="28">
        <f t="shared" ref="E257:E261" si="16">D257</f>
        <v>0.7142857142857143</v>
      </c>
      <c r="F257" s="26"/>
      <c r="G257" s="72"/>
    </row>
    <row r="258" spans="1:7" x14ac:dyDescent="0.25">
      <c r="A258" s="26"/>
      <c r="B258" s="41"/>
      <c r="C258" s="27" t="s">
        <v>187</v>
      </c>
      <c r="D258" s="28">
        <f>'data-bat'!EB348</f>
        <v>4.7619047619047616E-2</v>
      </c>
      <c r="E258" s="28">
        <f t="shared" si="16"/>
        <v>4.7619047619047616E-2</v>
      </c>
      <c r="F258" s="26"/>
      <c r="G258" s="72"/>
    </row>
    <row r="259" spans="1:7" x14ac:dyDescent="0.25">
      <c r="A259" s="26"/>
      <c r="B259" s="41"/>
      <c r="C259" s="27" t="s">
        <v>188</v>
      </c>
      <c r="D259" s="28">
        <f>'data-bat'!EC348</f>
        <v>2.3809523809523808E-2</v>
      </c>
      <c r="E259" s="28">
        <f t="shared" si="16"/>
        <v>2.3809523809523808E-2</v>
      </c>
      <c r="F259" s="26"/>
      <c r="G259" s="72"/>
    </row>
    <row r="260" spans="1:7" x14ac:dyDescent="0.25">
      <c r="A260" s="26"/>
      <c r="B260" s="41"/>
      <c r="C260" s="27" t="s">
        <v>189</v>
      </c>
      <c r="D260" s="28">
        <f>'data-bat'!ED348</f>
        <v>4.7619047619047616E-2</v>
      </c>
      <c r="E260" s="28">
        <f t="shared" si="16"/>
        <v>4.7619047619047616E-2</v>
      </c>
      <c r="F260" s="26"/>
      <c r="G260" s="72"/>
    </row>
    <row r="261" spans="1:7" x14ac:dyDescent="0.25">
      <c r="A261" s="26"/>
      <c r="B261" s="43"/>
      <c r="C261" s="55" t="s">
        <v>185</v>
      </c>
      <c r="D261" s="44">
        <f>'data-bat'!EE348</f>
        <v>0.21428571428571427</v>
      </c>
      <c r="E261" s="44">
        <f t="shared" si="16"/>
        <v>0.21428571428571427</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'data-bat'!EF339</f>
        <v>9.375E-2</v>
      </c>
      <c r="E265" s="28">
        <f t="shared" ref="E265:E269" si="17">D265</f>
        <v>9.375E-2</v>
      </c>
      <c r="F265" s="26"/>
      <c r="G265" s="72"/>
    </row>
    <row r="266" spans="1:7" x14ac:dyDescent="0.25">
      <c r="A266" s="26"/>
      <c r="B266" s="41"/>
      <c r="C266" s="27" t="s">
        <v>192</v>
      </c>
      <c r="D266" s="28">
        <f>'data-bat'!EF340</f>
        <v>0.4375</v>
      </c>
      <c r="E266" s="28">
        <f t="shared" si="17"/>
        <v>0.4375</v>
      </c>
      <c r="F266" s="26"/>
      <c r="G266" s="72"/>
    </row>
    <row r="267" spans="1:7" x14ac:dyDescent="0.25">
      <c r="A267" s="26"/>
      <c r="B267" s="41"/>
      <c r="C267" s="27" t="s">
        <v>193</v>
      </c>
      <c r="D267" s="28">
        <f>'data-bat'!EF341</f>
        <v>0.3125</v>
      </c>
      <c r="E267" s="28">
        <f t="shared" si="17"/>
        <v>0.3125</v>
      </c>
      <c r="F267" s="26"/>
      <c r="G267" s="72"/>
    </row>
    <row r="268" spans="1:7" x14ac:dyDescent="0.25">
      <c r="A268" s="26"/>
      <c r="B268" s="41"/>
      <c r="C268" s="27" t="s">
        <v>194</v>
      </c>
      <c r="D268" s="28">
        <f>'data-bat'!EF342</f>
        <v>0</v>
      </c>
      <c r="E268" s="28">
        <f t="shared" si="17"/>
        <v>0</v>
      </c>
      <c r="F268" s="26"/>
      <c r="G268" s="72"/>
    </row>
    <row r="269" spans="1:7" x14ac:dyDescent="0.25">
      <c r="A269" s="26"/>
      <c r="B269" s="43"/>
      <c r="C269" s="55" t="s">
        <v>195</v>
      </c>
      <c r="D269" s="44">
        <f>'data-bat'!EF343</f>
        <v>0.15625</v>
      </c>
      <c r="E269" s="44">
        <f t="shared" si="17"/>
        <v>0.15625</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'data-bat'!EI337</f>
        <v>0.47619047619047616</v>
      </c>
      <c r="E276" s="42">
        <f t="shared" ref="E276:E277" si="18">D276</f>
        <v>0.47619047619047616</v>
      </c>
    </row>
    <row r="277" spans="1:6" x14ac:dyDescent="0.25">
      <c r="A277" s="26"/>
      <c r="B277" s="43"/>
      <c r="C277" s="88" t="s">
        <v>198</v>
      </c>
      <c r="D277" s="44">
        <f>'data-bat'!EI338</f>
        <v>0.52380952380952384</v>
      </c>
      <c r="E277" s="71">
        <f t="shared" si="18"/>
        <v>0.52380952380952384</v>
      </c>
    </row>
    <row r="278" spans="1:6" x14ac:dyDescent="0.25">
      <c r="A278" s="26"/>
      <c r="B278" s="26"/>
      <c r="C278" s="26"/>
      <c r="D278" s="26"/>
      <c r="E278" s="26"/>
    </row>
    <row r="279" spans="1:6" x14ac:dyDescent="0.25">
      <c r="A279" s="26"/>
      <c r="B279" s="26"/>
      <c r="C279" s="26"/>
      <c r="D279" s="26"/>
      <c r="E279" s="26"/>
    </row>
    <row r="280" spans="1:6" x14ac:dyDescent="0.25">
      <c r="A280" s="26"/>
      <c r="B280" s="26"/>
      <c r="C280" s="26"/>
      <c r="D280" s="26"/>
      <c r="E280" s="26"/>
    </row>
    <row r="281" spans="1:6" x14ac:dyDescent="0.25">
      <c r="C281" s="31" t="s">
        <v>1516</v>
      </c>
      <c r="D281" s="32">
        <f>'data-bat'!M349</f>
        <v>2</v>
      </c>
      <c r="E281" s="33">
        <f>'data-bat'!M380</f>
        <v>4.878048780487805E-2</v>
      </c>
      <c r="F281" s="33">
        <f t="shared" ref="F281:F294" si="19">E281</f>
        <v>4.878048780487805E-2</v>
      </c>
    </row>
    <row r="282" spans="1:6" x14ac:dyDescent="0.25">
      <c r="C282" s="31" t="s">
        <v>1517</v>
      </c>
      <c r="D282" s="32">
        <f>'data-bat'!M350</f>
        <v>7</v>
      </c>
      <c r="E282" s="33">
        <f>'data-bat'!M381</f>
        <v>0.17073170731707318</v>
      </c>
      <c r="F282" s="33">
        <f t="shared" si="19"/>
        <v>0.17073170731707318</v>
      </c>
    </row>
    <row r="283" spans="1:6" x14ac:dyDescent="0.25">
      <c r="C283" s="31" t="s">
        <v>1518</v>
      </c>
      <c r="D283" s="32">
        <f>'data-bat'!M351</f>
        <v>3</v>
      </c>
      <c r="E283" s="33">
        <f>'data-bat'!M382</f>
        <v>7.3170731707317069E-2</v>
      </c>
      <c r="F283" s="33">
        <f t="shared" si="19"/>
        <v>7.3170731707317069E-2</v>
      </c>
    </row>
    <row r="284" spans="1:6" x14ac:dyDescent="0.25">
      <c r="C284" s="31" t="s">
        <v>1519</v>
      </c>
      <c r="D284" s="32">
        <f>'data-bat'!M352</f>
        <v>3</v>
      </c>
      <c r="E284" s="33">
        <f>'data-bat'!M383</f>
        <v>7.3170731707317069E-2</v>
      </c>
      <c r="F284" s="33">
        <f t="shared" si="19"/>
        <v>7.3170731707317069E-2</v>
      </c>
    </row>
    <row r="285" spans="1:6" x14ac:dyDescent="0.25">
      <c r="C285" s="31" t="s">
        <v>1520</v>
      </c>
      <c r="D285" s="32">
        <f>'data-bat'!M353</f>
        <v>4</v>
      </c>
      <c r="E285" s="33">
        <f>'data-bat'!M384</f>
        <v>9.7560975609756101E-2</v>
      </c>
      <c r="F285" s="33">
        <f t="shared" si="19"/>
        <v>9.7560975609756101E-2</v>
      </c>
    </row>
    <row r="286" spans="1:6" x14ac:dyDescent="0.25">
      <c r="C286" s="31" t="s">
        <v>1521</v>
      </c>
      <c r="D286" s="32">
        <f>'data-bat'!M354</f>
        <v>1</v>
      </c>
      <c r="E286" s="33">
        <f>'data-bat'!M385</f>
        <v>2.4390243902439025E-2</v>
      </c>
      <c r="F286" s="33">
        <f t="shared" si="19"/>
        <v>2.4390243902439025E-2</v>
      </c>
    </row>
    <row r="287" spans="1:6" x14ac:dyDescent="0.25">
      <c r="C287" s="31" t="s">
        <v>1522</v>
      </c>
      <c r="D287" s="32">
        <f>'data-bat'!M355</f>
        <v>3</v>
      </c>
      <c r="E287" s="33">
        <f>'data-bat'!M386</f>
        <v>7.3170731707317069E-2</v>
      </c>
      <c r="F287" s="33">
        <f t="shared" si="19"/>
        <v>7.3170731707317069E-2</v>
      </c>
    </row>
    <row r="288" spans="1:6" x14ac:dyDescent="0.25">
      <c r="C288" s="31" t="s">
        <v>1523</v>
      </c>
      <c r="D288" s="32">
        <f>'data-bat'!M356</f>
        <v>7</v>
      </c>
      <c r="E288" s="33">
        <f>'data-bat'!M387</f>
        <v>0.17073170731707318</v>
      </c>
      <c r="F288" s="33">
        <f t="shared" si="19"/>
        <v>0.17073170731707318</v>
      </c>
    </row>
    <row r="289" spans="3:6" x14ac:dyDescent="0.25">
      <c r="C289" s="31" t="s">
        <v>1570</v>
      </c>
      <c r="D289" s="32">
        <f>'data-bat'!M357</f>
        <v>0</v>
      </c>
      <c r="E289" s="33">
        <f>'data-bat'!M388</f>
        <v>0</v>
      </c>
      <c r="F289" s="33">
        <f t="shared" si="19"/>
        <v>0</v>
      </c>
    </row>
    <row r="290" spans="3:6" x14ac:dyDescent="0.25">
      <c r="C290" s="31" t="s">
        <v>1571</v>
      </c>
      <c r="D290" s="32">
        <f>'data-bat'!M358</f>
        <v>0</v>
      </c>
      <c r="E290" s="33">
        <f>'data-bat'!M389</f>
        <v>0</v>
      </c>
      <c r="F290" s="33">
        <f t="shared" si="19"/>
        <v>0</v>
      </c>
    </row>
    <row r="291" spans="3:6" x14ac:dyDescent="0.25">
      <c r="C291" s="31" t="s">
        <v>1524</v>
      </c>
      <c r="D291" s="32">
        <f>'data-bat'!M359</f>
        <v>2</v>
      </c>
      <c r="E291" s="33">
        <f>'data-bat'!M390</f>
        <v>4.878048780487805E-2</v>
      </c>
      <c r="F291" s="33">
        <f t="shared" si="19"/>
        <v>4.878048780487805E-2</v>
      </c>
    </row>
    <row r="292" spans="3:6" x14ac:dyDescent="0.25">
      <c r="C292" s="31" t="s">
        <v>1525</v>
      </c>
      <c r="D292" s="32">
        <f>'data-bat'!M360</f>
        <v>5</v>
      </c>
      <c r="E292" s="33">
        <f>'data-bat'!M391</f>
        <v>0.12195121951219512</v>
      </c>
      <c r="F292" s="33">
        <f t="shared" si="19"/>
        <v>0.12195121951219512</v>
      </c>
    </row>
    <row r="293" spans="3:6" x14ac:dyDescent="0.25">
      <c r="C293" s="31" t="s">
        <v>1526</v>
      </c>
      <c r="D293" s="32">
        <f>'data-bat'!M361</f>
        <v>2</v>
      </c>
      <c r="E293" s="33">
        <f>'data-bat'!M392</f>
        <v>4.878048780487805E-2</v>
      </c>
      <c r="F293" s="33">
        <f t="shared" si="19"/>
        <v>4.878048780487805E-2</v>
      </c>
    </row>
    <row r="294" spans="3:6" x14ac:dyDescent="0.25">
      <c r="C294" s="31" t="s">
        <v>1527</v>
      </c>
      <c r="D294" s="32">
        <f>'data-bat'!M362</f>
        <v>2</v>
      </c>
      <c r="E294" s="33">
        <f>'data-bat'!M393</f>
        <v>4.878048780487805E-2</v>
      </c>
      <c r="F294" s="33">
        <f t="shared" si="19"/>
        <v>4.878048780487805E-2</v>
      </c>
    </row>
    <row r="295" spans="3:6" x14ac:dyDescent="0.25">
      <c r="C295" s="31" t="s">
        <v>5</v>
      </c>
      <c r="D295" s="32">
        <f>SUM(D281:D294)</f>
        <v>41</v>
      </c>
      <c r="E295" s="33">
        <f>SUM(E281:E294)</f>
        <v>1.0000000000000002</v>
      </c>
      <c r="F295" s="33"/>
    </row>
  </sheetData>
  <mergeCells count="4">
    <mergeCell ref="B66:G66"/>
    <mergeCell ref="B95:G95"/>
    <mergeCell ref="B123:H123"/>
    <mergeCell ref="B236:G236"/>
  </mergeCells>
  <conditionalFormatting sqref="K17:K21">
    <cfRule type="dataBar" priority="30">
      <dataBar showValue="0">
        <cfvo type="num" val="0"/>
        <cfvo type="num" val="1"/>
        <color theme="8" tint="-0.499984740745262"/>
      </dataBar>
      <extLst>
        <ext xmlns:x14="http://schemas.microsoft.com/office/spreadsheetml/2009/9/main" uri="{B025F937-C7B1-47D3-B67F-A62EFF666E3E}">
          <x14:id>{83F36291-7BAC-4F6F-B8BA-AD2D21420A2D}</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{B5A7B9F3-C4F4-4057-945A-3503ACC8D4B8}</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{A712F276-B937-4750-B086-E6E097FE155F}</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{329731A1-752E-4688-95A2-CA65E2FFA288}</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{422F29C3-FAFD-4CA6-85B2-6CE2CF2922D0}</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{5CBD90BA-C495-4077-8C6A-FAF2F948C307}</x14:id>
        </ext>
      </extLst>
    </cfRule>
  </conditionalFormatting>
  <conditionalFormatting sqref="K8:K12">
    <cfRule type="dataBar" priority="31">
      <dataBar showValue="0">
        <cfvo type="num" val="0"/>
        <cfvo type="num" val="1"/>
        <color theme="8" tint="-0.499984740745262"/>
      </dataBar>
      <extLst>
        <ext xmlns:x14="http://schemas.microsoft.com/office/spreadsheetml/2009/9/main" uri="{B025F937-C7B1-47D3-B67F-A62EFF666E3E}">
          <x14:id>{1FE2844B-7A23-4616-A1A2-7771AF369244}</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{AF37E5A1-73F1-4BA6-A872-918273803FAA}</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{2FC49518-7AA1-46CC-826A-97B471572D14}</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{6B86F3FD-8C21-449A-890B-38DB01761F09}</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{541B093D-ECCD-4E83-A872-8C566746FCFA}</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{84D7E92C-5DCE-4C38-95DC-9624033D6B6E}</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{7CC89088-D2EA-4957-9229-0589908344EF}</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{1F47EBD9-A8CB-4F5B-BB18-53B742CCBFC4}</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{C21043E0-5943-48E1-BA89-D491D02BFB45}</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{0ACE1527-72A2-4DA1-8A23-5062BC122A96}</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{9AB4C8DC-D99D-4CA1-BC43-945C1C642D81}</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{B88231F7-4E56-4229-A000-CD98D2F7C1F2}</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{10618E42-5998-48AF-AAB7-E0E089AFA67B}</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{9D70D723-E5EE-4694-B214-6AFB5D7D450E}</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{65B303FD-EFC8-4384-BC54-3ABB421FEC36}</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{5C6948CF-9FA6-4E40-9D7F-884200E429E1}</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{4D9CCE9B-FB00-4D54-AD55-5A54793E5D4A}</x14:id>
        </ext>
      </extLst>
    </cfRule>
  </conditionalFormatting>
  <conditionalFormatting sqref="F281:F295">
    <cfRule type="dataBar" priority="6">
      <dataBar showValue="0">
        <cfvo type="num" val="0"/>
        <cfvo type="num" val="1"/>
        <color theme="8" tint="-0.499984740745262"/>
      </dataBar>
      <extLst>
        <ext xmlns:x14="http://schemas.microsoft.com/office/spreadsheetml/2009/9/main" uri="{B025F937-C7B1-47D3-B67F-A62EFF666E3E}">
          <x14:id>{2F9C07E2-3F40-4B9B-9E19-268EB25DD546}</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83F36291-7BAC-4F6F-B8BA-AD2D21420A2D}">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B5A7B9F3-C4F4-4057-945A-3503ACC8D4B8}">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A712F276-B937-4750-B086-E6E097FE155F}">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329731A1-752E-4688-95A2-CA65E2FFA288}">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422F29C3-FAFD-4CA6-85B2-6CE2CF2922D0}">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5CBD90BA-C495-4077-8C6A-FAF2F948C307}">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1FE2844B-7A23-4616-A1A2-7771AF369244}">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AF37E5A1-73F1-4BA6-A872-918273803FAA}">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2FC49518-7AA1-46CC-826A-97B471572D14}">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6B86F3FD-8C21-449A-890B-38DB01761F09}">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541B093D-ECCD-4E83-A872-8C566746FCFA}">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84D7E92C-5DCE-4C38-95DC-9624033D6B6E}">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7CC89088-D2EA-4957-9229-0589908344EF}">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1F47EBD9-A8CB-4F5B-BB18-53B742CCBFC4}">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C21043E0-5943-48E1-BA89-D491D02BFB45}">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0ACE1527-72A2-4DA1-8A23-5062BC122A96}">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9AB4C8DC-D99D-4CA1-BC43-945C1C642D81}">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B88231F7-4E56-4229-A000-CD98D2F7C1F2}">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10618E42-5998-48AF-AAB7-E0E089AFA67B}">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9D70D723-E5EE-4694-B214-6AFB5D7D450E}">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65B303FD-EFC8-4384-BC54-3ABB421FEC36}">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5C6948CF-9FA6-4E40-9D7F-884200E429E1}">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4D9CCE9B-FB00-4D54-AD55-5A54793E5D4A}">
            <x14:dataBar minLength="0" maxLength="100" gradient="0">
              <x14:cfvo type="num">
                <xm:f>0</xm:f>
              </x14:cfvo>
              <x14:cfvo type="num">
                <xm:f>1</xm:f>
              </x14:cfvo>
              <x14:negativeFillColor rgb="FFFF0000"/>
              <x14:axisColor rgb="FF000000"/>
            </x14:dataBar>
          </x14:cfRule>
          <xm:sqref>L150:L154</xm:sqref>
        </x14:conditionalFormatting>
        <x14:conditionalFormatting xmlns:xm="http://schemas.microsoft.com/office/excel/2006/main">
          <x14:cfRule type="dataBar" id="{2F9C07E2-3F40-4B9B-9E19-268EB25DD546}">
            <x14:dataBar minLength="0" maxLength="100" gradient="0">
              <x14:cfvo type="num">
                <xm:f>0</xm:f>
              </x14:cfvo>
              <x14:cfvo type="num">
                <xm:f>1</xm:f>
              </x14:cfvo>
              <x14:negativeFillColor rgb="FFFF0000"/>
              <x14:axisColor rgb="FF000000"/>
            </x14:dataBar>
          </x14:cfRule>
          <xm:sqref>F281:F295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85"/>
  <sheetViews>
    <sheetView topLeftCell="C1" workbookViewId="0"/>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45</v>
      </c>
      <c r="D1">
        <f>'data-ceps'!K332</f>
        <v>6</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'data-ceps'!B315</f>
        <v>0.66666666666666663</v>
      </c>
      <c r="K8" s="54">
        <f>J8</f>
        <v>0.66666666666666663</v>
      </c>
    </row>
    <row r="9" spans="2:13" x14ac:dyDescent="0.25">
      <c r="B9" s="41"/>
      <c r="C9" s="26" t="s">
        <v>1502</v>
      </c>
      <c r="D9" s="61">
        <f>'data-ceps'!B413</f>
        <v>15</v>
      </c>
      <c r="E9" s="61">
        <f>'data-ceps'!B414</f>
        <v>36</v>
      </c>
      <c r="F9" s="61">
        <f>'data-ceps'!B415</f>
        <v>22.666666666666668</v>
      </c>
      <c r="G9" s="61">
        <f>'data-ceps'!B416</f>
        <v>17</v>
      </c>
      <c r="H9" s="26"/>
      <c r="I9" s="27" t="s">
        <v>11</v>
      </c>
      <c r="J9" s="53">
        <f>'data-ceps'!B316</f>
        <v>0.33333333333333331</v>
      </c>
      <c r="K9" s="54">
        <f>J9</f>
        <v>0.33333333333333331</v>
      </c>
    </row>
    <row r="10" spans="2:13" x14ac:dyDescent="0.25">
      <c r="B10" s="41"/>
      <c r="C10" s="26" t="s">
        <v>1503</v>
      </c>
      <c r="D10" s="62"/>
      <c r="E10" s="62"/>
      <c r="F10" s="62"/>
      <c r="G10" s="62"/>
      <c r="H10" s="26"/>
      <c r="I10" s="27" t="s">
        <v>12</v>
      </c>
      <c r="J10" s="53">
        <f>'data-ceps'!B317</f>
        <v>0</v>
      </c>
      <c r="K10" s="54">
        <f>J10</f>
        <v>0</v>
      </c>
    </row>
    <row r="11" spans="2:13" x14ac:dyDescent="0.25">
      <c r="B11" s="41"/>
      <c r="C11" s="26"/>
      <c r="D11" s="62"/>
      <c r="E11" s="62"/>
      <c r="F11" s="62"/>
      <c r="G11" s="62"/>
      <c r="H11" s="26"/>
      <c r="I11" s="27" t="s">
        <v>13</v>
      </c>
      <c r="J11" s="53">
        <f>'data-ceps'!B318</f>
        <v>0</v>
      </c>
      <c r="K11" s="54">
        <f>J11</f>
        <v>0</v>
      </c>
    </row>
    <row r="12" spans="2:13" x14ac:dyDescent="0.25">
      <c r="B12" s="41"/>
      <c r="C12" s="26"/>
      <c r="D12" s="62"/>
      <c r="E12" s="62"/>
      <c r="F12" s="62"/>
      <c r="G12" s="62"/>
      <c r="H12" s="26"/>
      <c r="I12" s="27" t="s">
        <v>14</v>
      </c>
      <c r="J12" s="53">
        <f>'data-ceps'!B319</f>
        <v>0</v>
      </c>
      <c r="K12" s="54">
        <f>J12</f>
        <v>0</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'data-ceps'!C413</f>
        <v>18</v>
      </c>
      <c r="E17" s="61">
        <f>'data-ceps'!C414</f>
        <v>50</v>
      </c>
      <c r="F17" s="61">
        <f>'data-ceps'!C415</f>
        <v>35</v>
      </c>
      <c r="G17" s="61">
        <f>'data-ceps'!C416</f>
        <v>36</v>
      </c>
      <c r="H17" s="26"/>
      <c r="I17" s="27" t="s">
        <v>15</v>
      </c>
      <c r="J17" s="53">
        <f>'data-ceps'!C315</f>
        <v>0.25</v>
      </c>
      <c r="K17" s="54">
        <f>J17</f>
        <v>0.25</v>
      </c>
    </row>
    <row r="18" spans="2:11" x14ac:dyDescent="0.25">
      <c r="B18" s="41"/>
      <c r="C18" s="26" t="s">
        <v>1505</v>
      </c>
      <c r="D18" s="62"/>
      <c r="E18" s="62"/>
      <c r="F18" s="62"/>
      <c r="G18" s="62"/>
      <c r="H18" s="26"/>
      <c r="I18" s="27" t="s">
        <v>11</v>
      </c>
      <c r="J18" s="53">
        <f>'data-ceps'!C316</f>
        <v>0.5</v>
      </c>
      <c r="K18" s="54">
        <f>J18</f>
        <v>0.5</v>
      </c>
    </row>
    <row r="19" spans="2:11" x14ac:dyDescent="0.25">
      <c r="B19" s="41"/>
      <c r="C19" s="26"/>
      <c r="D19" s="62"/>
      <c r="E19" s="62"/>
      <c r="F19" s="62"/>
      <c r="G19" s="62"/>
      <c r="H19" s="26"/>
      <c r="I19" s="27" t="s">
        <v>12</v>
      </c>
      <c r="J19" s="53">
        <f>'data-ceps'!C317</f>
        <v>0.25</v>
      </c>
      <c r="K19" s="54">
        <f>J19</f>
        <v>0.25</v>
      </c>
    </row>
    <row r="20" spans="2:11" x14ac:dyDescent="0.25">
      <c r="B20" s="41"/>
      <c r="C20" s="26"/>
      <c r="D20" s="62"/>
      <c r="E20" s="62"/>
      <c r="F20" s="62"/>
      <c r="G20" s="62"/>
      <c r="H20" s="26"/>
      <c r="I20" s="27" t="s">
        <v>13</v>
      </c>
      <c r="J20" s="53">
        <f>'data-ceps'!C318</f>
        <v>0</v>
      </c>
      <c r="K20" s="54">
        <f>J20</f>
        <v>0</v>
      </c>
    </row>
    <row r="21" spans="2:11" x14ac:dyDescent="0.25">
      <c r="B21" s="41"/>
      <c r="C21" s="26"/>
      <c r="D21" s="26"/>
      <c r="E21" s="26"/>
      <c r="F21" s="26"/>
      <c r="G21" s="26"/>
      <c r="H21" s="26"/>
      <c r="I21" s="27" t="s">
        <v>14</v>
      </c>
      <c r="J21" s="53">
        <f>'data-ceps'!C319</f>
        <v>0</v>
      </c>
      <c r="K21" s="54">
        <f>J21</f>
        <v>0</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'data-ceps'!D$337</f>
        <v>0.16666666666666666</v>
      </c>
      <c r="E28" s="52">
        <f>'data-ceps'!D$338</f>
        <v>0.33333333333333331</v>
      </c>
      <c r="F28" s="52">
        <f>'data-ceps'!D$339</f>
        <v>0.33333333333333331</v>
      </c>
      <c r="G28" s="52">
        <f>'data-ceps'!D$340</f>
        <v>0.16666666666666666</v>
      </c>
      <c r="H28" s="52">
        <f>'data-ceps'!D$341</f>
        <v>0</v>
      </c>
      <c r="I28" s="53">
        <f>'data-ceps'!D$342</f>
        <v>0</v>
      </c>
      <c r="J28" s="54">
        <f>'data-ceps'!D$343</f>
        <v>0</v>
      </c>
    </row>
    <row r="29" spans="2:11" x14ac:dyDescent="0.25">
      <c r="B29" s="41"/>
      <c r="C29" s="27" t="s">
        <v>18</v>
      </c>
      <c r="D29" s="52">
        <f>'data-ceps'!E$337</f>
        <v>0.33333333333333331</v>
      </c>
      <c r="E29" s="52">
        <f>'data-ceps'!E$338</f>
        <v>0.33333333333333331</v>
      </c>
      <c r="F29" s="52">
        <f>'data-ceps'!E$339</f>
        <v>0.16666666666666666</v>
      </c>
      <c r="G29" s="52">
        <f>'data-ceps'!E$340</f>
        <v>0.16666666666666666</v>
      </c>
      <c r="H29" s="52">
        <f>'data-ceps'!E$341</f>
        <v>0</v>
      </c>
      <c r="I29" s="53">
        <f>'data-ceps'!E$342</f>
        <v>0</v>
      </c>
      <c r="J29" s="54">
        <f>'data-ceps'!E$343</f>
        <v>0</v>
      </c>
    </row>
    <row r="30" spans="2:11" x14ac:dyDescent="0.25">
      <c r="B30" s="41"/>
      <c r="C30" s="27" t="s">
        <v>19</v>
      </c>
      <c r="D30" s="52">
        <f>'data-ceps'!F$337</f>
        <v>0</v>
      </c>
      <c r="E30" s="52">
        <f>'data-ceps'!F$338</f>
        <v>0</v>
      </c>
      <c r="F30" s="52">
        <f>'data-ceps'!F$339</f>
        <v>0.16666666666666666</v>
      </c>
      <c r="G30" s="52">
        <f>'data-ceps'!F$340</f>
        <v>0.16666666666666666</v>
      </c>
      <c r="H30" s="52">
        <f>'data-ceps'!F$341</f>
        <v>0.16666666666666666</v>
      </c>
      <c r="I30" s="53">
        <f>'data-ceps'!F$342</f>
        <v>0.5</v>
      </c>
      <c r="J30" s="54">
        <f>'data-ceps'!F$343</f>
        <v>0</v>
      </c>
    </row>
    <row r="31" spans="2:11" x14ac:dyDescent="0.25">
      <c r="B31" s="43"/>
      <c r="C31" s="55" t="s">
        <v>20</v>
      </c>
      <c r="D31" s="56">
        <f>'data-ceps'!G$337</f>
        <v>0</v>
      </c>
      <c r="E31" s="56">
        <f>'data-ceps'!G$338</f>
        <v>0.16666666666666666</v>
      </c>
      <c r="F31" s="56">
        <f>'data-ceps'!G$339</f>
        <v>0.33333333333333331</v>
      </c>
      <c r="G31" s="56">
        <f>'data-ceps'!G$340</f>
        <v>0.16666666666666666</v>
      </c>
      <c r="H31" s="56">
        <f>'data-ceps'!G$341</f>
        <v>0.16666666666666666</v>
      </c>
      <c r="I31" s="57">
        <f>'data-ceps'!G$342</f>
        <v>0.16666666666666666</v>
      </c>
      <c r="J31" s="58">
        <f>'data-ceps'!G$343</f>
        <v>0</v>
      </c>
    </row>
    <row r="34" spans="1:6" x14ac:dyDescent="0.25">
      <c r="B34" s="37" t="s">
        <v>28</v>
      </c>
      <c r="C34" s="38" t="s">
        <v>362</v>
      </c>
      <c r="D34" s="39">
        <f>'data-ceps'!H337</f>
        <v>0.33333333333333331</v>
      </c>
      <c r="E34" s="40">
        <f>D34</f>
        <v>0.33333333333333331</v>
      </c>
    </row>
    <row r="35" spans="1:6" x14ac:dyDescent="0.25">
      <c r="B35" s="41"/>
      <c r="C35" s="27" t="s">
        <v>29</v>
      </c>
      <c r="D35" s="28">
        <f>'data-ceps'!H338</f>
        <v>0</v>
      </c>
      <c r="E35" s="42">
        <f>D35</f>
        <v>0</v>
      </c>
    </row>
    <row r="36" spans="1:6" x14ac:dyDescent="0.25">
      <c r="B36" s="41"/>
      <c r="C36" s="27" t="s">
        <v>30</v>
      </c>
      <c r="D36" s="28">
        <f>'data-ceps'!H339</f>
        <v>0</v>
      </c>
      <c r="E36" s="42">
        <f>D36</f>
        <v>0</v>
      </c>
    </row>
    <row r="37" spans="1:6" x14ac:dyDescent="0.25">
      <c r="B37" s="41"/>
      <c r="C37" s="27" t="s">
        <v>31</v>
      </c>
      <c r="D37" s="28">
        <f>'data-ceps'!H340</f>
        <v>0.66666666666666663</v>
      </c>
      <c r="E37" s="42">
        <f>D37</f>
        <v>0.66666666666666663</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'data-ceps'!I337</f>
        <v>0</v>
      </c>
      <c r="E41" s="42">
        <f>D41</f>
        <v>0</v>
      </c>
    </row>
    <row r="42" spans="1:6" x14ac:dyDescent="0.25">
      <c r="B42" s="41"/>
      <c r="C42" s="70" t="s">
        <v>35</v>
      </c>
      <c r="D42" s="28">
        <f>'data-ceps'!I338</f>
        <v>0.16666666666666666</v>
      </c>
      <c r="E42" s="42">
        <f t="shared" ref="E42:E46" si="0">D42</f>
        <v>0.16666666666666666</v>
      </c>
    </row>
    <row r="43" spans="1:6" x14ac:dyDescent="0.25">
      <c r="B43" s="41"/>
      <c r="C43" s="70" t="s">
        <v>36</v>
      </c>
      <c r="D43" s="28">
        <f>'data-ceps'!I339</f>
        <v>0.66666666666666663</v>
      </c>
      <c r="E43" s="42">
        <f t="shared" si="0"/>
        <v>0.66666666666666663</v>
      </c>
    </row>
    <row r="44" spans="1:6" x14ac:dyDescent="0.25">
      <c r="B44" s="41"/>
      <c r="C44" s="27" t="s">
        <v>37</v>
      </c>
      <c r="D44" s="28">
        <f>'data-ceps'!I340</f>
        <v>0.16666666666666666</v>
      </c>
      <c r="E44" s="42">
        <f t="shared" si="0"/>
        <v>0.16666666666666666</v>
      </c>
    </row>
    <row r="45" spans="1:6" x14ac:dyDescent="0.25">
      <c r="B45" s="41"/>
      <c r="C45" s="27" t="s">
        <v>38</v>
      </c>
      <c r="D45" s="28">
        <f>'data-ceps'!I341</f>
        <v>0</v>
      </c>
      <c r="E45" s="42">
        <f t="shared" si="0"/>
        <v>0</v>
      </c>
    </row>
    <row r="46" spans="1:6" x14ac:dyDescent="0.25">
      <c r="B46" s="43"/>
      <c r="C46" s="55" t="s">
        <v>33</v>
      </c>
      <c r="D46" s="44">
        <f>'data-ceps'!I342</f>
        <v>0</v>
      </c>
      <c r="E46" s="71">
        <f t="shared" si="0"/>
        <v>0</v>
      </c>
    </row>
    <row r="48" spans="1:6" x14ac:dyDescent="0.25">
      <c r="B48" s="46" t="s">
        <v>39</v>
      </c>
      <c r="C48" s="47"/>
      <c r="D48" s="47"/>
      <c r="E48" s="69"/>
    </row>
    <row r="49" spans="2:6" x14ac:dyDescent="0.25">
      <c r="B49" s="41"/>
      <c r="C49" s="27" t="s">
        <v>40</v>
      </c>
      <c r="D49" s="28">
        <f>'data-ceps'!J337</f>
        <v>1</v>
      </c>
      <c r="E49" s="42">
        <f>D49</f>
        <v>1</v>
      </c>
    </row>
    <row r="50" spans="2:6" x14ac:dyDescent="0.25">
      <c r="B50" s="43"/>
      <c r="C50" s="55" t="s">
        <v>41</v>
      </c>
      <c r="D50" s="44">
        <f>'data-ceps'!J338</f>
        <v>0</v>
      </c>
      <c r="E50" s="71">
        <f t="shared" ref="E50" si="1">D50</f>
        <v>0</v>
      </c>
    </row>
    <row r="53" spans="2:6" x14ac:dyDescent="0.25">
      <c r="B53" s="46" t="s">
        <v>42</v>
      </c>
      <c r="C53" s="47"/>
      <c r="D53" s="74" t="s">
        <v>1597</v>
      </c>
      <c r="E53" s="74" t="s">
        <v>4</v>
      </c>
      <c r="F53" s="69"/>
    </row>
    <row r="54" spans="2:6" x14ac:dyDescent="0.25">
      <c r="B54" s="41"/>
      <c r="C54" s="27" t="s">
        <v>43</v>
      </c>
      <c r="D54" s="26">
        <f>'data-ceps'!K323</f>
        <v>0</v>
      </c>
      <c r="E54" s="28">
        <f>'data-ceps'!K337</f>
        <v>0</v>
      </c>
      <c r="F54" s="42">
        <f>E54</f>
        <v>0</v>
      </c>
    </row>
    <row r="55" spans="2:6" x14ac:dyDescent="0.25">
      <c r="B55" s="41"/>
      <c r="C55" s="27" t="s">
        <v>44</v>
      </c>
      <c r="D55" s="26">
        <f>'data-ceps'!K324</f>
        <v>0</v>
      </c>
      <c r="E55" s="28">
        <f>'data-ceps'!K338</f>
        <v>0</v>
      </c>
      <c r="F55" s="42">
        <f t="shared" ref="F55:F62" si="2">E55</f>
        <v>0</v>
      </c>
    </row>
    <row r="56" spans="2:6" x14ac:dyDescent="0.25">
      <c r="B56" s="41"/>
      <c r="C56" s="27" t="s">
        <v>45</v>
      </c>
      <c r="D56" s="26">
        <f>'data-ceps'!K325</f>
        <v>6</v>
      </c>
      <c r="E56" s="28">
        <f>'data-ceps'!K339</f>
        <v>1</v>
      </c>
      <c r="F56" s="42">
        <f t="shared" si="2"/>
        <v>1</v>
      </c>
    </row>
    <row r="57" spans="2:6" x14ac:dyDescent="0.25">
      <c r="B57" s="41"/>
      <c r="C57" s="27" t="s">
        <v>46</v>
      </c>
      <c r="D57" s="26">
        <f>'data-ceps'!K326</f>
        <v>0</v>
      </c>
      <c r="E57" s="28">
        <f>'data-ceps'!K340</f>
        <v>0</v>
      </c>
      <c r="F57" s="42">
        <f t="shared" si="2"/>
        <v>0</v>
      </c>
    </row>
    <row r="58" spans="2:6" x14ac:dyDescent="0.25">
      <c r="B58" s="41"/>
      <c r="C58" s="27" t="s">
        <v>47</v>
      </c>
      <c r="D58" s="26">
        <f>'data-ceps'!K327</f>
        <v>0</v>
      </c>
      <c r="E58" s="28">
        <f>'data-ceps'!K341</f>
        <v>0</v>
      </c>
      <c r="F58" s="42">
        <f t="shared" si="2"/>
        <v>0</v>
      </c>
    </row>
    <row r="59" spans="2:6" x14ac:dyDescent="0.25">
      <c r="B59" s="41"/>
      <c r="C59" s="27" t="s">
        <v>48</v>
      </c>
      <c r="D59" s="26">
        <f>'data-ceps'!K328</f>
        <v>0</v>
      </c>
      <c r="E59" s="28">
        <f>'data-ceps'!K342</f>
        <v>0</v>
      </c>
      <c r="F59" s="42">
        <f t="shared" si="2"/>
        <v>0</v>
      </c>
    </row>
    <row r="60" spans="2:6" x14ac:dyDescent="0.25">
      <c r="B60" s="41"/>
      <c r="C60" s="27" t="s">
        <v>49</v>
      </c>
      <c r="D60" s="26">
        <f>'data-ceps'!K329</f>
        <v>0</v>
      </c>
      <c r="E60" s="28">
        <f>'data-ceps'!K343</f>
        <v>0</v>
      </c>
      <c r="F60" s="42">
        <f t="shared" si="2"/>
        <v>0</v>
      </c>
    </row>
    <row r="61" spans="2:6" x14ac:dyDescent="0.25">
      <c r="B61" s="41"/>
      <c r="C61" s="27" t="s">
        <v>50</v>
      </c>
      <c r="D61" s="26">
        <f>'data-ceps'!K330</f>
        <v>0</v>
      </c>
      <c r="E61" s="28">
        <f>'data-ceps'!K344</f>
        <v>0</v>
      </c>
      <c r="F61" s="42">
        <f t="shared" si="2"/>
        <v>0</v>
      </c>
    </row>
    <row r="62" spans="2:6" x14ac:dyDescent="0.25">
      <c r="B62" s="41"/>
      <c r="C62" s="27" t="s">
        <v>51</v>
      </c>
      <c r="D62" s="26">
        <f>'data-ceps'!K331</f>
        <v>0</v>
      </c>
      <c r="E62" s="28">
        <f>'data-ceps'!K345</f>
        <v>0</v>
      </c>
      <c r="F62" s="42">
        <f t="shared" si="2"/>
        <v>0</v>
      </c>
    </row>
    <row r="63" spans="2:6" x14ac:dyDescent="0.25">
      <c r="B63" s="43"/>
      <c r="C63" s="30"/>
      <c r="D63" s="30">
        <f>SUM(D54:D62)</f>
        <v>6</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'data-ceps'!S337</f>
        <v>0</v>
      </c>
      <c r="E68" s="28">
        <f>D68</f>
        <v>0</v>
      </c>
      <c r="F68" s="26"/>
      <c r="G68" s="72"/>
    </row>
    <row r="69" spans="2:7" x14ac:dyDescent="0.25">
      <c r="B69" s="41"/>
      <c r="C69" s="27" t="s">
        <v>54</v>
      </c>
      <c r="D69" s="28">
        <f>'data-ceps'!S338</f>
        <v>0.4</v>
      </c>
      <c r="E69" s="28">
        <f t="shared" ref="E69:E72" si="3">D69</f>
        <v>0.4</v>
      </c>
      <c r="F69" s="26"/>
      <c r="G69" s="72"/>
    </row>
    <row r="70" spans="2:7" x14ac:dyDescent="0.25">
      <c r="B70" s="41"/>
      <c r="C70" s="27" t="s">
        <v>55</v>
      </c>
      <c r="D70" s="28">
        <f>'data-ceps'!S339</f>
        <v>0</v>
      </c>
      <c r="E70" s="28">
        <f t="shared" si="3"/>
        <v>0</v>
      </c>
      <c r="F70" s="26"/>
      <c r="G70" s="72"/>
    </row>
    <row r="71" spans="2:7" x14ac:dyDescent="0.25">
      <c r="B71" s="41"/>
      <c r="C71" s="27" t="s">
        <v>56</v>
      </c>
      <c r="D71" s="28">
        <f>'data-ceps'!S340</f>
        <v>0.6</v>
      </c>
      <c r="E71" s="28">
        <f t="shared" si="3"/>
        <v>0.6</v>
      </c>
      <c r="F71" s="26"/>
      <c r="G71" s="72"/>
    </row>
    <row r="72" spans="2:7" x14ac:dyDescent="0.25">
      <c r="B72" s="41"/>
      <c r="C72" s="27" t="s">
        <v>57</v>
      </c>
      <c r="D72" s="28">
        <f>'data-ceps'!S341</f>
        <v>0</v>
      </c>
      <c r="E72" s="28">
        <f t="shared" si="3"/>
        <v>0</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'data-ceps'!T$323</f>
        <v>0</v>
      </c>
      <c r="E76" s="75">
        <f>D76/D$93</f>
        <v>0</v>
      </c>
      <c r="F76" s="28">
        <f t="shared" ref="F76:F92" si="4">E76</f>
        <v>0</v>
      </c>
      <c r="G76" s="72"/>
    </row>
    <row r="77" spans="2:7" x14ac:dyDescent="0.25">
      <c r="B77" s="41"/>
      <c r="C77" s="27" t="s">
        <v>60</v>
      </c>
      <c r="D77" s="26">
        <f>'data-ceps'!U$323</f>
        <v>0</v>
      </c>
      <c r="E77" s="75">
        <f t="shared" ref="E77:E92" si="5">D77/D$93</f>
        <v>0</v>
      </c>
      <c r="F77" s="28">
        <f t="shared" si="4"/>
        <v>0</v>
      </c>
      <c r="G77" s="72"/>
    </row>
    <row r="78" spans="2:7" x14ac:dyDescent="0.25">
      <c r="B78" s="41"/>
      <c r="C78" s="27" t="s">
        <v>61</v>
      </c>
      <c r="D78" s="26">
        <f>'data-ceps'!V$323</f>
        <v>0</v>
      </c>
      <c r="E78" s="75">
        <f t="shared" si="5"/>
        <v>0</v>
      </c>
      <c r="F78" s="28">
        <f t="shared" si="4"/>
        <v>0</v>
      </c>
      <c r="G78" s="72"/>
    </row>
    <row r="79" spans="2:7" x14ac:dyDescent="0.25">
      <c r="B79" s="41"/>
      <c r="C79" s="27" t="s">
        <v>62</v>
      </c>
      <c r="D79" s="26">
        <f>'data-ceps'!W$323</f>
        <v>0</v>
      </c>
      <c r="E79" s="75">
        <f t="shared" si="5"/>
        <v>0</v>
      </c>
      <c r="F79" s="28">
        <f t="shared" si="4"/>
        <v>0</v>
      </c>
      <c r="G79" s="72"/>
    </row>
    <row r="80" spans="2:7" x14ac:dyDescent="0.25">
      <c r="B80" s="41"/>
      <c r="C80" s="27" t="s">
        <v>63</v>
      </c>
      <c r="D80" s="26">
        <f>'data-ceps'!X$323</f>
        <v>0</v>
      </c>
      <c r="E80" s="75">
        <f t="shared" si="5"/>
        <v>0</v>
      </c>
      <c r="F80" s="28">
        <f t="shared" si="4"/>
        <v>0</v>
      </c>
      <c r="G80" s="72"/>
    </row>
    <row r="81" spans="2:7" x14ac:dyDescent="0.25">
      <c r="B81" s="41"/>
      <c r="C81" s="27" t="s">
        <v>64</v>
      </c>
      <c r="D81" s="26">
        <f>'data-ceps'!Y$323</f>
        <v>0</v>
      </c>
      <c r="E81" s="75">
        <f t="shared" si="5"/>
        <v>0</v>
      </c>
      <c r="F81" s="28">
        <f t="shared" si="4"/>
        <v>0</v>
      </c>
      <c r="G81" s="72"/>
    </row>
    <row r="82" spans="2:7" x14ac:dyDescent="0.25">
      <c r="B82" s="41"/>
      <c r="C82" s="27" t="s">
        <v>65</v>
      </c>
      <c r="D82" s="26">
        <f>'data-ceps'!Z$323</f>
        <v>0</v>
      </c>
      <c r="E82" s="75">
        <f t="shared" si="5"/>
        <v>0</v>
      </c>
      <c r="F82" s="28">
        <f t="shared" si="4"/>
        <v>0</v>
      </c>
      <c r="G82" s="72"/>
    </row>
    <row r="83" spans="2:7" x14ac:dyDescent="0.25">
      <c r="B83" s="41"/>
      <c r="C83" s="27" t="s">
        <v>66</v>
      </c>
      <c r="D83" s="26">
        <f>'data-ceps'!AA$323</f>
        <v>0</v>
      </c>
      <c r="E83" s="75">
        <f t="shared" si="5"/>
        <v>0</v>
      </c>
      <c r="F83" s="28">
        <f t="shared" si="4"/>
        <v>0</v>
      </c>
      <c r="G83" s="72"/>
    </row>
    <row r="84" spans="2:7" x14ac:dyDescent="0.25">
      <c r="B84" s="41"/>
      <c r="C84" s="27" t="s">
        <v>67</v>
      </c>
      <c r="D84" s="26">
        <f>'data-ceps'!AB$323</f>
        <v>0</v>
      </c>
      <c r="E84" s="75">
        <f t="shared" si="5"/>
        <v>0</v>
      </c>
      <c r="F84" s="28">
        <f t="shared" si="4"/>
        <v>0</v>
      </c>
      <c r="G84" s="72"/>
    </row>
    <row r="85" spans="2:7" x14ac:dyDescent="0.25">
      <c r="B85" s="41"/>
      <c r="C85" s="27" t="s">
        <v>68</v>
      </c>
      <c r="D85" s="26">
        <f>'data-ceps'!AC$323</f>
        <v>0</v>
      </c>
      <c r="E85" s="75">
        <f t="shared" si="5"/>
        <v>0</v>
      </c>
      <c r="F85" s="28">
        <f t="shared" si="4"/>
        <v>0</v>
      </c>
      <c r="G85" s="72"/>
    </row>
    <row r="86" spans="2:7" x14ac:dyDescent="0.25">
      <c r="B86" s="41"/>
      <c r="C86" s="27" t="s">
        <v>69</v>
      </c>
      <c r="D86" s="26">
        <f>'data-ceps'!AD$323</f>
        <v>0</v>
      </c>
      <c r="E86" s="75">
        <f t="shared" si="5"/>
        <v>0</v>
      </c>
      <c r="F86" s="28">
        <f t="shared" si="4"/>
        <v>0</v>
      </c>
      <c r="G86" s="72"/>
    </row>
    <row r="87" spans="2:7" x14ac:dyDescent="0.25">
      <c r="B87" s="41"/>
      <c r="C87" s="27" t="s">
        <v>70</v>
      </c>
      <c r="D87" s="26">
        <f>'data-ceps'!AE$323</f>
        <v>0</v>
      </c>
      <c r="E87" s="75">
        <f t="shared" si="5"/>
        <v>0</v>
      </c>
      <c r="F87" s="28">
        <f t="shared" si="4"/>
        <v>0</v>
      </c>
      <c r="G87" s="72"/>
    </row>
    <row r="88" spans="2:7" x14ac:dyDescent="0.25">
      <c r="B88" s="41"/>
      <c r="C88" s="27" t="s">
        <v>71</v>
      </c>
      <c r="D88" s="26">
        <f>'data-ceps'!AF$323</f>
        <v>0</v>
      </c>
      <c r="E88" s="75">
        <f t="shared" si="5"/>
        <v>0</v>
      </c>
      <c r="F88" s="28">
        <f t="shared" si="4"/>
        <v>0</v>
      </c>
      <c r="G88" s="72"/>
    </row>
    <row r="89" spans="2:7" x14ac:dyDescent="0.25">
      <c r="B89" s="41"/>
      <c r="C89" s="27" t="s">
        <v>72</v>
      </c>
      <c r="D89" s="26">
        <f>'data-ceps'!AG$323</f>
        <v>0</v>
      </c>
      <c r="E89" s="75">
        <f t="shared" si="5"/>
        <v>0</v>
      </c>
      <c r="F89" s="28">
        <f t="shared" si="4"/>
        <v>0</v>
      </c>
      <c r="G89" s="72"/>
    </row>
    <row r="90" spans="2:7" x14ac:dyDescent="0.25">
      <c r="B90" s="41"/>
      <c r="C90" s="27" t="s">
        <v>73</v>
      </c>
      <c r="D90" s="26">
        <f>'data-ceps'!AH$323</f>
        <v>0</v>
      </c>
      <c r="E90" s="75">
        <f t="shared" si="5"/>
        <v>0</v>
      </c>
      <c r="F90" s="28">
        <f t="shared" si="4"/>
        <v>0</v>
      </c>
      <c r="G90" s="72"/>
    </row>
    <row r="91" spans="2:7" x14ac:dyDescent="0.25">
      <c r="B91" s="41"/>
      <c r="C91" s="27" t="s">
        <v>74</v>
      </c>
      <c r="D91" s="26">
        <f>'data-ceps'!AI$323</f>
        <v>0</v>
      </c>
      <c r="E91" s="75">
        <f t="shared" si="5"/>
        <v>0</v>
      </c>
      <c r="F91" s="28">
        <f t="shared" si="4"/>
        <v>0</v>
      </c>
      <c r="G91" s="72"/>
    </row>
    <row r="92" spans="2:7" x14ac:dyDescent="0.25">
      <c r="B92" s="41"/>
      <c r="C92" s="27" t="s">
        <v>75</v>
      </c>
      <c r="D92" s="26">
        <f>'data-ceps'!AJ$323</f>
        <v>0</v>
      </c>
      <c r="E92" s="75">
        <f t="shared" si="5"/>
        <v>0</v>
      </c>
      <c r="F92" s="28">
        <f t="shared" si="4"/>
        <v>0</v>
      </c>
      <c r="G92" s="72"/>
    </row>
    <row r="93" spans="2:7" x14ac:dyDescent="0.25">
      <c r="B93" s="43"/>
      <c r="C93" s="30"/>
      <c r="D93" s="30">
        <f>'data-ceps'!AH334</f>
        <v>304</v>
      </c>
      <c r="E93" s="30"/>
      <c r="F93" s="30"/>
      <c r="G93" s="45"/>
    </row>
    <row r="95" spans="2:7" ht="33" customHeight="1" x14ac:dyDescent="0.25">
      <c r="B95" s="93" t="s">
        <v>76</v>
      </c>
      <c r="C95" s="94"/>
      <c r="D95" s="94"/>
      <c r="E95" s="94"/>
      <c r="F95" s="94"/>
      <c r="G95" s="95"/>
    </row>
    <row r="96" spans="2:7" x14ac:dyDescent="0.25">
      <c r="B96" s="41"/>
      <c r="C96" s="27" t="s">
        <v>77</v>
      </c>
      <c r="D96" s="28">
        <f>'data-ceps'!AL337</f>
        <v>0</v>
      </c>
      <c r="E96" s="28">
        <f t="shared" ref="E96:E100" si="6">D96</f>
        <v>0</v>
      </c>
      <c r="F96" s="26"/>
      <c r="G96" s="72"/>
    </row>
    <row r="97" spans="2:8" x14ac:dyDescent="0.25">
      <c r="B97" s="41"/>
      <c r="C97" s="27" t="s">
        <v>78</v>
      </c>
      <c r="D97" s="28">
        <f>'data-ceps'!AL338</f>
        <v>0</v>
      </c>
      <c r="E97" s="28">
        <f t="shared" si="6"/>
        <v>0</v>
      </c>
      <c r="F97" s="26"/>
      <c r="G97" s="72"/>
    </row>
    <row r="98" spans="2:8" x14ac:dyDescent="0.25">
      <c r="B98" s="41"/>
      <c r="C98" s="27" t="s">
        <v>79</v>
      </c>
      <c r="D98" s="28">
        <f>'data-ceps'!AL339</f>
        <v>0.33333333333333331</v>
      </c>
      <c r="E98" s="28">
        <f t="shared" si="6"/>
        <v>0.33333333333333331</v>
      </c>
      <c r="F98" s="26"/>
      <c r="G98" s="72"/>
    </row>
    <row r="99" spans="2:8" x14ac:dyDescent="0.25">
      <c r="B99" s="41"/>
      <c r="C99" s="27" t="s">
        <v>80</v>
      </c>
      <c r="D99" s="28">
        <f>'data-ceps'!AL340</f>
        <v>0.66666666666666663</v>
      </c>
      <c r="E99" s="28">
        <f t="shared" si="6"/>
        <v>0.66666666666666663</v>
      </c>
      <c r="F99" s="26"/>
      <c r="G99" s="72"/>
    </row>
    <row r="100" spans="2:8" x14ac:dyDescent="0.25">
      <c r="B100" s="41"/>
      <c r="C100" s="27" t="s">
        <v>57</v>
      </c>
      <c r="D100" s="28">
        <f>'data-ceps'!AL341</f>
        <v>0</v>
      </c>
      <c r="E100" s="28">
        <f t="shared" si="6"/>
        <v>0</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'data-ceps'!AM337</f>
        <v>0.16666666666666666</v>
      </c>
      <c r="E104" s="28">
        <f t="shared" ref="E104:E109" si="7">D104</f>
        <v>0.16666666666666666</v>
      </c>
      <c r="F104" s="26"/>
      <c r="G104" s="72"/>
    </row>
    <row r="105" spans="2:8" x14ac:dyDescent="0.25">
      <c r="B105" s="41"/>
      <c r="C105" s="27">
        <v>2</v>
      </c>
      <c r="D105" s="28">
        <f>'data-ceps'!AM338</f>
        <v>0.33333333333333331</v>
      </c>
      <c r="E105" s="28">
        <f t="shared" si="7"/>
        <v>0.33333333333333331</v>
      </c>
      <c r="F105" s="26"/>
      <c r="G105" s="72"/>
    </row>
    <row r="106" spans="2:8" x14ac:dyDescent="0.25">
      <c r="B106" s="41"/>
      <c r="C106" s="27">
        <v>3</v>
      </c>
      <c r="D106" s="28">
        <f>'data-ceps'!AM339</f>
        <v>0.16666666666666666</v>
      </c>
      <c r="E106" s="28">
        <f t="shared" si="7"/>
        <v>0.16666666666666666</v>
      </c>
      <c r="F106" s="26"/>
      <c r="G106" s="72"/>
    </row>
    <row r="107" spans="2:8" x14ac:dyDescent="0.25">
      <c r="B107" s="41"/>
      <c r="C107" s="27">
        <v>4</v>
      </c>
      <c r="D107" s="28">
        <f>'data-ceps'!AM340</f>
        <v>0</v>
      </c>
      <c r="E107" s="28">
        <f t="shared" si="7"/>
        <v>0</v>
      </c>
      <c r="F107" s="26"/>
      <c r="G107" s="72"/>
    </row>
    <row r="108" spans="2:8" x14ac:dyDescent="0.25">
      <c r="B108" s="41"/>
      <c r="C108" s="27" t="s">
        <v>82</v>
      </c>
      <c r="D108" s="28">
        <f>'data-ceps'!AM341</f>
        <v>0.33333333333333331</v>
      </c>
      <c r="E108" s="28">
        <f t="shared" si="7"/>
        <v>0.33333333333333331</v>
      </c>
      <c r="F108" s="26"/>
      <c r="G108" s="72"/>
    </row>
    <row r="109" spans="2:8" x14ac:dyDescent="0.25">
      <c r="B109" s="41"/>
      <c r="C109" s="27" t="s">
        <v>83</v>
      </c>
      <c r="D109" s="28">
        <f>'data-ceps'!AM342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'data-ceps'!AN337</f>
        <v>0.83333333333333337</v>
      </c>
      <c r="E115" s="28">
        <f t="shared" ref="E115:E117" si="8">D115</f>
        <v>0.83333333333333337</v>
      </c>
      <c r="F115" s="26"/>
      <c r="G115" s="26"/>
      <c r="H115" s="72"/>
    </row>
    <row r="116" spans="2:8" x14ac:dyDescent="0.25">
      <c r="B116" s="41"/>
      <c r="C116" s="27" t="s">
        <v>87</v>
      </c>
      <c r="D116" s="28">
        <f>'data-ceps'!AN338</f>
        <v>0.16666666666666666</v>
      </c>
      <c r="E116" s="28">
        <f t="shared" si="8"/>
        <v>0.16666666666666666</v>
      </c>
      <c r="F116" s="26"/>
      <c r="G116" s="26"/>
      <c r="H116" s="72"/>
    </row>
    <row r="117" spans="2:8" x14ac:dyDescent="0.25">
      <c r="B117" s="41"/>
      <c r="C117" s="27" t="s">
        <v>88</v>
      </c>
      <c r="D117" s="28">
        <f>'data-ceps'!AN339</f>
        <v>0</v>
      </c>
      <c r="E117" s="28">
        <f t="shared" si="8"/>
        <v>0</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'data-ceps'!AP323</f>
        <v>6</v>
      </c>
      <c r="E126" s="26">
        <f>'data-ceps'!AQ323</f>
        <v>0</v>
      </c>
      <c r="F126" s="26">
        <f>'data-ceps'!AR323</f>
        <v>0</v>
      </c>
      <c r="G126" s="26"/>
      <c r="H126" s="72"/>
    </row>
    <row r="127" spans="2:8" x14ac:dyDescent="0.25">
      <c r="B127" s="41"/>
      <c r="C127" s="27" t="s">
        <v>97</v>
      </c>
      <c r="D127" s="26">
        <f>'data-ceps'!AS323</f>
        <v>0</v>
      </c>
      <c r="E127" s="26">
        <f>'data-ceps'!AT323</f>
        <v>0</v>
      </c>
      <c r="F127" s="26">
        <f>'data-ceps'!AU323</f>
        <v>3</v>
      </c>
      <c r="G127" s="26"/>
      <c r="H127" s="72"/>
    </row>
    <row r="128" spans="2:8" x14ac:dyDescent="0.25">
      <c r="B128" s="41"/>
      <c r="C128" s="27" t="s">
        <v>98</v>
      </c>
      <c r="D128" s="26">
        <f>'data-ceps'!AV323</f>
        <v>0</v>
      </c>
      <c r="E128" s="26">
        <f>'data-ceps'!AW323</f>
        <v>0</v>
      </c>
      <c r="F128" s="26">
        <f>'data-ceps'!AX323</f>
        <v>3</v>
      </c>
      <c r="G128" s="26"/>
      <c r="H128" s="72"/>
    </row>
    <row r="129" spans="2:8" x14ac:dyDescent="0.25">
      <c r="B129" s="41"/>
      <c r="C129" s="27" t="s">
        <v>99</v>
      </c>
      <c r="D129" s="26">
        <f>'data-ceps'!AY323</f>
        <v>1</v>
      </c>
      <c r="E129" s="26">
        <f>'data-ceps'!AZ323</f>
        <v>1</v>
      </c>
      <c r="F129" s="26">
        <f>'data-ceps'!BA323</f>
        <v>1</v>
      </c>
      <c r="G129" s="26"/>
      <c r="H129" s="72"/>
    </row>
    <row r="130" spans="2:8" x14ac:dyDescent="0.25">
      <c r="B130" s="41"/>
      <c r="C130" s="27" t="s">
        <v>100</v>
      </c>
      <c r="D130" s="26">
        <f>'data-ceps'!BB323</f>
        <v>0</v>
      </c>
      <c r="E130" s="26">
        <f>'data-ceps'!BC323</f>
        <v>1</v>
      </c>
      <c r="F130" s="26">
        <f>'data-ceps'!BD323</f>
        <v>2</v>
      </c>
      <c r="G130" s="26"/>
      <c r="H130" s="72"/>
    </row>
    <row r="131" spans="2:8" x14ac:dyDescent="0.25">
      <c r="B131" s="41"/>
      <c r="C131" s="27" t="s">
        <v>101</v>
      </c>
      <c r="D131" s="26">
        <f>'data-ceps'!BE323</f>
        <v>0</v>
      </c>
      <c r="E131" s="26">
        <f>'data-ceps'!BF323</f>
        <v>0</v>
      </c>
      <c r="F131" s="26">
        <f>'data-ceps'!BG323</f>
        <v>3</v>
      </c>
      <c r="G131" s="26"/>
      <c r="H131" s="72"/>
    </row>
    <row r="132" spans="2:8" x14ac:dyDescent="0.25">
      <c r="B132" s="41"/>
      <c r="C132" s="27" t="s">
        <v>1601</v>
      </c>
      <c r="D132" s="26">
        <f>'data-ceps'!BH323</f>
        <v>1</v>
      </c>
      <c r="E132" s="26">
        <f>'data-ceps'!BI323</f>
        <v>0</v>
      </c>
      <c r="F132" s="26">
        <f>'data-ceps'!BJ323</f>
        <v>2</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'data-ceps'!BL337</f>
        <v>0.33333333333333331</v>
      </c>
      <c r="E137" s="28">
        <f t="shared" ref="E137:E140" si="9">D137</f>
        <v>0.33333333333333331</v>
      </c>
      <c r="F137" s="26"/>
      <c r="G137" s="26"/>
      <c r="H137" s="72"/>
    </row>
    <row r="138" spans="2:8" x14ac:dyDescent="0.25">
      <c r="B138" s="41"/>
      <c r="C138" s="27">
        <v>2</v>
      </c>
      <c r="D138" s="28">
        <f>'data-ceps'!BL338</f>
        <v>0.5</v>
      </c>
      <c r="E138" s="28">
        <f t="shared" si="9"/>
        <v>0.5</v>
      </c>
      <c r="F138" s="26"/>
      <c r="G138" s="26"/>
      <c r="H138" s="72"/>
    </row>
    <row r="139" spans="2:8" x14ac:dyDescent="0.25">
      <c r="B139" s="41"/>
      <c r="C139" s="27">
        <v>3</v>
      </c>
      <c r="D139" s="28">
        <f>'data-ceps'!BL339</f>
        <v>0.16666666666666666</v>
      </c>
      <c r="E139" s="28">
        <f t="shared" si="9"/>
        <v>0.16666666666666666</v>
      </c>
      <c r="F139" s="26"/>
      <c r="G139" s="26"/>
      <c r="H139" s="72"/>
    </row>
    <row r="140" spans="2:8" x14ac:dyDescent="0.25">
      <c r="B140" s="41"/>
      <c r="C140" s="27" t="s">
        <v>104</v>
      </c>
      <c r="D140" s="28">
        <f>'data-ceps'!BL341</f>
        <v>0</v>
      </c>
      <c r="E140" s="28">
        <f t="shared" si="9"/>
        <v>0</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'data-ceps'!BN323</f>
        <v>5</v>
      </c>
      <c r="E144" s="72"/>
    </row>
    <row r="145" spans="2:13" x14ac:dyDescent="0.25">
      <c r="B145" s="41"/>
      <c r="C145" s="27" t="s">
        <v>107</v>
      </c>
      <c r="D145" s="26">
        <f>'data-ceps'!BO323</f>
        <v>0</v>
      </c>
      <c r="E145" s="72"/>
    </row>
    <row r="146" spans="2:13" x14ac:dyDescent="0.25">
      <c r="B146" s="41"/>
      <c r="C146" s="27" t="s">
        <v>108</v>
      </c>
      <c r="D146" s="26">
        <f>'data-ceps'!BP323</f>
        <v>0</v>
      </c>
      <c r="E146" s="72"/>
    </row>
    <row r="147" spans="2:13" x14ac:dyDescent="0.25">
      <c r="B147" s="43"/>
      <c r="C147" s="55" t="s">
        <v>75</v>
      </c>
      <c r="D147" s="30">
        <f>'data-ceps'!BQ323</f>
        <v>1</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'data-ceps'!BS366</f>
        <v>0</v>
      </c>
      <c r="L150" s="42">
        <f t="shared" ref="L150:L154" si="10">K150</f>
        <v>0</v>
      </c>
      <c r="M150" s="54"/>
    </row>
    <row r="151" spans="2:13" x14ac:dyDescent="0.25">
      <c r="B151" s="73"/>
      <c r="C151" s="26"/>
      <c r="D151" s="26"/>
      <c r="E151" s="26"/>
      <c r="F151" s="62">
        <f>'data-ceps'!BS351</f>
        <v>100</v>
      </c>
      <c r="G151" s="62">
        <f>'data-ceps'!BS352</f>
        <v>100</v>
      </c>
      <c r="H151" s="80">
        <f>'data-ceps'!BS353</f>
        <v>100</v>
      </c>
      <c r="I151" s="50">
        <f>'data-ceps'!BS354</f>
        <v>100</v>
      </c>
      <c r="J151" s="27" t="s">
        <v>11</v>
      </c>
      <c r="K151" s="53">
        <f>'data-ceps'!BS367</f>
        <v>0</v>
      </c>
      <c r="L151" s="42">
        <f t="shared" si="10"/>
        <v>0</v>
      </c>
      <c r="M151" s="54"/>
    </row>
    <row r="152" spans="2:13" x14ac:dyDescent="0.25">
      <c r="B152" s="73"/>
      <c r="C152" s="26"/>
      <c r="D152" s="26"/>
      <c r="E152" s="26"/>
      <c r="F152" s="26"/>
      <c r="G152" s="26"/>
      <c r="H152" s="26"/>
      <c r="I152" s="50"/>
      <c r="J152" s="27" t="s">
        <v>12</v>
      </c>
      <c r="K152" s="53">
        <f>'data-ceps'!BS368</f>
        <v>0</v>
      </c>
      <c r="L152" s="42">
        <f t="shared" si="10"/>
        <v>0</v>
      </c>
      <c r="M152" s="54"/>
    </row>
    <row r="153" spans="2:13" x14ac:dyDescent="0.25">
      <c r="B153" s="73"/>
      <c r="C153" s="26"/>
      <c r="D153" s="26"/>
      <c r="E153" s="26"/>
      <c r="F153" s="26"/>
      <c r="G153" s="26"/>
      <c r="H153" s="26"/>
      <c r="I153" s="50"/>
      <c r="J153" s="27" t="s">
        <v>13</v>
      </c>
      <c r="K153" s="53">
        <f>'data-ceps'!BS369</f>
        <v>0</v>
      </c>
      <c r="L153" s="42">
        <f t="shared" si="10"/>
        <v>0</v>
      </c>
      <c r="M153" s="54"/>
    </row>
    <row r="154" spans="2:13" x14ac:dyDescent="0.25">
      <c r="B154" s="76"/>
      <c r="C154" s="30"/>
      <c r="D154" s="30"/>
      <c r="E154" s="30"/>
      <c r="F154" s="30"/>
      <c r="G154" s="30"/>
      <c r="H154" s="30"/>
      <c r="I154" s="64"/>
      <c r="J154" s="55" t="s">
        <v>14</v>
      </c>
      <c r="K154" s="57">
        <f>'data-ceps'!BS370</f>
        <v>1</v>
      </c>
      <c r="L154" s="71">
        <f t="shared" si="10"/>
        <v>1</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'data-ceps'!BT323</f>
        <v>0</v>
      </c>
      <c r="E158" s="61">
        <f>'data-ceps'!BT324</f>
        <v>0</v>
      </c>
      <c r="F158" s="81">
        <f>'data-ceps'!BT325</f>
        <v>0</v>
      </c>
    </row>
    <row r="159" spans="2:13" x14ac:dyDescent="0.25">
      <c r="B159" s="41"/>
      <c r="C159" s="29" t="s">
        <v>203</v>
      </c>
      <c r="D159" s="62">
        <f>'data-ceps'!BU323</f>
        <v>0</v>
      </c>
      <c r="E159" s="62">
        <f>'data-ceps'!BU324</f>
        <v>0</v>
      </c>
      <c r="F159" s="77">
        <f>'data-ceps'!BU325</f>
        <v>0</v>
      </c>
    </row>
    <row r="160" spans="2:13" x14ac:dyDescent="0.25">
      <c r="B160" s="76"/>
      <c r="C160" s="82" t="s">
        <v>204</v>
      </c>
      <c r="D160" s="68">
        <f>'data-ceps'!BV323</f>
        <v>0</v>
      </c>
      <c r="E160" s="68">
        <f>'data-ceps'!BV324</f>
        <v>0</v>
      </c>
      <c r="F160" s="83">
        <f>'data-ceps'!BV325</f>
        <v>0</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'data-ceps'!BW351</f>
        <v>39</v>
      </c>
      <c r="E165" s="85">
        <f>'data-ceps'!BW352</f>
        <v>39</v>
      </c>
      <c r="F165" s="85">
        <f>'data-ceps'!BW353</f>
        <v>39</v>
      </c>
      <c r="G165" s="85">
        <f>'data-ceps'!BW354</f>
        <v>39</v>
      </c>
      <c r="H165" s="72">
        <f>'data-ceps'!BW360</f>
        <v>1</v>
      </c>
    </row>
    <row r="166" spans="2:8" x14ac:dyDescent="0.25">
      <c r="B166" s="41"/>
      <c r="C166" s="27" t="s">
        <v>114</v>
      </c>
      <c r="D166" s="85">
        <f>'data-ceps'!BX$351</f>
        <v>0</v>
      </c>
      <c r="E166" s="85">
        <f>'data-ceps'!BX$352</f>
        <v>0</v>
      </c>
      <c r="F166" s="85" t="e">
        <f>'data-ceps'!BX$353</f>
        <v>#DIV/0!</v>
      </c>
      <c r="G166" s="85" t="e">
        <f>'data-ceps'!BX$354</f>
        <v>#NUM!</v>
      </c>
      <c r="H166" s="72">
        <f>'data-ceps'!BX360</f>
        <v>0</v>
      </c>
    </row>
    <row r="167" spans="2:8" x14ac:dyDescent="0.25">
      <c r="B167" s="41"/>
      <c r="C167" s="27" t="s">
        <v>115</v>
      </c>
      <c r="D167" s="85">
        <f>'data-ceps'!BY$351</f>
        <v>0</v>
      </c>
      <c r="E167" s="85">
        <f>'data-ceps'!BY$352</f>
        <v>0</v>
      </c>
      <c r="F167" s="85">
        <f>'data-ceps'!BY$353</f>
        <v>0</v>
      </c>
      <c r="G167" s="85">
        <f>'data-ceps'!BY$354</f>
        <v>0</v>
      </c>
      <c r="H167" s="72">
        <f>'data-ceps'!BY360</f>
        <v>1</v>
      </c>
    </row>
    <row r="168" spans="2:8" x14ac:dyDescent="0.25">
      <c r="B168" s="43"/>
      <c r="C168" s="55" t="s">
        <v>116</v>
      </c>
      <c r="D168" s="86">
        <f>'data-ceps'!BZ$351</f>
        <v>0</v>
      </c>
      <c r="E168" s="86">
        <f>'data-ceps'!BZ$352</f>
        <v>0</v>
      </c>
      <c r="F168" s="86" t="e">
        <f>'data-ceps'!BZ$353</f>
        <v>#DIV/0!</v>
      </c>
      <c r="G168" s="86" t="e">
        <f>'data-ceps'!BZ$354</f>
        <v>#NUM!</v>
      </c>
      <c r="H168" s="45">
        <f>'data-ceps'!BZ360</f>
        <v>0</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'data-ceps'!CB$348</f>
        <v>0</v>
      </c>
      <c r="E172" s="42">
        <f t="shared" ref="E172:E179" si="11">D172</f>
        <v>0</v>
      </c>
    </row>
    <row r="173" spans="2:8" x14ac:dyDescent="0.25">
      <c r="B173" s="41"/>
      <c r="C173" s="29" t="s">
        <v>119</v>
      </c>
      <c r="D173" s="28">
        <f>'data-ceps'!CC$348</f>
        <v>0</v>
      </c>
      <c r="E173" s="42">
        <f t="shared" si="11"/>
        <v>0</v>
      </c>
    </row>
    <row r="174" spans="2:8" x14ac:dyDescent="0.25">
      <c r="B174" s="41"/>
      <c r="C174" s="29" t="s">
        <v>120</v>
      </c>
      <c r="D174" s="28">
        <f>'data-ceps'!CD$348</f>
        <v>0.33333333333333331</v>
      </c>
      <c r="E174" s="42">
        <f t="shared" si="11"/>
        <v>0.33333333333333331</v>
      </c>
    </row>
    <row r="175" spans="2:8" x14ac:dyDescent="0.25">
      <c r="B175" s="41"/>
      <c r="C175" s="29" t="s">
        <v>121</v>
      </c>
      <c r="D175" s="28">
        <f>'data-ceps'!CE$348</f>
        <v>0</v>
      </c>
      <c r="E175" s="42">
        <f t="shared" si="11"/>
        <v>0</v>
      </c>
    </row>
    <row r="176" spans="2:8" x14ac:dyDescent="0.25">
      <c r="B176" s="41"/>
      <c r="C176" s="29" t="s">
        <v>122</v>
      </c>
      <c r="D176" s="28">
        <f>'data-ceps'!CF$348</f>
        <v>0</v>
      </c>
      <c r="E176" s="42">
        <f t="shared" si="11"/>
        <v>0</v>
      </c>
    </row>
    <row r="177" spans="2:8" x14ac:dyDescent="0.25">
      <c r="B177" s="41"/>
      <c r="C177" s="29" t="s">
        <v>123</v>
      </c>
      <c r="D177" s="28">
        <f>'data-ceps'!CG$348</f>
        <v>0</v>
      </c>
      <c r="E177" s="42">
        <f t="shared" si="11"/>
        <v>0</v>
      </c>
    </row>
    <row r="178" spans="2:8" x14ac:dyDescent="0.25">
      <c r="B178" s="41"/>
      <c r="C178" s="29" t="s">
        <v>124</v>
      </c>
      <c r="D178" s="28">
        <f>'data-ceps'!CH$348</f>
        <v>0.16666666666666666</v>
      </c>
      <c r="E178" s="42">
        <f t="shared" si="11"/>
        <v>0.16666666666666666</v>
      </c>
    </row>
    <row r="179" spans="2:8" x14ac:dyDescent="0.25">
      <c r="B179" s="43"/>
      <c r="C179" s="82" t="s">
        <v>75</v>
      </c>
      <c r="D179" s="44">
        <f>'data-ceps'!CI$348</f>
        <v>0.16666666666666666</v>
      </c>
      <c r="E179" s="71">
        <f t="shared" si="11"/>
        <v>0.16666666666666666</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'data-ceps'!CL348</f>
        <v>0.66666666666666663</v>
      </c>
      <c r="E187" s="28">
        <f>'data-ceps'!CM348</f>
        <v>0</v>
      </c>
      <c r="F187" s="28">
        <f>'data-ceps'!CN348</f>
        <v>0</v>
      </c>
      <c r="G187" s="42">
        <f>'data-ceps'!CO348</f>
        <v>0</v>
      </c>
      <c r="H187" s="12"/>
    </row>
    <row r="188" spans="2:8" x14ac:dyDescent="0.25">
      <c r="B188" s="43"/>
      <c r="C188" s="55" t="s">
        <v>131</v>
      </c>
      <c r="D188" s="44">
        <f>'data-ceps'!CP348</f>
        <v>0.5</v>
      </c>
      <c r="E188" s="44">
        <f>'data-ceps'!CQ348</f>
        <v>0</v>
      </c>
      <c r="F188" s="44">
        <f>'data-ceps'!CR348</f>
        <v>0</v>
      </c>
      <c r="G188" s="71">
        <f>'data-ceps'!CS348</f>
        <v>0</v>
      </c>
    </row>
    <row r="189" spans="2:8" x14ac:dyDescent="0.25">
      <c r="B189" s="5"/>
    </row>
    <row r="190" spans="2:8" x14ac:dyDescent="0.25">
      <c r="B190" s="46" t="s">
        <v>132</v>
      </c>
      <c r="C190" s="47"/>
      <c r="D190" s="47"/>
      <c r="E190" s="69"/>
    </row>
    <row r="191" spans="2:8" x14ac:dyDescent="0.25">
      <c r="B191" s="41"/>
      <c r="C191" s="27" t="s">
        <v>133</v>
      </c>
      <c r="D191" s="28">
        <f>'data-ceps'!CT337</f>
        <v>0</v>
      </c>
      <c r="E191" s="42">
        <f t="shared" ref="E191:E197" si="12">D191</f>
        <v>0</v>
      </c>
    </row>
    <row r="192" spans="2:8" x14ac:dyDescent="0.25">
      <c r="B192" s="41"/>
      <c r="C192" s="27" t="s">
        <v>134</v>
      </c>
      <c r="D192" s="28">
        <f>'data-ceps'!CT338</f>
        <v>1</v>
      </c>
      <c r="E192" s="42">
        <f t="shared" si="12"/>
        <v>1</v>
      </c>
    </row>
    <row r="193" spans="2:7" x14ac:dyDescent="0.25">
      <c r="B193" s="41"/>
      <c r="C193" s="27" t="s">
        <v>135</v>
      </c>
      <c r="D193" s="28">
        <f>'data-ceps'!CT339</f>
        <v>0</v>
      </c>
      <c r="E193" s="42">
        <f t="shared" si="12"/>
        <v>0</v>
      </c>
    </row>
    <row r="194" spans="2:7" x14ac:dyDescent="0.25">
      <c r="B194" s="41"/>
      <c r="C194" s="27" t="s">
        <v>136</v>
      </c>
      <c r="D194" s="28">
        <f>'data-ceps'!CT340</f>
        <v>0</v>
      </c>
      <c r="E194" s="42">
        <f t="shared" si="12"/>
        <v>0</v>
      </c>
    </row>
    <row r="195" spans="2:7" x14ac:dyDescent="0.25">
      <c r="B195" s="41"/>
      <c r="C195" s="27" t="s">
        <v>137</v>
      </c>
      <c r="D195" s="28">
        <f>'data-ceps'!CT341</f>
        <v>0</v>
      </c>
      <c r="E195" s="42">
        <f t="shared" si="12"/>
        <v>0</v>
      </c>
    </row>
    <row r="196" spans="2:7" x14ac:dyDescent="0.25">
      <c r="B196" s="41"/>
      <c r="C196" s="27" t="s">
        <v>138</v>
      </c>
      <c r="D196" s="28">
        <f>'data-ceps'!CT342</f>
        <v>0</v>
      </c>
      <c r="E196" s="42">
        <f t="shared" si="12"/>
        <v>0</v>
      </c>
    </row>
    <row r="197" spans="2:7" x14ac:dyDescent="0.25">
      <c r="B197" s="43"/>
      <c r="C197" s="55" t="s">
        <v>139</v>
      </c>
      <c r="D197" s="44">
        <f>'data-ceps'!CT343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'data-ceps'!CU$337</f>
        <v>0.5</v>
      </c>
      <c r="E202" s="28">
        <f>'data-ceps'!CU$338</f>
        <v>0.16666666666666666</v>
      </c>
      <c r="F202" s="28">
        <f>'data-ceps'!CU$339</f>
        <v>0.33333333333333331</v>
      </c>
      <c r="G202" s="42">
        <f>'data-ceps'!CU$340</f>
        <v>0</v>
      </c>
    </row>
    <row r="203" spans="2:7" x14ac:dyDescent="0.25">
      <c r="B203" s="41"/>
      <c r="C203" s="27" t="s">
        <v>146</v>
      </c>
      <c r="D203" s="28">
        <f>'data-ceps'!CV$337</f>
        <v>0.33333333333333331</v>
      </c>
      <c r="E203" s="28">
        <f>'data-ceps'!CV$338</f>
        <v>0.66666666666666663</v>
      </c>
      <c r="F203" s="28">
        <f>'data-ceps'!CV$339</f>
        <v>0</v>
      </c>
      <c r="G203" s="42">
        <f>'data-ceps'!CV$340</f>
        <v>0</v>
      </c>
    </row>
    <row r="204" spans="2:7" x14ac:dyDescent="0.25">
      <c r="B204" s="41"/>
      <c r="C204" s="27" t="s">
        <v>147</v>
      </c>
      <c r="D204" s="28">
        <f>'data-ceps'!CW$337</f>
        <v>0.4</v>
      </c>
      <c r="E204" s="28">
        <f>'data-ceps'!CW$338</f>
        <v>0.4</v>
      </c>
      <c r="F204" s="28">
        <f>'data-ceps'!CW$339</f>
        <v>0</v>
      </c>
      <c r="G204" s="42">
        <f>'data-ceps'!CW$340</f>
        <v>0.2</v>
      </c>
    </row>
    <row r="205" spans="2:7" x14ac:dyDescent="0.25">
      <c r="B205" s="41"/>
      <c r="C205" s="27" t="s">
        <v>148</v>
      </c>
      <c r="D205" s="28">
        <f>'data-ceps'!CX$337</f>
        <v>0.5</v>
      </c>
      <c r="E205" s="28">
        <f>'data-ceps'!CX$338</f>
        <v>0.33333333333333331</v>
      </c>
      <c r="F205" s="28">
        <f>'data-ceps'!CX$339</f>
        <v>0</v>
      </c>
      <c r="G205" s="42">
        <f>'data-ceps'!CX$340</f>
        <v>0.16666666666666666</v>
      </c>
    </row>
    <row r="206" spans="2:7" x14ac:dyDescent="0.25">
      <c r="B206" s="41"/>
      <c r="C206" s="27" t="s">
        <v>149</v>
      </c>
      <c r="D206" s="28">
        <f>'data-ceps'!CY$337</f>
        <v>0.33333333333333331</v>
      </c>
      <c r="E206" s="28">
        <f>'data-ceps'!CY$338</f>
        <v>0.33333333333333331</v>
      </c>
      <c r="F206" s="28">
        <f>'data-ceps'!CY$339</f>
        <v>0.16666666666666666</v>
      </c>
      <c r="G206" s="42">
        <f>'data-ceps'!CY$340</f>
        <v>0.16666666666666666</v>
      </c>
    </row>
    <row r="207" spans="2:7" x14ac:dyDescent="0.25">
      <c r="B207" s="41"/>
      <c r="C207" s="27" t="s">
        <v>150</v>
      </c>
      <c r="D207" s="28">
        <f>'data-ceps'!CZ$337</f>
        <v>0.5</v>
      </c>
      <c r="E207" s="28">
        <f>'data-ceps'!CZ$338</f>
        <v>0.33333333333333331</v>
      </c>
      <c r="F207" s="28">
        <f>'data-ceps'!CZ$339</f>
        <v>0.16666666666666666</v>
      </c>
      <c r="G207" s="42">
        <f>'data-ceps'!CZ$340</f>
        <v>0</v>
      </c>
    </row>
    <row r="208" spans="2:7" x14ac:dyDescent="0.25">
      <c r="B208" s="41"/>
      <c r="C208" s="27" t="s">
        <v>151</v>
      </c>
      <c r="D208" s="28">
        <f>'data-ceps'!DA$337</f>
        <v>0.5</v>
      </c>
      <c r="E208" s="28">
        <f>'data-ceps'!DA$338</f>
        <v>0.5</v>
      </c>
      <c r="F208" s="28">
        <f>'data-ceps'!DA$339</f>
        <v>0</v>
      </c>
      <c r="G208" s="42">
        <f>'data-ceps'!DA$340</f>
        <v>0</v>
      </c>
    </row>
    <row r="209" spans="2:7" x14ac:dyDescent="0.25">
      <c r="B209" s="41"/>
      <c r="C209" s="27" t="s">
        <v>152</v>
      </c>
      <c r="D209" s="28">
        <f>'data-ceps'!DB$337</f>
        <v>0.5</v>
      </c>
      <c r="E209" s="28">
        <f>'data-ceps'!DB$338</f>
        <v>0</v>
      </c>
      <c r="F209" s="28">
        <f>'data-ceps'!DB$339</f>
        <v>0.5</v>
      </c>
      <c r="G209" s="42">
        <f>'data-ceps'!DB$340</f>
        <v>0</v>
      </c>
    </row>
    <row r="210" spans="2:7" x14ac:dyDescent="0.25">
      <c r="B210" s="43"/>
      <c r="C210" s="55" t="s">
        <v>153</v>
      </c>
      <c r="D210" s="44">
        <f>'data-ceps'!DC$337</f>
        <v>0.16666666666666666</v>
      </c>
      <c r="E210" s="44">
        <f>'data-ceps'!DC$338</f>
        <v>0.66666666666666663</v>
      </c>
      <c r="F210" s="44">
        <f>'data-ceps'!DC$339</f>
        <v>0.16666666666666666</v>
      </c>
      <c r="G210" s="71">
        <f>'data-ceps'!DC$340</f>
        <v>0</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'data-ceps'!DD$348</f>
        <v>0.66666666666666663</v>
      </c>
      <c r="E214" s="42">
        <f t="shared" ref="E214:E221" si="13">D214</f>
        <v>0.66666666666666663</v>
      </c>
    </row>
    <row r="215" spans="2:7" x14ac:dyDescent="0.25">
      <c r="B215" s="41"/>
      <c r="C215" s="27" t="s">
        <v>156</v>
      </c>
      <c r="D215" s="28">
        <f>'data-ceps'!DE$348</f>
        <v>0.66666666666666663</v>
      </c>
      <c r="E215" s="42">
        <f t="shared" si="13"/>
        <v>0.66666666666666663</v>
      </c>
    </row>
    <row r="216" spans="2:7" x14ac:dyDescent="0.25">
      <c r="B216" s="41"/>
      <c r="C216" s="27" t="s">
        <v>157</v>
      </c>
      <c r="D216" s="28">
        <f>'data-ceps'!DF$348</f>
        <v>0.66666666666666663</v>
      </c>
      <c r="E216" s="42">
        <f t="shared" si="13"/>
        <v>0.66666666666666663</v>
      </c>
    </row>
    <row r="217" spans="2:7" x14ac:dyDescent="0.25">
      <c r="B217" s="41"/>
      <c r="C217" s="27" t="s">
        <v>158</v>
      </c>
      <c r="D217" s="28">
        <f>'data-ceps'!DG$348</f>
        <v>0.66666666666666663</v>
      </c>
      <c r="E217" s="42">
        <f t="shared" si="13"/>
        <v>0.66666666666666663</v>
      </c>
    </row>
    <row r="218" spans="2:7" x14ac:dyDescent="0.25">
      <c r="B218" s="41"/>
      <c r="C218" s="27" t="s">
        <v>159</v>
      </c>
      <c r="D218" s="28">
        <f>'data-ceps'!DH$348</f>
        <v>0.5</v>
      </c>
      <c r="E218" s="42">
        <f t="shared" si="13"/>
        <v>0.5</v>
      </c>
    </row>
    <row r="219" spans="2:7" x14ac:dyDescent="0.25">
      <c r="B219" s="41"/>
      <c r="C219" s="27" t="s">
        <v>160</v>
      </c>
      <c r="D219" s="28">
        <f>'data-ceps'!DI$348</f>
        <v>0.16666666666666666</v>
      </c>
      <c r="E219" s="42">
        <f t="shared" si="13"/>
        <v>0.16666666666666666</v>
      </c>
    </row>
    <row r="220" spans="2:7" x14ac:dyDescent="0.25">
      <c r="B220" s="41"/>
      <c r="C220" s="27" t="s">
        <v>161</v>
      </c>
      <c r="D220" s="28">
        <f>'data-ceps'!DJ$348</f>
        <v>0.66666666666666663</v>
      </c>
      <c r="E220" s="42">
        <f t="shared" si="13"/>
        <v>0.66666666666666663</v>
      </c>
    </row>
    <row r="221" spans="2:7" x14ac:dyDescent="0.25">
      <c r="B221" s="43"/>
      <c r="C221" s="55" t="s">
        <v>75</v>
      </c>
      <c r="D221" s="44">
        <f>'data-ceps'!DK$348</f>
        <v>0.16666666666666666</v>
      </c>
      <c r="E221" s="71">
        <f t="shared" si="13"/>
        <v>0.16666666666666666</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'data-ceps'!DO$337</f>
        <v>0.16666666666666666</v>
      </c>
      <c r="E231" s="28">
        <f>'data-ceps'!DO$338</f>
        <v>0</v>
      </c>
      <c r="F231" s="28">
        <f>'data-ceps'!DO$339</f>
        <v>0.16666666666666666</v>
      </c>
      <c r="G231" s="42">
        <f>'data-ceps'!DO$340</f>
        <v>0.66666666666666663</v>
      </c>
    </row>
    <row r="232" spans="1:7" x14ac:dyDescent="0.25">
      <c r="B232" s="41"/>
      <c r="C232" s="27" t="s">
        <v>169</v>
      </c>
      <c r="D232" s="28">
        <f>'data-ceps'!DP$337</f>
        <v>0.16666666666666666</v>
      </c>
      <c r="E232" s="28">
        <f>'data-ceps'!DP$338</f>
        <v>0</v>
      </c>
      <c r="F232" s="28">
        <f>'data-ceps'!DP$339</f>
        <v>0.16666666666666666</v>
      </c>
      <c r="G232" s="42">
        <f>'data-ceps'!DP$340</f>
        <v>0.66666666666666663</v>
      </c>
    </row>
    <row r="233" spans="1:7" x14ac:dyDescent="0.25">
      <c r="B233" s="43"/>
      <c r="C233" s="55" t="s">
        <v>129</v>
      </c>
      <c r="D233" s="44">
        <f>'data-ceps'!DQ$337</f>
        <v>0.33333333333333331</v>
      </c>
      <c r="E233" s="44">
        <f>'data-ceps'!DQ$338</f>
        <v>0.16666666666666666</v>
      </c>
      <c r="F233" s="44">
        <f>'data-ceps'!DQ$339</f>
        <v>0.16666666666666666</v>
      </c>
      <c r="G233" s="71">
        <f>'data-ceps'!DQ$340</f>
        <v>0.33333333333333331</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'data-ceps'!DR337</f>
        <v>0.16666666666666666</v>
      </c>
      <c r="E237" s="28">
        <f t="shared" ref="E237:E241" si="14">D237</f>
        <v>0.16666666666666666</v>
      </c>
      <c r="F237" s="26"/>
      <c r="G237" s="72"/>
    </row>
    <row r="238" spans="1:7" x14ac:dyDescent="0.25">
      <c r="B238" s="41"/>
      <c r="C238" s="27" t="s">
        <v>175</v>
      </c>
      <c r="D238" s="28">
        <f>'data-ceps'!DR338</f>
        <v>0.66666666666666663</v>
      </c>
      <c r="E238" s="28">
        <f t="shared" si="14"/>
        <v>0.66666666666666663</v>
      </c>
      <c r="F238" s="26"/>
      <c r="G238" s="72"/>
    </row>
    <row r="239" spans="1:7" x14ac:dyDescent="0.25">
      <c r="B239" s="41"/>
      <c r="C239" s="27" t="s">
        <v>174</v>
      </c>
      <c r="D239" s="28">
        <f>'data-ceps'!DR339</f>
        <v>0.16666666666666666</v>
      </c>
      <c r="E239" s="28">
        <f t="shared" si="14"/>
        <v>0.16666666666666666</v>
      </c>
      <c r="F239" s="26"/>
      <c r="G239" s="72"/>
    </row>
    <row r="240" spans="1:7" x14ac:dyDescent="0.25">
      <c r="A240" s="26"/>
      <c r="B240" s="41"/>
      <c r="C240" s="27" t="s">
        <v>173</v>
      </c>
      <c r="D240" s="28">
        <f>'data-ceps'!DR340</f>
        <v>0</v>
      </c>
      <c r="E240" s="28">
        <f t="shared" si="14"/>
        <v>0</v>
      </c>
      <c r="F240" s="26"/>
      <c r="G240" s="72"/>
    </row>
    <row r="241" spans="1:7" x14ac:dyDescent="0.25">
      <c r="A241" s="26"/>
      <c r="B241" s="43"/>
      <c r="C241" s="55" t="s">
        <v>172</v>
      </c>
      <c r="D241" s="44">
        <f>'data-ceps'!DR341</f>
        <v>0</v>
      </c>
      <c r="E241" s="44">
        <f t="shared" si="14"/>
        <v>0</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'data-ceps'!DS348</f>
        <v>0</v>
      </c>
      <c r="E246" s="44">
        <f>'data-ceps'!DT348</f>
        <v>0.66666666666666663</v>
      </c>
      <c r="F246" s="71">
        <f>'data-ceps'!DU348</f>
        <v>0.33333333333333331</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'data-ceps'!DV348</f>
        <v>0.66666666666666663</v>
      </c>
      <c r="E249" s="28">
        <f t="shared" ref="E249:E253" si="15">D249</f>
        <v>0.66666666666666663</v>
      </c>
      <c r="F249" s="26"/>
      <c r="G249" s="72"/>
    </row>
    <row r="250" spans="1:7" x14ac:dyDescent="0.25">
      <c r="A250" s="26"/>
      <c r="B250" s="41"/>
      <c r="C250" s="27" t="s">
        <v>182</v>
      </c>
      <c r="D250" s="28">
        <f>'data-ceps'!DW348</f>
        <v>0</v>
      </c>
      <c r="E250" s="28">
        <f t="shared" si="15"/>
        <v>0</v>
      </c>
      <c r="F250" s="26"/>
      <c r="G250" s="72"/>
    </row>
    <row r="251" spans="1:7" x14ac:dyDescent="0.25">
      <c r="A251" s="26"/>
      <c r="B251" s="41"/>
      <c r="C251" s="27" t="s">
        <v>183</v>
      </c>
      <c r="D251" s="28">
        <f>'data-ceps'!DX348</f>
        <v>0</v>
      </c>
      <c r="E251" s="28">
        <f t="shared" si="15"/>
        <v>0</v>
      </c>
      <c r="F251" s="26"/>
      <c r="G251" s="72"/>
    </row>
    <row r="252" spans="1:7" x14ac:dyDescent="0.25">
      <c r="A252" s="26"/>
      <c r="B252" s="41"/>
      <c r="C252" s="27" t="s">
        <v>184</v>
      </c>
      <c r="D252" s="28">
        <f>'data-ceps'!DY348</f>
        <v>0</v>
      </c>
      <c r="E252" s="28">
        <f t="shared" si="15"/>
        <v>0</v>
      </c>
      <c r="F252" s="26"/>
      <c r="G252" s="72"/>
    </row>
    <row r="253" spans="1:7" x14ac:dyDescent="0.25">
      <c r="A253" s="26"/>
      <c r="B253" s="43"/>
      <c r="C253" s="55" t="s">
        <v>185</v>
      </c>
      <c r="D253" s="44">
        <f>'data-ceps'!DZ348</f>
        <v>0.33333333333333331</v>
      </c>
      <c r="E253" s="44">
        <f t="shared" si="15"/>
        <v>0.33333333333333331</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'data-ceps'!EA348</f>
        <v>1</v>
      </c>
      <c r="E257" s="28">
        <f t="shared" ref="E257:E261" si="16">D257</f>
        <v>1</v>
      </c>
      <c r="F257" s="26"/>
      <c r="G257" s="72"/>
    </row>
    <row r="258" spans="1:7" x14ac:dyDescent="0.25">
      <c r="A258" s="26"/>
      <c r="B258" s="41"/>
      <c r="C258" s="27" t="s">
        <v>187</v>
      </c>
      <c r="D258" s="28">
        <f>'data-ceps'!EB348</f>
        <v>0</v>
      </c>
      <c r="E258" s="28">
        <f t="shared" si="16"/>
        <v>0</v>
      </c>
      <c r="F258" s="26"/>
      <c r="G258" s="72"/>
    </row>
    <row r="259" spans="1:7" x14ac:dyDescent="0.25">
      <c r="A259" s="26"/>
      <c r="B259" s="41"/>
      <c r="C259" s="27" t="s">
        <v>188</v>
      </c>
      <c r="D259" s="28">
        <f>'data-ceps'!EC348</f>
        <v>0</v>
      </c>
      <c r="E259" s="28">
        <f t="shared" si="16"/>
        <v>0</v>
      </c>
      <c r="F259" s="26"/>
      <c r="G259" s="72"/>
    </row>
    <row r="260" spans="1:7" x14ac:dyDescent="0.25">
      <c r="A260" s="26"/>
      <c r="B260" s="41"/>
      <c r="C260" s="27" t="s">
        <v>189</v>
      </c>
      <c r="D260" s="28">
        <f>'data-ceps'!ED348</f>
        <v>0</v>
      </c>
      <c r="E260" s="28">
        <f t="shared" si="16"/>
        <v>0</v>
      </c>
      <c r="F260" s="26"/>
      <c r="G260" s="72"/>
    </row>
    <row r="261" spans="1:7" x14ac:dyDescent="0.25">
      <c r="A261" s="26"/>
      <c r="B261" s="43"/>
      <c r="C261" s="55" t="s">
        <v>185</v>
      </c>
      <c r="D261" s="44">
        <f>'data-ceps'!EE348</f>
        <v>0</v>
      </c>
      <c r="E261" s="44">
        <f t="shared" si="16"/>
        <v>0</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'data-ceps'!EF339</f>
        <v>0</v>
      </c>
      <c r="E265" s="28">
        <f t="shared" ref="E265:E269" si="17">D265</f>
        <v>0</v>
      </c>
      <c r="F265" s="26"/>
      <c r="G265" s="72"/>
    </row>
    <row r="266" spans="1:7" x14ac:dyDescent="0.25">
      <c r="A266" s="26"/>
      <c r="B266" s="41"/>
      <c r="C266" s="27" t="s">
        <v>192</v>
      </c>
      <c r="D266" s="28">
        <f>'data-ceps'!EF340</f>
        <v>0</v>
      </c>
      <c r="E266" s="28">
        <f t="shared" si="17"/>
        <v>0</v>
      </c>
      <c r="F266" s="26"/>
      <c r="G266" s="72"/>
    </row>
    <row r="267" spans="1:7" x14ac:dyDescent="0.25">
      <c r="A267" s="26"/>
      <c r="B267" s="41"/>
      <c r="C267" s="27" t="s">
        <v>193</v>
      </c>
      <c r="D267" s="28">
        <f>'data-ceps'!EF341</f>
        <v>0.5</v>
      </c>
      <c r="E267" s="28">
        <f t="shared" si="17"/>
        <v>0.5</v>
      </c>
      <c r="F267" s="26"/>
      <c r="G267" s="72"/>
    </row>
    <row r="268" spans="1:7" x14ac:dyDescent="0.25">
      <c r="A268" s="26"/>
      <c r="B268" s="41"/>
      <c r="C268" s="27" t="s">
        <v>194</v>
      </c>
      <c r="D268" s="28">
        <f>'data-ceps'!EF342</f>
        <v>0</v>
      </c>
      <c r="E268" s="28">
        <f t="shared" si="17"/>
        <v>0</v>
      </c>
      <c r="F268" s="26"/>
      <c r="G268" s="72"/>
    </row>
    <row r="269" spans="1:7" x14ac:dyDescent="0.25">
      <c r="A269" s="26"/>
      <c r="B269" s="43"/>
      <c r="C269" s="55" t="s">
        <v>195</v>
      </c>
      <c r="D269" s="44">
        <f>'data-ceps'!EF343</f>
        <v>0.5</v>
      </c>
      <c r="E269" s="44">
        <f t="shared" si="17"/>
        <v>0.5</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'data-ceps'!EI337</f>
        <v>0.5</v>
      </c>
      <c r="E276" s="42">
        <f t="shared" ref="E276:E277" si="18">D276</f>
        <v>0.5</v>
      </c>
    </row>
    <row r="277" spans="1:6" x14ac:dyDescent="0.25">
      <c r="A277" s="26"/>
      <c r="B277" s="43"/>
      <c r="C277" s="88" t="s">
        <v>198</v>
      </c>
      <c r="D277" s="44">
        <f>'data-ceps'!EI338</f>
        <v>0.5</v>
      </c>
      <c r="E277" s="71">
        <f t="shared" si="18"/>
        <v>0.5</v>
      </c>
    </row>
    <row r="278" spans="1:6" x14ac:dyDescent="0.25">
      <c r="A278" s="26"/>
      <c r="B278" s="26"/>
      <c r="C278" s="26"/>
      <c r="D278" s="26"/>
      <c r="E278" s="26"/>
    </row>
    <row r="279" spans="1:6" x14ac:dyDescent="0.25">
      <c r="A279" s="26"/>
      <c r="B279" s="26"/>
      <c r="C279" s="26"/>
      <c r="D279" s="26"/>
      <c r="E279" s="26"/>
    </row>
    <row r="280" spans="1:6" x14ac:dyDescent="0.25">
      <c r="C280" s="26"/>
      <c r="D280" s="26"/>
      <c r="E280" s="26"/>
    </row>
    <row r="281" spans="1:6" x14ac:dyDescent="0.25">
      <c r="C281" s="31" t="s">
        <v>1528</v>
      </c>
      <c r="D281" s="32">
        <f>'data-ceps'!N349</f>
        <v>1</v>
      </c>
      <c r="E281" s="33">
        <f>'data-ceps'!N380</f>
        <v>1</v>
      </c>
      <c r="F281" s="33">
        <f t="shared" ref="F281:F283" si="19">E281</f>
        <v>1</v>
      </c>
    </row>
    <row r="282" spans="1:6" x14ac:dyDescent="0.25">
      <c r="C282" s="31" t="s">
        <v>1572</v>
      </c>
      <c r="D282" s="32">
        <f>'data-ceps'!N350</f>
        <v>0</v>
      </c>
      <c r="E282" s="33">
        <f>'data-ceps'!N381</f>
        <v>0</v>
      </c>
      <c r="F282" s="33">
        <f t="shared" si="19"/>
        <v>0</v>
      </c>
    </row>
    <row r="283" spans="1:6" x14ac:dyDescent="0.25">
      <c r="C283" s="31" t="s">
        <v>1573</v>
      </c>
      <c r="D283" s="32">
        <f>'data-ceps'!N351</f>
        <v>0</v>
      </c>
      <c r="E283" s="33">
        <f>'data-ceps'!N382</f>
        <v>0</v>
      </c>
      <c r="F283" s="33">
        <f t="shared" si="19"/>
        <v>0</v>
      </c>
    </row>
    <row r="284" spans="1:6" x14ac:dyDescent="0.25">
      <c r="C284" s="31" t="s">
        <v>5</v>
      </c>
      <c r="D284" s="32">
        <f>SUM(D281:D283)</f>
        <v>1</v>
      </c>
      <c r="E284" s="33">
        <f>SUM(E281:E283)</f>
        <v>1</v>
      </c>
      <c r="F284" s="32"/>
    </row>
    <row r="285" spans="1:6" x14ac:dyDescent="0.25">
      <c r="C285" s="26"/>
      <c r="D285" s="26"/>
      <c r="E285" s="26"/>
    </row>
  </sheetData>
  <mergeCells count="4">
    <mergeCell ref="B66:G66"/>
    <mergeCell ref="B95:G95"/>
    <mergeCell ref="B123:H123"/>
    <mergeCell ref="B236:G236"/>
  </mergeCells>
  <conditionalFormatting sqref="K17:K21">
    <cfRule type="dataBar" priority="30">
      <dataBar showValue="0">
        <cfvo type="num" val="0"/>
        <cfvo type="num" val="1"/>
        <color theme="8" tint="-0.499984740745262"/>
      </dataBar>
      <extLst>
        <ext xmlns:x14="http://schemas.microsoft.com/office/spreadsheetml/2009/9/main" uri="{B025F937-C7B1-47D3-B67F-A62EFF666E3E}">
          <x14:id>{80F435B5-CFB9-4AF1-A4C2-712FCBCA089F}</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{EB64DA71-7991-4306-8C23-18F66A6D5DD3}</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{22E2FBA5-2542-45D7-8265-BBA1CAB00F41}</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{4DCC66CF-BAED-4D64-895D-145E06B4F494}</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{B434736F-FEC1-4862-A22D-70A114DF8D23}</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{3CAF53C4-5C50-48E5-B12D-A4754665C8FF}</x14:id>
        </ext>
      </extLst>
    </cfRule>
  </conditionalFormatting>
  <conditionalFormatting sqref="K8:K12">
    <cfRule type="dataBar" priority="31">
      <dataBar showValue="0">
        <cfvo type="num" val="0"/>
        <cfvo type="num" val="1"/>
        <color theme="8" tint="-0.499984740745262"/>
      </dataBar>
      <extLst>
        <ext xmlns:x14="http://schemas.microsoft.com/office/spreadsheetml/2009/9/main" uri="{B025F937-C7B1-47D3-B67F-A62EFF666E3E}">
          <x14:id>{6FE9F3D7-9046-4136-8F71-D1307E4DBE3A}</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{CEFD6BEC-9DB5-4AD6-838A-7F6979638726}</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{AA0B9B10-084A-4ED9-AA18-C58F33579DDF}</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{4DEFE20C-B369-4D7E-9772-F1EA8DD8E95D}</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{19DCC219-967A-415C-B9AC-47996B275D02}</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{A1325272-DDE8-4F2B-91FC-BEC47A3F6067}</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{89895C11-6193-4230-BFFF-4144F51FE937}</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{535E539B-7E8A-40AC-B552-0F9953F42BAD}</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{27DF8DC2-EE54-4850-B56E-3C3548A8D026}</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{D648EF56-42ED-47E4-95B9-E6418AB3169A}</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{B0FCEDBD-13CE-437F-AF44-4CB0272E9F04}</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{F0ACE7ED-C598-47F0-A719-9C7BCDE50598}</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{0637B606-7188-46E0-B85C-5BAD984270C0}</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{DCE454EA-8A86-4108-976F-584703D09DB6}</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{9342CEC2-AE08-4758-85E7-276C855B862B}</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{D56A9A83-BE4A-4FF4-9AF4-089A1FED1B74}</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{564C1D25-9E40-41C0-90C0-E6B556E6EF7B}</x14:id>
        </ext>
      </extLst>
    </cfRule>
  </conditionalFormatting>
  <conditionalFormatting sqref="F281:F283">
    <cfRule type="dataBar" priority="5">
      <dataBar showValue="0">
        <cfvo type="num" val="0"/>
        <cfvo type="num" val="1"/>
        <color theme="8" tint="-0.499984740745262"/>
      </dataBar>
      <extLst>
        <ext xmlns:x14="http://schemas.microsoft.com/office/spreadsheetml/2009/9/main" uri="{B025F937-C7B1-47D3-B67F-A62EFF666E3E}">
          <x14:id>{8A716B84-9EF3-4091-8526-17A5D1C1E8D0}</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80F435B5-CFB9-4AF1-A4C2-712FCBCA089F}">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EB64DA71-7991-4306-8C23-18F66A6D5DD3}">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22E2FBA5-2542-45D7-8265-BBA1CAB00F41}">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4DCC66CF-BAED-4D64-895D-145E06B4F494}">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B434736F-FEC1-4862-A22D-70A114DF8D23}">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3CAF53C4-5C50-48E5-B12D-A4754665C8FF}">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6FE9F3D7-9046-4136-8F71-D1307E4DBE3A}">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CEFD6BEC-9DB5-4AD6-838A-7F6979638726}">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AA0B9B10-084A-4ED9-AA18-C58F33579DDF}">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4DEFE20C-B369-4D7E-9772-F1EA8DD8E95D}">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19DCC219-967A-415C-B9AC-47996B275D02}">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A1325272-DDE8-4F2B-91FC-BEC47A3F6067}">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89895C11-6193-4230-BFFF-4144F51FE937}">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535E539B-7E8A-40AC-B552-0F9953F42BAD}">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27DF8DC2-EE54-4850-B56E-3C3548A8D026}">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D648EF56-42ED-47E4-95B9-E6418AB3169A}">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B0FCEDBD-13CE-437F-AF44-4CB0272E9F04}">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F0ACE7ED-C598-47F0-A719-9C7BCDE50598}">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0637B606-7188-46E0-B85C-5BAD984270C0}">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DCE454EA-8A86-4108-976F-584703D09DB6}">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9342CEC2-AE08-4758-85E7-276C855B862B}">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D56A9A83-BE4A-4FF4-9AF4-089A1FED1B74}">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564C1D25-9E40-41C0-90C0-E6B556E6EF7B}">
            <x14:dataBar minLength="0" maxLength="100" gradient="0">
              <x14:cfvo type="num">
                <xm:f>0</xm:f>
              </x14:cfvo>
              <x14:cfvo type="num">
                <xm:f>1</xm:f>
              </x14:cfvo>
              <x14:negativeFillColor rgb="FFFF0000"/>
              <x14:axisColor rgb="FF000000"/>
            </x14:dataBar>
          </x14:cfRule>
          <xm:sqref>L150:L154</xm:sqref>
        </x14:conditionalFormatting>
        <x14:conditionalFormatting xmlns:xm="http://schemas.microsoft.com/office/excel/2006/main">
          <x14:cfRule type="dataBar" id="{8A716B84-9EF3-4091-8526-17A5D1C1E8D0}">
            <x14:dataBar minLength="0" maxLength="100" gradient="0">
              <x14:cfvo type="num">
                <xm:f>0</xm:f>
              </x14:cfvo>
              <x14:cfvo type="num">
                <xm:f>1</xm:f>
              </x14:cfvo>
              <x14:negativeFillColor rgb="FFFF0000"/>
              <x14:axisColor rgb="FF000000"/>
            </x14:dataBar>
          </x14:cfRule>
          <xm:sqref>F281:F283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0"/>
  <sheetViews>
    <sheetView topLeftCell="C1" workbookViewId="0"/>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46</v>
      </c>
      <c r="D1">
        <f>'data-la'!K332</f>
        <v>74</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'data-la'!B315</f>
        <v>1.5625E-2</v>
      </c>
      <c r="K8" s="54">
        <f>J8</f>
        <v>1.5625E-2</v>
      </c>
    </row>
    <row r="9" spans="2:13" x14ac:dyDescent="0.25">
      <c r="B9" s="41"/>
      <c r="C9" s="26" t="s">
        <v>1502</v>
      </c>
      <c r="D9" s="61">
        <f>'data-la'!B413</f>
        <v>17</v>
      </c>
      <c r="E9" s="61">
        <f>'data-la'!B414</f>
        <v>100</v>
      </c>
      <c r="F9" s="61">
        <f>'data-la'!B415</f>
        <v>70.3125</v>
      </c>
      <c r="G9" s="61">
        <f>'data-la'!B416</f>
        <v>75.5</v>
      </c>
      <c r="H9" s="26"/>
      <c r="I9" s="27" t="s">
        <v>11</v>
      </c>
      <c r="J9" s="53">
        <f>'data-la'!B316</f>
        <v>9.375E-2</v>
      </c>
      <c r="K9" s="54">
        <f>J9</f>
        <v>9.375E-2</v>
      </c>
    </row>
    <row r="10" spans="2:13" x14ac:dyDescent="0.25">
      <c r="B10" s="41"/>
      <c r="C10" s="26" t="s">
        <v>1503</v>
      </c>
      <c r="D10" s="62"/>
      <c r="E10" s="62"/>
      <c r="F10" s="62"/>
      <c r="G10" s="62"/>
      <c r="H10" s="26"/>
      <c r="I10" s="27" t="s">
        <v>12</v>
      </c>
      <c r="J10" s="53">
        <f>'data-la'!B317</f>
        <v>0.140625</v>
      </c>
      <c r="K10" s="54">
        <f>J10</f>
        <v>0.140625</v>
      </c>
    </row>
    <row r="11" spans="2:13" x14ac:dyDescent="0.25">
      <c r="B11" s="41"/>
      <c r="C11" s="26"/>
      <c r="D11" s="62"/>
      <c r="E11" s="62"/>
      <c r="F11" s="62"/>
      <c r="G11" s="62"/>
      <c r="H11" s="26"/>
      <c r="I11" s="27" t="s">
        <v>13</v>
      </c>
      <c r="J11" s="53">
        <f>'data-la'!B318</f>
        <v>0.3125</v>
      </c>
      <c r="K11" s="54">
        <f>J11</f>
        <v>0.3125</v>
      </c>
    </row>
    <row r="12" spans="2:13" x14ac:dyDescent="0.25">
      <c r="B12" s="41"/>
      <c r="C12" s="26"/>
      <c r="D12" s="62"/>
      <c r="E12" s="62"/>
      <c r="F12" s="62"/>
      <c r="G12" s="62"/>
      <c r="H12" s="26"/>
      <c r="I12" s="27" t="s">
        <v>14</v>
      </c>
      <c r="J12" s="53">
        <f>'data-la'!B319</f>
        <v>0.4375</v>
      </c>
      <c r="K12" s="54">
        <f>J12</f>
        <v>0.4375</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'data-la'!C413</f>
        <v>0</v>
      </c>
      <c r="E17" s="61">
        <f>'data-la'!C414</f>
        <v>100</v>
      </c>
      <c r="F17" s="61">
        <f>'data-la'!C415</f>
        <v>50.491525423728817</v>
      </c>
      <c r="G17" s="61">
        <f>'data-la'!C416</f>
        <v>50</v>
      </c>
      <c r="H17" s="26"/>
      <c r="I17" s="27" t="s">
        <v>15</v>
      </c>
      <c r="J17" s="53">
        <f>'data-la'!C315</f>
        <v>0.15254237288135594</v>
      </c>
      <c r="K17" s="54">
        <f>J17</f>
        <v>0.15254237288135594</v>
      </c>
    </row>
    <row r="18" spans="2:11" x14ac:dyDescent="0.25">
      <c r="B18" s="41"/>
      <c r="C18" s="26" t="s">
        <v>1505</v>
      </c>
      <c r="D18" s="62"/>
      <c r="E18" s="62"/>
      <c r="F18" s="62"/>
      <c r="G18" s="62"/>
      <c r="H18" s="26"/>
      <c r="I18" s="27" t="s">
        <v>11</v>
      </c>
      <c r="J18" s="53">
        <f>'data-la'!C316</f>
        <v>0.2711864406779661</v>
      </c>
      <c r="K18" s="54">
        <f>J18</f>
        <v>0.2711864406779661</v>
      </c>
    </row>
    <row r="19" spans="2:11" x14ac:dyDescent="0.25">
      <c r="B19" s="41"/>
      <c r="C19" s="26"/>
      <c r="D19" s="62"/>
      <c r="E19" s="62"/>
      <c r="F19" s="62"/>
      <c r="G19" s="62"/>
      <c r="H19" s="26"/>
      <c r="I19" s="27" t="s">
        <v>12</v>
      </c>
      <c r="J19" s="53">
        <f>'data-la'!C317</f>
        <v>0.15254237288135594</v>
      </c>
      <c r="K19" s="54">
        <f>J19</f>
        <v>0.15254237288135594</v>
      </c>
    </row>
    <row r="20" spans="2:11" x14ac:dyDescent="0.25">
      <c r="B20" s="41"/>
      <c r="C20" s="26"/>
      <c r="D20" s="62"/>
      <c r="E20" s="62"/>
      <c r="F20" s="62"/>
      <c r="G20" s="62"/>
      <c r="H20" s="26"/>
      <c r="I20" s="27" t="s">
        <v>13</v>
      </c>
      <c r="J20" s="53">
        <f>'data-la'!C318</f>
        <v>0.22033898305084745</v>
      </c>
      <c r="K20" s="54">
        <f>J20</f>
        <v>0.22033898305084745</v>
      </c>
    </row>
    <row r="21" spans="2:11" x14ac:dyDescent="0.25">
      <c r="B21" s="41"/>
      <c r="C21" s="26"/>
      <c r="D21" s="26"/>
      <c r="E21" s="26"/>
      <c r="F21" s="26"/>
      <c r="G21" s="26"/>
      <c r="H21" s="26"/>
      <c r="I21" s="27" t="s">
        <v>14</v>
      </c>
      <c r="J21" s="53">
        <f>'data-la'!C319</f>
        <v>0.20338983050847459</v>
      </c>
      <c r="K21" s="54">
        <f>J21</f>
        <v>0.20338983050847459</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'data-la'!D$337</f>
        <v>2.7027027027027029E-2</v>
      </c>
      <c r="E28" s="52">
        <f>'data-la'!D$338</f>
        <v>0.21621621621621623</v>
      </c>
      <c r="F28" s="52">
        <f>'data-la'!D$339</f>
        <v>0.27027027027027029</v>
      </c>
      <c r="G28" s="52">
        <f>'data-la'!D$340</f>
        <v>0.22972972972972974</v>
      </c>
      <c r="H28" s="52">
        <f>'data-la'!D$341</f>
        <v>6.7567567567567571E-2</v>
      </c>
      <c r="I28" s="53">
        <f>'data-la'!D$342</f>
        <v>0.16216216216216217</v>
      </c>
      <c r="J28" s="54">
        <f>'data-la'!D$343</f>
        <v>2.7027027027027029E-2</v>
      </c>
    </row>
    <row r="29" spans="2:11" x14ac:dyDescent="0.25">
      <c r="B29" s="41"/>
      <c r="C29" s="27" t="s">
        <v>18</v>
      </c>
      <c r="D29" s="52">
        <f>'data-la'!E$337</f>
        <v>0.39189189189189189</v>
      </c>
      <c r="E29" s="52">
        <f>'data-la'!E$338</f>
        <v>0.28378378378378377</v>
      </c>
      <c r="F29" s="52">
        <f>'data-la'!E$339</f>
        <v>0.12162162162162163</v>
      </c>
      <c r="G29" s="52">
        <f>'data-la'!E$340</f>
        <v>0.10810810810810811</v>
      </c>
      <c r="H29" s="52">
        <f>'data-la'!E$341</f>
        <v>2.7027027027027029E-2</v>
      </c>
      <c r="I29" s="53">
        <f>'data-la'!E$342</f>
        <v>4.0540540540540543E-2</v>
      </c>
      <c r="J29" s="54">
        <f>'data-la'!E$343</f>
        <v>2.7027027027027029E-2</v>
      </c>
    </row>
    <row r="30" spans="2:11" x14ac:dyDescent="0.25">
      <c r="B30" s="41"/>
      <c r="C30" s="27" t="s">
        <v>19</v>
      </c>
      <c r="D30" s="52">
        <f>'data-la'!F$337</f>
        <v>6.7567567567567571E-2</v>
      </c>
      <c r="E30" s="52">
        <f>'data-la'!F$338</f>
        <v>0.13513513513513514</v>
      </c>
      <c r="F30" s="52">
        <f>'data-la'!F$339</f>
        <v>0.13513513513513514</v>
      </c>
      <c r="G30" s="52">
        <f>'data-la'!F$340</f>
        <v>0.1891891891891892</v>
      </c>
      <c r="H30" s="52">
        <f>'data-la'!F$341</f>
        <v>0.12162162162162163</v>
      </c>
      <c r="I30" s="53">
        <f>'data-la'!F$342</f>
        <v>0.17567567567567569</v>
      </c>
      <c r="J30" s="54">
        <f>'data-la'!F$343</f>
        <v>0.17567567567567569</v>
      </c>
    </row>
    <row r="31" spans="2:11" x14ac:dyDescent="0.25">
      <c r="B31" s="43"/>
      <c r="C31" s="55" t="s">
        <v>20</v>
      </c>
      <c r="D31" s="56">
        <f>'data-la'!G$337</f>
        <v>0.16216216216216217</v>
      </c>
      <c r="E31" s="56">
        <f>'data-la'!G$338</f>
        <v>0.16216216216216217</v>
      </c>
      <c r="F31" s="56">
        <f>'data-la'!G$339</f>
        <v>0.24324324324324326</v>
      </c>
      <c r="G31" s="56">
        <f>'data-la'!G$340</f>
        <v>0.10810810810810811</v>
      </c>
      <c r="H31" s="56">
        <f>'data-la'!G$341</f>
        <v>9.45945945945946E-2</v>
      </c>
      <c r="I31" s="57">
        <f>'data-la'!G$342</f>
        <v>0.16216216216216217</v>
      </c>
      <c r="J31" s="58">
        <f>'data-la'!G$343</f>
        <v>6.7567567567567571E-2</v>
      </c>
    </row>
    <row r="34" spans="1:6" x14ac:dyDescent="0.25">
      <c r="B34" s="37" t="s">
        <v>28</v>
      </c>
      <c r="C34" s="38" t="s">
        <v>362</v>
      </c>
      <c r="D34" s="39">
        <f>'data-la'!H337</f>
        <v>0.15068493150684931</v>
      </c>
      <c r="E34" s="40">
        <f>D34</f>
        <v>0.15068493150684931</v>
      </c>
    </row>
    <row r="35" spans="1:6" x14ac:dyDescent="0.25">
      <c r="B35" s="41"/>
      <c r="C35" s="27" t="s">
        <v>29</v>
      </c>
      <c r="D35" s="28">
        <f>'data-la'!H338</f>
        <v>0.26027397260273971</v>
      </c>
      <c r="E35" s="42">
        <f>D35</f>
        <v>0.26027397260273971</v>
      </c>
    </row>
    <row r="36" spans="1:6" x14ac:dyDescent="0.25">
      <c r="B36" s="41"/>
      <c r="C36" s="27" t="s">
        <v>30</v>
      </c>
      <c r="D36" s="28">
        <f>'data-la'!H339</f>
        <v>5.4794520547945202E-2</v>
      </c>
      <c r="E36" s="42">
        <f>D36</f>
        <v>5.4794520547945202E-2</v>
      </c>
    </row>
    <row r="37" spans="1:6" x14ac:dyDescent="0.25">
      <c r="B37" s="41"/>
      <c r="C37" s="27" t="s">
        <v>31</v>
      </c>
      <c r="D37" s="28">
        <f>'data-la'!H340</f>
        <v>0.53424657534246578</v>
      </c>
      <c r="E37" s="42">
        <f>D37</f>
        <v>0.53424657534246578</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'data-la'!I337</f>
        <v>9.45945945945946E-2</v>
      </c>
      <c r="E41" s="42">
        <f>D41</f>
        <v>9.45945945945946E-2</v>
      </c>
    </row>
    <row r="42" spans="1:6" x14ac:dyDescent="0.25">
      <c r="B42" s="41"/>
      <c r="C42" s="70" t="s">
        <v>35</v>
      </c>
      <c r="D42" s="28">
        <f>'data-la'!I338</f>
        <v>0.17567567567567569</v>
      </c>
      <c r="E42" s="42">
        <f t="shared" ref="E42:E46" si="0">D42</f>
        <v>0.17567567567567569</v>
      </c>
    </row>
    <row r="43" spans="1:6" x14ac:dyDescent="0.25">
      <c r="B43" s="41"/>
      <c r="C43" s="70" t="s">
        <v>36</v>
      </c>
      <c r="D43" s="28">
        <f>'data-la'!I339</f>
        <v>0.21621621621621623</v>
      </c>
      <c r="E43" s="42">
        <f t="shared" si="0"/>
        <v>0.21621621621621623</v>
      </c>
    </row>
    <row r="44" spans="1:6" x14ac:dyDescent="0.25">
      <c r="B44" s="41"/>
      <c r="C44" s="27" t="s">
        <v>37</v>
      </c>
      <c r="D44" s="28">
        <f>'data-la'!I340</f>
        <v>0.14864864864864866</v>
      </c>
      <c r="E44" s="42">
        <f t="shared" si="0"/>
        <v>0.14864864864864866</v>
      </c>
    </row>
    <row r="45" spans="1:6" x14ac:dyDescent="0.25">
      <c r="B45" s="41"/>
      <c r="C45" s="27" t="s">
        <v>38</v>
      </c>
      <c r="D45" s="28">
        <f>'data-la'!I341</f>
        <v>9.45945945945946E-2</v>
      </c>
      <c r="E45" s="42">
        <f t="shared" si="0"/>
        <v>9.45945945945946E-2</v>
      </c>
    </row>
    <row r="46" spans="1:6" x14ac:dyDescent="0.25">
      <c r="B46" s="43"/>
      <c r="C46" s="55" t="s">
        <v>33</v>
      </c>
      <c r="D46" s="44">
        <f>'data-la'!I342</f>
        <v>0.27027027027027029</v>
      </c>
      <c r="E46" s="71">
        <f t="shared" si="0"/>
        <v>0.27027027027027029</v>
      </c>
    </row>
    <row r="48" spans="1:6" x14ac:dyDescent="0.25">
      <c r="B48" s="46" t="s">
        <v>39</v>
      </c>
      <c r="C48" s="47"/>
      <c r="D48" s="47"/>
      <c r="E48" s="69"/>
    </row>
    <row r="49" spans="2:6" x14ac:dyDescent="0.25">
      <c r="B49" s="41"/>
      <c r="C49" s="27" t="s">
        <v>40</v>
      </c>
      <c r="D49" s="28">
        <f>'data-la'!J337</f>
        <v>0.65753424657534243</v>
      </c>
      <c r="E49" s="42">
        <f>D49</f>
        <v>0.65753424657534243</v>
      </c>
    </row>
    <row r="50" spans="2:6" x14ac:dyDescent="0.25">
      <c r="B50" s="43"/>
      <c r="C50" s="55" t="s">
        <v>41</v>
      </c>
      <c r="D50" s="44">
        <f>'data-la'!J338</f>
        <v>0.34246575342465752</v>
      </c>
      <c r="E50" s="71">
        <f t="shared" ref="E50" si="1">D50</f>
        <v>0.34246575342465752</v>
      </c>
    </row>
    <row r="53" spans="2:6" x14ac:dyDescent="0.25">
      <c r="B53" s="46" t="s">
        <v>42</v>
      </c>
      <c r="C53" s="47"/>
      <c r="D53" s="74" t="s">
        <v>1597</v>
      </c>
      <c r="E53" s="74" t="s">
        <v>4</v>
      </c>
      <c r="F53" s="69"/>
    </row>
    <row r="54" spans="2:6" x14ac:dyDescent="0.25">
      <c r="B54" s="41"/>
      <c r="C54" s="27" t="s">
        <v>43</v>
      </c>
      <c r="D54" s="26">
        <f>'data-la'!K323</f>
        <v>0</v>
      </c>
      <c r="E54" s="28">
        <f>'data-la'!K337</f>
        <v>0</v>
      </c>
      <c r="F54" s="42">
        <f>E54</f>
        <v>0</v>
      </c>
    </row>
    <row r="55" spans="2:6" x14ac:dyDescent="0.25">
      <c r="B55" s="41"/>
      <c r="C55" s="27" t="s">
        <v>44</v>
      </c>
      <c r="D55" s="26">
        <f>'data-la'!K324</f>
        <v>0</v>
      </c>
      <c r="E55" s="28">
        <f>'data-la'!K338</f>
        <v>0</v>
      </c>
      <c r="F55" s="42">
        <f t="shared" ref="F55:F62" si="2">E55</f>
        <v>0</v>
      </c>
    </row>
    <row r="56" spans="2:6" x14ac:dyDescent="0.25">
      <c r="B56" s="41"/>
      <c r="C56" s="27" t="s">
        <v>45</v>
      </c>
      <c r="D56" s="26">
        <f>'data-la'!K325</f>
        <v>0</v>
      </c>
      <c r="E56" s="28">
        <f>'data-la'!K339</f>
        <v>0</v>
      </c>
      <c r="F56" s="42">
        <f t="shared" si="2"/>
        <v>0</v>
      </c>
    </row>
    <row r="57" spans="2:6" x14ac:dyDescent="0.25">
      <c r="B57" s="41"/>
      <c r="C57" s="27" t="s">
        <v>46</v>
      </c>
      <c r="D57" s="26">
        <f>'data-la'!K326</f>
        <v>74</v>
      </c>
      <c r="E57" s="28">
        <f>'data-la'!K340</f>
        <v>1</v>
      </c>
      <c r="F57" s="42">
        <f t="shared" si="2"/>
        <v>1</v>
      </c>
    </row>
    <row r="58" spans="2:6" x14ac:dyDescent="0.25">
      <c r="B58" s="41"/>
      <c r="C58" s="27" t="s">
        <v>47</v>
      </c>
      <c r="D58" s="26">
        <f>'data-la'!K327</f>
        <v>0</v>
      </c>
      <c r="E58" s="28">
        <f>'data-la'!K341</f>
        <v>0</v>
      </c>
      <c r="F58" s="42">
        <f t="shared" si="2"/>
        <v>0</v>
      </c>
    </row>
    <row r="59" spans="2:6" x14ac:dyDescent="0.25">
      <c r="B59" s="41"/>
      <c r="C59" s="27" t="s">
        <v>48</v>
      </c>
      <c r="D59" s="26">
        <f>'data-la'!K328</f>
        <v>0</v>
      </c>
      <c r="E59" s="28">
        <f>'data-la'!K342</f>
        <v>0</v>
      </c>
      <c r="F59" s="42">
        <f t="shared" si="2"/>
        <v>0</v>
      </c>
    </row>
    <row r="60" spans="2:6" x14ac:dyDescent="0.25">
      <c r="B60" s="41"/>
      <c r="C60" s="27" t="s">
        <v>49</v>
      </c>
      <c r="D60" s="26">
        <f>'data-la'!K329</f>
        <v>0</v>
      </c>
      <c r="E60" s="28">
        <f>'data-la'!K343</f>
        <v>0</v>
      </c>
      <c r="F60" s="42">
        <f t="shared" si="2"/>
        <v>0</v>
      </c>
    </row>
    <row r="61" spans="2:6" x14ac:dyDescent="0.25">
      <c r="B61" s="41"/>
      <c r="C61" s="27" t="s">
        <v>50</v>
      </c>
      <c r="D61" s="26">
        <f>'data-la'!K330</f>
        <v>0</v>
      </c>
      <c r="E61" s="28">
        <f>'data-la'!K344</f>
        <v>0</v>
      </c>
      <c r="F61" s="42">
        <f t="shared" si="2"/>
        <v>0</v>
      </c>
    </row>
    <row r="62" spans="2:6" x14ac:dyDescent="0.25">
      <c r="B62" s="41"/>
      <c r="C62" s="27" t="s">
        <v>51</v>
      </c>
      <c r="D62" s="26">
        <f>'data-la'!K331</f>
        <v>0</v>
      </c>
      <c r="E62" s="28">
        <f>'data-la'!K345</f>
        <v>0</v>
      </c>
      <c r="F62" s="42">
        <f t="shared" si="2"/>
        <v>0</v>
      </c>
    </row>
    <row r="63" spans="2:6" x14ac:dyDescent="0.25">
      <c r="B63" s="43"/>
      <c r="C63" s="30"/>
      <c r="D63" s="30">
        <f>SUM(D54:D62)</f>
        <v>74</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'data-la'!S337</f>
        <v>0.22972972972972974</v>
      </c>
      <c r="E68" s="28">
        <f>D68</f>
        <v>0.22972972972972974</v>
      </c>
      <c r="F68" s="26"/>
      <c r="G68" s="72"/>
    </row>
    <row r="69" spans="2:7" x14ac:dyDescent="0.25">
      <c r="B69" s="41"/>
      <c r="C69" s="27" t="s">
        <v>54</v>
      </c>
      <c r="D69" s="28">
        <f>'data-la'!S338</f>
        <v>0.43243243243243246</v>
      </c>
      <c r="E69" s="28">
        <f t="shared" ref="E69:E72" si="3">D69</f>
        <v>0.43243243243243246</v>
      </c>
      <c r="F69" s="26"/>
      <c r="G69" s="72"/>
    </row>
    <row r="70" spans="2:7" x14ac:dyDescent="0.25">
      <c r="B70" s="41"/>
      <c r="C70" s="27" t="s">
        <v>55</v>
      </c>
      <c r="D70" s="28">
        <f>'data-la'!S339</f>
        <v>0.13513513513513514</v>
      </c>
      <c r="E70" s="28">
        <f t="shared" si="3"/>
        <v>0.13513513513513514</v>
      </c>
      <c r="F70" s="26"/>
      <c r="G70" s="72"/>
    </row>
    <row r="71" spans="2:7" x14ac:dyDescent="0.25">
      <c r="B71" s="41"/>
      <c r="C71" s="27" t="s">
        <v>56</v>
      </c>
      <c r="D71" s="28">
        <f>'data-la'!S340</f>
        <v>0.14864864864864866</v>
      </c>
      <c r="E71" s="28">
        <f t="shared" si="3"/>
        <v>0.14864864864864866</v>
      </c>
      <c r="F71" s="26"/>
      <c r="G71" s="72"/>
    </row>
    <row r="72" spans="2:7" x14ac:dyDescent="0.25">
      <c r="B72" s="41"/>
      <c r="C72" s="27" t="s">
        <v>57</v>
      </c>
      <c r="D72" s="28">
        <f>'data-la'!S341</f>
        <v>5.4054054054054057E-2</v>
      </c>
      <c r="E72" s="28">
        <f t="shared" si="3"/>
        <v>5.4054054054054057E-2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'data-la'!T$323</f>
        <v>1</v>
      </c>
      <c r="E76" s="75">
        <f>D76/D$93</f>
        <v>3.2894736842105261E-3</v>
      </c>
      <c r="F76" s="28">
        <f t="shared" ref="F76:F92" si="4">E76</f>
        <v>3.2894736842105261E-3</v>
      </c>
      <c r="G76" s="72"/>
    </row>
    <row r="77" spans="2:7" x14ac:dyDescent="0.25">
      <c r="B77" s="41"/>
      <c r="C77" s="27" t="s">
        <v>60</v>
      </c>
      <c r="D77" s="26">
        <f>'data-la'!U$323</f>
        <v>0</v>
      </c>
      <c r="E77" s="75">
        <f t="shared" ref="E77:E92" si="5">D77/D$93</f>
        <v>0</v>
      </c>
      <c r="F77" s="28">
        <f t="shared" si="4"/>
        <v>0</v>
      </c>
      <c r="G77" s="72"/>
    </row>
    <row r="78" spans="2:7" x14ac:dyDescent="0.25">
      <c r="B78" s="41"/>
      <c r="C78" s="27" t="s">
        <v>61</v>
      </c>
      <c r="D78" s="26">
        <f>'data-la'!V$323</f>
        <v>2</v>
      </c>
      <c r="E78" s="75">
        <f t="shared" si="5"/>
        <v>6.5789473684210523E-3</v>
      </c>
      <c r="F78" s="28">
        <f t="shared" si="4"/>
        <v>6.5789473684210523E-3</v>
      </c>
      <c r="G78" s="72"/>
    </row>
    <row r="79" spans="2:7" x14ac:dyDescent="0.25">
      <c r="B79" s="41"/>
      <c r="C79" s="27" t="s">
        <v>62</v>
      </c>
      <c r="D79" s="26">
        <f>'data-la'!W$323</f>
        <v>11</v>
      </c>
      <c r="E79" s="75">
        <f t="shared" si="5"/>
        <v>3.6184210526315791E-2</v>
      </c>
      <c r="F79" s="28">
        <f t="shared" si="4"/>
        <v>3.6184210526315791E-2</v>
      </c>
      <c r="G79" s="72"/>
    </row>
    <row r="80" spans="2:7" x14ac:dyDescent="0.25">
      <c r="B80" s="41"/>
      <c r="C80" s="27" t="s">
        <v>63</v>
      </c>
      <c r="D80" s="26">
        <f>'data-la'!X$323</f>
        <v>0</v>
      </c>
      <c r="E80" s="75">
        <f t="shared" si="5"/>
        <v>0</v>
      </c>
      <c r="F80" s="28">
        <f t="shared" si="4"/>
        <v>0</v>
      </c>
      <c r="G80" s="72"/>
    </row>
    <row r="81" spans="2:7" x14ac:dyDescent="0.25">
      <c r="B81" s="41"/>
      <c r="C81" s="27" t="s">
        <v>64</v>
      </c>
      <c r="D81" s="26">
        <f>'data-la'!Y$323</f>
        <v>1</v>
      </c>
      <c r="E81" s="75">
        <f t="shared" si="5"/>
        <v>3.2894736842105261E-3</v>
      </c>
      <c r="F81" s="28">
        <f t="shared" si="4"/>
        <v>3.2894736842105261E-3</v>
      </c>
      <c r="G81" s="72"/>
    </row>
    <row r="82" spans="2:7" x14ac:dyDescent="0.25">
      <c r="B82" s="41"/>
      <c r="C82" s="27" t="s">
        <v>65</v>
      </c>
      <c r="D82" s="26">
        <f>'data-la'!Z$323</f>
        <v>0</v>
      </c>
      <c r="E82" s="75">
        <f t="shared" si="5"/>
        <v>0</v>
      </c>
      <c r="F82" s="28">
        <f t="shared" si="4"/>
        <v>0</v>
      </c>
      <c r="G82" s="72"/>
    </row>
    <row r="83" spans="2:7" x14ac:dyDescent="0.25">
      <c r="B83" s="41"/>
      <c r="C83" s="27" t="s">
        <v>66</v>
      </c>
      <c r="D83" s="26">
        <f>'data-la'!AA$323</f>
        <v>6</v>
      </c>
      <c r="E83" s="75">
        <f t="shared" si="5"/>
        <v>1.9736842105263157E-2</v>
      </c>
      <c r="F83" s="28">
        <f t="shared" si="4"/>
        <v>1.9736842105263157E-2</v>
      </c>
      <c r="G83" s="72"/>
    </row>
    <row r="84" spans="2:7" x14ac:dyDescent="0.25">
      <c r="B84" s="41"/>
      <c r="C84" s="27" t="s">
        <v>67</v>
      </c>
      <c r="D84" s="26">
        <f>'data-la'!AB$323</f>
        <v>12</v>
      </c>
      <c r="E84" s="75">
        <f t="shared" si="5"/>
        <v>3.9473684210526314E-2</v>
      </c>
      <c r="F84" s="28">
        <f t="shared" si="4"/>
        <v>3.9473684210526314E-2</v>
      </c>
      <c r="G84" s="72"/>
    </row>
    <row r="85" spans="2:7" x14ac:dyDescent="0.25">
      <c r="B85" s="41"/>
      <c r="C85" s="27" t="s">
        <v>68</v>
      </c>
      <c r="D85" s="26">
        <f>'data-la'!AC$323</f>
        <v>0</v>
      </c>
      <c r="E85" s="75">
        <f t="shared" si="5"/>
        <v>0</v>
      </c>
      <c r="F85" s="28">
        <f t="shared" si="4"/>
        <v>0</v>
      </c>
      <c r="G85" s="72"/>
    </row>
    <row r="86" spans="2:7" x14ac:dyDescent="0.25">
      <c r="B86" s="41"/>
      <c r="C86" s="27" t="s">
        <v>69</v>
      </c>
      <c r="D86" s="26">
        <f>'data-la'!AD$323</f>
        <v>0</v>
      </c>
      <c r="E86" s="75">
        <f t="shared" si="5"/>
        <v>0</v>
      </c>
      <c r="F86" s="28">
        <f t="shared" si="4"/>
        <v>0</v>
      </c>
      <c r="G86" s="72"/>
    </row>
    <row r="87" spans="2:7" x14ac:dyDescent="0.25">
      <c r="B87" s="41"/>
      <c r="C87" s="27" t="s">
        <v>70</v>
      </c>
      <c r="D87" s="26">
        <f>'data-la'!AE$323</f>
        <v>2</v>
      </c>
      <c r="E87" s="75">
        <f t="shared" si="5"/>
        <v>6.5789473684210523E-3</v>
      </c>
      <c r="F87" s="28">
        <f t="shared" si="4"/>
        <v>6.5789473684210523E-3</v>
      </c>
      <c r="G87" s="72"/>
    </row>
    <row r="88" spans="2:7" x14ac:dyDescent="0.25">
      <c r="B88" s="41"/>
      <c r="C88" s="27" t="s">
        <v>71</v>
      </c>
      <c r="D88" s="26">
        <f>'data-la'!AF$323</f>
        <v>0</v>
      </c>
      <c r="E88" s="75">
        <f t="shared" si="5"/>
        <v>0</v>
      </c>
      <c r="F88" s="28">
        <f t="shared" si="4"/>
        <v>0</v>
      </c>
      <c r="G88" s="72"/>
    </row>
    <row r="89" spans="2:7" x14ac:dyDescent="0.25">
      <c r="B89" s="41"/>
      <c r="C89" s="27" t="s">
        <v>72</v>
      </c>
      <c r="D89" s="26">
        <f>'data-la'!AG$323</f>
        <v>4</v>
      </c>
      <c r="E89" s="75">
        <f t="shared" si="5"/>
        <v>1.3157894736842105E-2</v>
      </c>
      <c r="F89" s="28">
        <f t="shared" si="4"/>
        <v>1.3157894736842105E-2</v>
      </c>
      <c r="G89" s="72"/>
    </row>
    <row r="90" spans="2:7" x14ac:dyDescent="0.25">
      <c r="B90" s="41"/>
      <c r="C90" s="27" t="s">
        <v>73</v>
      </c>
      <c r="D90" s="26">
        <f>'data-la'!AH$323</f>
        <v>3</v>
      </c>
      <c r="E90" s="75">
        <f t="shared" si="5"/>
        <v>9.8684210526315784E-3</v>
      </c>
      <c r="F90" s="28">
        <f t="shared" si="4"/>
        <v>9.8684210526315784E-3</v>
      </c>
      <c r="G90" s="72"/>
    </row>
    <row r="91" spans="2:7" x14ac:dyDescent="0.25">
      <c r="B91" s="41"/>
      <c r="C91" s="27" t="s">
        <v>74</v>
      </c>
      <c r="D91" s="26">
        <f>'data-la'!AI$323</f>
        <v>0</v>
      </c>
      <c r="E91" s="75">
        <f t="shared" si="5"/>
        <v>0</v>
      </c>
      <c r="F91" s="28">
        <f t="shared" si="4"/>
        <v>0</v>
      </c>
      <c r="G91" s="72"/>
    </row>
    <row r="92" spans="2:7" x14ac:dyDescent="0.25">
      <c r="B92" s="41"/>
      <c r="C92" s="27" t="s">
        <v>75</v>
      </c>
      <c r="D92" s="26">
        <f>'data-la'!AJ$323</f>
        <v>5</v>
      </c>
      <c r="E92" s="75">
        <f t="shared" si="5"/>
        <v>1.6447368421052631E-2</v>
      </c>
      <c r="F92" s="28">
        <f t="shared" si="4"/>
        <v>1.6447368421052631E-2</v>
      </c>
      <c r="G92" s="72"/>
    </row>
    <row r="93" spans="2:7" x14ac:dyDescent="0.25">
      <c r="B93" s="43"/>
      <c r="C93" s="30"/>
      <c r="D93" s="30">
        <f>'data-la'!AH334</f>
        <v>304</v>
      </c>
      <c r="E93" s="30"/>
      <c r="F93" s="30"/>
      <c r="G93" s="45"/>
    </row>
    <row r="95" spans="2:7" ht="33" customHeight="1" x14ac:dyDescent="0.25">
      <c r="B95" s="93" t="s">
        <v>76</v>
      </c>
      <c r="C95" s="94"/>
      <c r="D95" s="94"/>
      <c r="E95" s="94"/>
      <c r="F95" s="94"/>
      <c r="G95" s="95"/>
    </row>
    <row r="96" spans="2:7" x14ac:dyDescent="0.25">
      <c r="B96" s="41"/>
      <c r="C96" s="27" t="s">
        <v>77</v>
      </c>
      <c r="D96" s="28">
        <f>'data-la'!AL337</f>
        <v>8.1081081081081086E-2</v>
      </c>
      <c r="E96" s="28">
        <f t="shared" ref="E96:E100" si="6">D96</f>
        <v>8.1081081081081086E-2</v>
      </c>
      <c r="F96" s="26"/>
      <c r="G96" s="72"/>
    </row>
    <row r="97" spans="2:8" x14ac:dyDescent="0.25">
      <c r="B97" s="41"/>
      <c r="C97" s="27" t="s">
        <v>78</v>
      </c>
      <c r="D97" s="28">
        <f>'data-la'!AL338</f>
        <v>0.27027027027027029</v>
      </c>
      <c r="E97" s="28">
        <f t="shared" si="6"/>
        <v>0.27027027027027029</v>
      </c>
      <c r="F97" s="26"/>
      <c r="G97" s="72"/>
    </row>
    <row r="98" spans="2:8" x14ac:dyDescent="0.25">
      <c r="B98" s="41"/>
      <c r="C98" s="27" t="s">
        <v>79</v>
      </c>
      <c r="D98" s="28">
        <f>'data-la'!AL339</f>
        <v>0.14864864864864866</v>
      </c>
      <c r="E98" s="28">
        <f t="shared" si="6"/>
        <v>0.14864864864864866</v>
      </c>
      <c r="F98" s="26"/>
      <c r="G98" s="72"/>
    </row>
    <row r="99" spans="2:8" x14ac:dyDescent="0.25">
      <c r="B99" s="41"/>
      <c r="C99" s="27" t="s">
        <v>80</v>
      </c>
      <c r="D99" s="28">
        <f>'data-la'!AL340</f>
        <v>0.40540540540540543</v>
      </c>
      <c r="E99" s="28">
        <f t="shared" si="6"/>
        <v>0.40540540540540543</v>
      </c>
      <c r="F99" s="26"/>
      <c r="G99" s="72"/>
    </row>
    <row r="100" spans="2:8" x14ac:dyDescent="0.25">
      <c r="B100" s="41"/>
      <c r="C100" s="27" t="s">
        <v>57</v>
      </c>
      <c r="D100" s="28">
        <f>'data-la'!AL341</f>
        <v>9.45945945945946E-2</v>
      </c>
      <c r="E100" s="28">
        <f t="shared" si="6"/>
        <v>9.45945945945946E-2</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'data-la'!AM337</f>
        <v>9.45945945945946E-2</v>
      </c>
      <c r="E104" s="28">
        <f t="shared" ref="E104:E109" si="7">D104</f>
        <v>9.45945945945946E-2</v>
      </c>
      <c r="F104" s="26"/>
      <c r="G104" s="72"/>
    </row>
    <row r="105" spans="2:8" x14ac:dyDescent="0.25">
      <c r="B105" s="41"/>
      <c r="C105" s="27">
        <v>2</v>
      </c>
      <c r="D105" s="28">
        <f>'data-la'!AM338</f>
        <v>0.1891891891891892</v>
      </c>
      <c r="E105" s="28">
        <f t="shared" si="7"/>
        <v>0.1891891891891892</v>
      </c>
      <c r="F105" s="26"/>
      <c r="G105" s="72"/>
    </row>
    <row r="106" spans="2:8" x14ac:dyDescent="0.25">
      <c r="B106" s="41"/>
      <c r="C106" s="27">
        <v>3</v>
      </c>
      <c r="D106" s="28">
        <f>'data-la'!AM339</f>
        <v>0.17567567567567569</v>
      </c>
      <c r="E106" s="28">
        <f t="shared" si="7"/>
        <v>0.17567567567567569</v>
      </c>
      <c r="F106" s="26"/>
      <c r="G106" s="72"/>
    </row>
    <row r="107" spans="2:8" x14ac:dyDescent="0.25">
      <c r="B107" s="41"/>
      <c r="C107" s="27">
        <v>4</v>
      </c>
      <c r="D107" s="28">
        <f>'data-la'!AM340</f>
        <v>0.13513513513513514</v>
      </c>
      <c r="E107" s="28">
        <f t="shared" si="7"/>
        <v>0.13513513513513514</v>
      </c>
      <c r="F107" s="26"/>
      <c r="G107" s="72"/>
    </row>
    <row r="108" spans="2:8" x14ac:dyDescent="0.25">
      <c r="B108" s="41"/>
      <c r="C108" s="27" t="s">
        <v>82</v>
      </c>
      <c r="D108" s="28">
        <f>'data-la'!AM341</f>
        <v>0.40540540540540543</v>
      </c>
      <c r="E108" s="28">
        <f t="shared" si="7"/>
        <v>0.40540540540540543</v>
      </c>
      <c r="F108" s="26"/>
      <c r="G108" s="72"/>
    </row>
    <row r="109" spans="2:8" x14ac:dyDescent="0.25">
      <c r="B109" s="41"/>
      <c r="C109" s="27" t="s">
        <v>83</v>
      </c>
      <c r="D109" s="28">
        <f>'data-la'!AM342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'data-la'!AN337</f>
        <v>0.83561643835616439</v>
      </c>
      <c r="E115" s="28">
        <f t="shared" ref="E115:E117" si="8">D115</f>
        <v>0.83561643835616439</v>
      </c>
      <c r="F115" s="26"/>
      <c r="G115" s="26"/>
      <c r="H115" s="72"/>
    </row>
    <row r="116" spans="2:8" x14ac:dyDescent="0.25">
      <c r="B116" s="41"/>
      <c r="C116" s="27" t="s">
        <v>87</v>
      </c>
      <c r="D116" s="28">
        <f>'data-la'!AN338</f>
        <v>0.12328767123287671</v>
      </c>
      <c r="E116" s="28">
        <f t="shared" si="8"/>
        <v>0.12328767123287671</v>
      </c>
      <c r="F116" s="26"/>
      <c r="G116" s="26"/>
      <c r="H116" s="72"/>
    </row>
    <row r="117" spans="2:8" x14ac:dyDescent="0.25">
      <c r="B117" s="41"/>
      <c r="C117" s="27" t="s">
        <v>88</v>
      </c>
      <c r="D117" s="28">
        <f>'data-la'!AN339</f>
        <v>4.1095890410958902E-2</v>
      </c>
      <c r="E117" s="28">
        <f t="shared" si="8"/>
        <v>4.1095890410958902E-2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'data-la'!AP323</f>
        <v>58</v>
      </c>
      <c r="E126" s="26">
        <f>'data-la'!AQ323</f>
        <v>8</v>
      </c>
      <c r="F126" s="26">
        <f>'data-la'!AR323</f>
        <v>7</v>
      </c>
      <c r="G126" s="26"/>
      <c r="H126" s="72"/>
    </row>
    <row r="127" spans="2:8" x14ac:dyDescent="0.25">
      <c r="B127" s="41"/>
      <c r="C127" s="27" t="s">
        <v>97</v>
      </c>
      <c r="D127" s="26">
        <f>'data-la'!AS323</f>
        <v>6</v>
      </c>
      <c r="E127" s="26">
        <f>'data-la'!AT323</f>
        <v>1</v>
      </c>
      <c r="F127" s="26">
        <f>'data-la'!AU323</f>
        <v>58</v>
      </c>
      <c r="G127" s="26"/>
      <c r="H127" s="72"/>
    </row>
    <row r="128" spans="2:8" x14ac:dyDescent="0.25">
      <c r="B128" s="41"/>
      <c r="C128" s="27" t="s">
        <v>98</v>
      </c>
      <c r="D128" s="26">
        <f>'data-la'!AV323</f>
        <v>27</v>
      </c>
      <c r="E128" s="26">
        <f>'data-la'!AW323</f>
        <v>10</v>
      </c>
      <c r="F128" s="26">
        <f>'data-la'!AX323</f>
        <v>27</v>
      </c>
      <c r="G128" s="26"/>
      <c r="H128" s="72"/>
    </row>
    <row r="129" spans="2:8" x14ac:dyDescent="0.25">
      <c r="B129" s="41"/>
      <c r="C129" s="27" t="s">
        <v>99</v>
      </c>
      <c r="D129" s="26">
        <f>'data-la'!AY323</f>
        <v>31</v>
      </c>
      <c r="E129" s="26">
        <f>'data-la'!AZ323</f>
        <v>5</v>
      </c>
      <c r="F129" s="26">
        <f>'data-la'!BA323</f>
        <v>29</v>
      </c>
      <c r="G129" s="26"/>
      <c r="H129" s="72"/>
    </row>
    <row r="130" spans="2:8" x14ac:dyDescent="0.25">
      <c r="B130" s="41"/>
      <c r="C130" s="27" t="s">
        <v>100</v>
      </c>
      <c r="D130" s="26">
        <f>'data-la'!BB323</f>
        <v>20</v>
      </c>
      <c r="E130" s="26">
        <f>'data-la'!BC323</f>
        <v>15</v>
      </c>
      <c r="F130" s="26">
        <f>'data-la'!BD323</f>
        <v>30</v>
      </c>
      <c r="G130" s="26"/>
      <c r="H130" s="72"/>
    </row>
    <row r="131" spans="2:8" x14ac:dyDescent="0.25">
      <c r="B131" s="41"/>
      <c r="C131" s="27" t="s">
        <v>101</v>
      </c>
      <c r="D131" s="26">
        <f>'data-la'!BE323</f>
        <v>5</v>
      </c>
      <c r="E131" s="26">
        <f>'data-la'!BF323</f>
        <v>7</v>
      </c>
      <c r="F131" s="26">
        <f>'data-la'!BG323</f>
        <v>49</v>
      </c>
      <c r="G131" s="26"/>
      <c r="H131" s="72"/>
    </row>
    <row r="132" spans="2:8" x14ac:dyDescent="0.25">
      <c r="B132" s="41"/>
      <c r="C132" s="27" t="s">
        <v>1602</v>
      </c>
      <c r="D132" s="26">
        <f>'data-la'!BH323</f>
        <v>12</v>
      </c>
      <c r="E132" s="26">
        <f>'data-la'!BI323</f>
        <v>5</v>
      </c>
      <c r="F132" s="26">
        <f>'data-la'!BJ323</f>
        <v>50</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'data-la'!BL337</f>
        <v>0.75862068965517238</v>
      </c>
      <c r="E137" s="28">
        <f t="shared" ref="E137:E140" si="9">D137</f>
        <v>0.75862068965517238</v>
      </c>
      <c r="F137" s="26"/>
      <c r="G137" s="26"/>
      <c r="H137" s="72"/>
    </row>
    <row r="138" spans="2:8" x14ac:dyDescent="0.25">
      <c r="B138" s="41"/>
      <c r="C138" s="27">
        <v>2</v>
      </c>
      <c r="D138" s="28">
        <f>'data-la'!BL338</f>
        <v>8.6206896551724144E-2</v>
      </c>
      <c r="E138" s="28">
        <f t="shared" si="9"/>
        <v>8.6206896551724144E-2</v>
      </c>
      <c r="F138" s="26"/>
      <c r="G138" s="26"/>
      <c r="H138" s="72"/>
    </row>
    <row r="139" spans="2:8" x14ac:dyDescent="0.25">
      <c r="B139" s="41"/>
      <c r="C139" s="27">
        <v>3</v>
      </c>
      <c r="D139" s="28">
        <f>'data-la'!BL339</f>
        <v>0.13793103448275862</v>
      </c>
      <c r="E139" s="28">
        <f t="shared" si="9"/>
        <v>0.13793103448275862</v>
      </c>
      <c r="F139" s="26"/>
      <c r="G139" s="26"/>
      <c r="H139" s="72"/>
    </row>
    <row r="140" spans="2:8" x14ac:dyDescent="0.25">
      <c r="B140" s="41"/>
      <c r="C140" s="27" t="s">
        <v>104</v>
      </c>
      <c r="D140" s="28">
        <f>'data-la'!BL341</f>
        <v>1.7241379310344827E-2</v>
      </c>
      <c r="E140" s="28">
        <f t="shared" si="9"/>
        <v>1.7241379310344827E-2</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'data-la'!BN323</f>
        <v>54</v>
      </c>
      <c r="E144" s="72"/>
    </row>
    <row r="145" spans="2:13" x14ac:dyDescent="0.25">
      <c r="B145" s="41"/>
      <c r="C145" s="27" t="s">
        <v>107</v>
      </c>
      <c r="D145" s="26">
        <f>'data-la'!BO323</f>
        <v>28</v>
      </c>
      <c r="E145" s="72"/>
    </row>
    <row r="146" spans="2:13" x14ac:dyDescent="0.25">
      <c r="B146" s="41"/>
      <c r="C146" s="27" t="s">
        <v>108</v>
      </c>
      <c r="D146" s="26">
        <f>'data-la'!BP323</f>
        <v>29</v>
      </c>
      <c r="E146" s="72"/>
    </row>
    <row r="147" spans="2:13" x14ac:dyDescent="0.25">
      <c r="B147" s="43"/>
      <c r="C147" s="55" t="s">
        <v>75</v>
      </c>
      <c r="D147" s="30">
        <f>'data-la'!BQ323</f>
        <v>11</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'data-la'!BS366</f>
        <v>0</v>
      </c>
      <c r="L150" s="42">
        <f t="shared" ref="L150:L154" si="10">K150</f>
        <v>0</v>
      </c>
      <c r="M150" s="54"/>
    </row>
    <row r="151" spans="2:13" x14ac:dyDescent="0.25">
      <c r="B151" s="73"/>
      <c r="C151" s="26"/>
      <c r="D151" s="26"/>
      <c r="E151" s="26"/>
      <c r="F151" s="62">
        <f>'data-la'!BS351</f>
        <v>24</v>
      </c>
      <c r="G151" s="62">
        <f>'data-la'!BS352</f>
        <v>100</v>
      </c>
      <c r="H151" s="80">
        <f>'data-la'!BS353</f>
        <v>85.482758620689651</v>
      </c>
      <c r="I151" s="50">
        <f>'data-la'!BS354</f>
        <v>90</v>
      </c>
      <c r="J151" s="27" t="s">
        <v>11</v>
      </c>
      <c r="K151" s="53">
        <f>'data-la'!BS367</f>
        <v>5.1724137931034482E-2</v>
      </c>
      <c r="L151" s="42">
        <f t="shared" si="10"/>
        <v>5.1724137931034482E-2</v>
      </c>
      <c r="M151" s="54"/>
    </row>
    <row r="152" spans="2:13" x14ac:dyDescent="0.25">
      <c r="B152" s="73"/>
      <c r="C152" s="26"/>
      <c r="D152" s="26"/>
      <c r="E152" s="26"/>
      <c r="F152" s="26"/>
      <c r="G152" s="26"/>
      <c r="H152" s="26"/>
      <c r="I152" s="50"/>
      <c r="J152" s="27" t="s">
        <v>12</v>
      </c>
      <c r="K152" s="53">
        <f>'data-la'!BS368</f>
        <v>0</v>
      </c>
      <c r="L152" s="42">
        <f t="shared" si="10"/>
        <v>0</v>
      </c>
      <c r="M152" s="54"/>
    </row>
    <row r="153" spans="2:13" x14ac:dyDescent="0.25">
      <c r="B153" s="73"/>
      <c r="C153" s="26"/>
      <c r="D153" s="26"/>
      <c r="E153" s="26"/>
      <c r="F153" s="26"/>
      <c r="G153" s="26"/>
      <c r="H153" s="26"/>
      <c r="I153" s="50"/>
      <c r="J153" s="27" t="s">
        <v>13</v>
      </c>
      <c r="K153" s="53">
        <f>'data-la'!BS369</f>
        <v>0.22413793103448276</v>
      </c>
      <c r="L153" s="42">
        <f t="shared" si="10"/>
        <v>0.22413793103448276</v>
      </c>
      <c r="M153" s="54"/>
    </row>
    <row r="154" spans="2:13" x14ac:dyDescent="0.25">
      <c r="B154" s="76"/>
      <c r="C154" s="30"/>
      <c r="D154" s="30"/>
      <c r="E154" s="30"/>
      <c r="F154" s="30"/>
      <c r="G154" s="30"/>
      <c r="H154" s="30"/>
      <c r="I154" s="64"/>
      <c r="J154" s="55" t="s">
        <v>14</v>
      </c>
      <c r="K154" s="57">
        <f>'data-la'!BS370</f>
        <v>0.72413793103448276</v>
      </c>
      <c r="L154" s="71">
        <f t="shared" si="10"/>
        <v>0.72413793103448276</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'data-la'!BT323</f>
        <v>12</v>
      </c>
      <c r="E158" s="61">
        <f>'data-la'!BT324</f>
        <v>12</v>
      </c>
      <c r="F158" s="81">
        <f>'data-la'!BT325</f>
        <v>0</v>
      </c>
    </row>
    <row r="159" spans="2:13" x14ac:dyDescent="0.25">
      <c r="B159" s="41"/>
      <c r="C159" s="29" t="s">
        <v>203</v>
      </c>
      <c r="D159" s="62">
        <f>'data-la'!BU323</f>
        <v>12</v>
      </c>
      <c r="E159" s="62">
        <f>'data-la'!BU324</f>
        <v>10</v>
      </c>
      <c r="F159" s="77">
        <f>'data-la'!BU325</f>
        <v>2</v>
      </c>
    </row>
    <row r="160" spans="2:13" x14ac:dyDescent="0.25">
      <c r="B160" s="76"/>
      <c r="C160" s="82" t="s">
        <v>204</v>
      </c>
      <c r="D160" s="68">
        <f>'data-la'!BV323</f>
        <v>0</v>
      </c>
      <c r="E160" s="68">
        <f>'data-la'!BV324</f>
        <v>2</v>
      </c>
      <c r="F160" s="83">
        <f>'data-la'!BV325</f>
        <v>22</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'data-la'!BW351</f>
        <v>20</v>
      </c>
      <c r="E165" s="85">
        <f>'data-la'!BW352</f>
        <v>250</v>
      </c>
      <c r="F165" s="85">
        <f>'data-la'!BW353</f>
        <v>97.579545454545453</v>
      </c>
      <c r="G165" s="85">
        <f>'data-la'!BW354</f>
        <v>87.5</v>
      </c>
      <c r="H165" s="72">
        <f>'data-la'!BW360</f>
        <v>46</v>
      </c>
    </row>
    <row r="166" spans="2:8" x14ac:dyDescent="0.25">
      <c r="B166" s="41"/>
      <c r="C166" s="27" t="s">
        <v>114</v>
      </c>
      <c r="D166" s="85">
        <f>'data-la'!BX$351</f>
        <v>4</v>
      </c>
      <c r="E166" s="85">
        <f>'data-la'!BX$352</f>
        <v>120</v>
      </c>
      <c r="F166" s="85">
        <f>'data-la'!BX$353</f>
        <v>53.139705882352942</v>
      </c>
      <c r="G166" s="85">
        <f>'data-la'!BX$354</f>
        <v>48.5</v>
      </c>
      <c r="H166" s="72">
        <f>'data-la'!BX360</f>
        <v>36</v>
      </c>
    </row>
    <row r="167" spans="2:8" x14ac:dyDescent="0.25">
      <c r="B167" s="41"/>
      <c r="C167" s="27" t="s">
        <v>115</v>
      </c>
      <c r="D167" s="85">
        <f>'data-la'!BY$351</f>
        <v>15</v>
      </c>
      <c r="E167" s="85">
        <f>'data-la'!BY$352</f>
        <v>150</v>
      </c>
      <c r="F167" s="85">
        <f>'data-la'!BY$353</f>
        <v>52.307692307692307</v>
      </c>
      <c r="G167" s="85">
        <f>'data-la'!BY$354</f>
        <v>42.5</v>
      </c>
      <c r="H167" s="72">
        <f>'data-la'!BY360</f>
        <v>28</v>
      </c>
    </row>
    <row r="168" spans="2:8" x14ac:dyDescent="0.25">
      <c r="B168" s="43"/>
      <c r="C168" s="55" t="s">
        <v>116</v>
      </c>
      <c r="D168" s="86">
        <f>'data-la'!BZ$351</f>
        <v>20</v>
      </c>
      <c r="E168" s="86">
        <f>'data-la'!BZ$352</f>
        <v>200</v>
      </c>
      <c r="F168" s="86">
        <f>'data-la'!BZ$353</f>
        <v>56.636363636363633</v>
      </c>
      <c r="G168" s="86">
        <f>'data-la'!BZ$354</f>
        <v>35</v>
      </c>
      <c r="H168" s="45">
        <f>'data-la'!BZ360</f>
        <v>11</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'data-la'!CB$348</f>
        <v>0.28378378378378377</v>
      </c>
      <c r="E172" s="42">
        <f t="shared" ref="E172:E179" si="11">D172</f>
        <v>0.28378378378378377</v>
      </c>
    </row>
    <row r="173" spans="2:8" x14ac:dyDescent="0.25">
      <c r="B173" s="41"/>
      <c r="C173" s="29" t="s">
        <v>119</v>
      </c>
      <c r="D173" s="28">
        <f>'data-la'!CC$348</f>
        <v>0.47297297297297297</v>
      </c>
      <c r="E173" s="42">
        <f t="shared" si="11"/>
        <v>0.47297297297297297</v>
      </c>
    </row>
    <row r="174" spans="2:8" x14ac:dyDescent="0.25">
      <c r="B174" s="41"/>
      <c r="C174" s="29" t="s">
        <v>120</v>
      </c>
      <c r="D174" s="28">
        <f>'data-la'!CD$348</f>
        <v>0.32432432432432434</v>
      </c>
      <c r="E174" s="42">
        <f t="shared" si="11"/>
        <v>0.32432432432432434</v>
      </c>
    </row>
    <row r="175" spans="2:8" x14ac:dyDescent="0.25">
      <c r="B175" s="41"/>
      <c r="C175" s="29" t="s">
        <v>121</v>
      </c>
      <c r="D175" s="28">
        <f>'data-la'!CE$348</f>
        <v>5.4054054054054057E-2</v>
      </c>
      <c r="E175" s="42">
        <f t="shared" si="11"/>
        <v>5.4054054054054057E-2</v>
      </c>
    </row>
    <row r="176" spans="2:8" x14ac:dyDescent="0.25">
      <c r="B176" s="41"/>
      <c r="C176" s="29" t="s">
        <v>122</v>
      </c>
      <c r="D176" s="28">
        <f>'data-la'!CF$348</f>
        <v>0.41891891891891891</v>
      </c>
      <c r="E176" s="42">
        <f t="shared" si="11"/>
        <v>0.41891891891891891</v>
      </c>
    </row>
    <row r="177" spans="2:8" x14ac:dyDescent="0.25">
      <c r="B177" s="41"/>
      <c r="C177" s="29" t="s">
        <v>123</v>
      </c>
      <c r="D177" s="28">
        <f>'data-la'!CG$348</f>
        <v>0.44594594594594594</v>
      </c>
      <c r="E177" s="42">
        <f t="shared" si="11"/>
        <v>0.44594594594594594</v>
      </c>
    </row>
    <row r="178" spans="2:8" x14ac:dyDescent="0.25">
      <c r="B178" s="41"/>
      <c r="C178" s="29" t="s">
        <v>124</v>
      </c>
      <c r="D178" s="28">
        <f>'data-la'!CH$348</f>
        <v>0.16216216216216217</v>
      </c>
      <c r="E178" s="42">
        <f t="shared" si="11"/>
        <v>0.16216216216216217</v>
      </c>
    </row>
    <row r="179" spans="2:8" x14ac:dyDescent="0.25">
      <c r="B179" s="43"/>
      <c r="C179" s="82" t="s">
        <v>75</v>
      </c>
      <c r="D179" s="44">
        <f>'data-la'!CI$348</f>
        <v>0.17567567567567569</v>
      </c>
      <c r="E179" s="71">
        <f t="shared" si="11"/>
        <v>0.17567567567567569</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'data-la'!CL348</f>
        <v>0.70270270270270274</v>
      </c>
      <c r="E187" s="28">
        <f>'data-la'!CM348</f>
        <v>2.7027027027027029E-2</v>
      </c>
      <c r="F187" s="28">
        <f>'data-la'!CN348</f>
        <v>1.3513513513513514E-2</v>
      </c>
      <c r="G187" s="42">
        <f>'data-la'!CO348</f>
        <v>2.7027027027027029E-2</v>
      </c>
      <c r="H187" s="12"/>
    </row>
    <row r="188" spans="2:8" x14ac:dyDescent="0.25">
      <c r="B188" s="43"/>
      <c r="C188" s="55" t="s">
        <v>131</v>
      </c>
      <c r="D188" s="44">
        <f>'data-la'!CP348</f>
        <v>0.55405405405405406</v>
      </c>
      <c r="E188" s="44">
        <f>'data-la'!CQ348</f>
        <v>4.0540540540540543E-2</v>
      </c>
      <c r="F188" s="44">
        <f>'data-la'!CR348</f>
        <v>2.7027027027027029E-2</v>
      </c>
      <c r="G188" s="71">
        <f>'data-la'!CS348</f>
        <v>2.7027027027027029E-2</v>
      </c>
    </row>
    <row r="189" spans="2:8" x14ac:dyDescent="0.25">
      <c r="B189" s="5"/>
    </row>
    <row r="190" spans="2:8" x14ac:dyDescent="0.25">
      <c r="B190" s="46" t="s">
        <v>132</v>
      </c>
      <c r="C190" s="47"/>
      <c r="D190" s="47"/>
      <c r="E190" s="69"/>
    </row>
    <row r="191" spans="2:8" x14ac:dyDescent="0.25">
      <c r="B191" s="41"/>
      <c r="C191" s="27" t="s">
        <v>133</v>
      </c>
      <c r="D191" s="28">
        <f>'data-la'!CT337</f>
        <v>0.2413793103448276</v>
      </c>
      <c r="E191" s="42">
        <f t="shared" ref="E191:E197" si="12">D191</f>
        <v>0.2413793103448276</v>
      </c>
    </row>
    <row r="192" spans="2:8" x14ac:dyDescent="0.25">
      <c r="B192" s="41"/>
      <c r="C192" s="27" t="s">
        <v>134</v>
      </c>
      <c r="D192" s="28">
        <f>'data-la'!CT338</f>
        <v>0.43103448275862066</v>
      </c>
      <c r="E192" s="42">
        <f t="shared" si="12"/>
        <v>0.43103448275862066</v>
      </c>
    </row>
    <row r="193" spans="2:7" x14ac:dyDescent="0.25">
      <c r="B193" s="41"/>
      <c r="C193" s="27" t="s">
        <v>135</v>
      </c>
      <c r="D193" s="28">
        <f>'data-la'!CT339</f>
        <v>0.10344827586206896</v>
      </c>
      <c r="E193" s="42">
        <f t="shared" si="12"/>
        <v>0.10344827586206896</v>
      </c>
    </row>
    <row r="194" spans="2:7" x14ac:dyDescent="0.25">
      <c r="B194" s="41"/>
      <c r="C194" s="27" t="s">
        <v>136</v>
      </c>
      <c r="D194" s="28">
        <f>'data-la'!CT340</f>
        <v>8.6206896551724144E-2</v>
      </c>
      <c r="E194" s="42">
        <f t="shared" si="12"/>
        <v>8.6206896551724144E-2</v>
      </c>
    </row>
    <row r="195" spans="2:7" x14ac:dyDescent="0.25">
      <c r="B195" s="41"/>
      <c r="C195" s="27" t="s">
        <v>137</v>
      </c>
      <c r="D195" s="28">
        <f>'data-la'!CT341</f>
        <v>5.1724137931034482E-2</v>
      </c>
      <c r="E195" s="42">
        <f t="shared" si="12"/>
        <v>5.1724137931034482E-2</v>
      </c>
    </row>
    <row r="196" spans="2:7" x14ac:dyDescent="0.25">
      <c r="B196" s="41"/>
      <c r="C196" s="27" t="s">
        <v>138</v>
      </c>
      <c r="D196" s="28">
        <f>'data-la'!CT342</f>
        <v>5.1724137931034482E-2</v>
      </c>
      <c r="E196" s="42">
        <f t="shared" si="12"/>
        <v>5.1724137931034482E-2</v>
      </c>
    </row>
    <row r="197" spans="2:7" x14ac:dyDescent="0.25">
      <c r="B197" s="43"/>
      <c r="C197" s="55" t="s">
        <v>139</v>
      </c>
      <c r="D197" s="44">
        <f>'data-la'!CT343</f>
        <v>3.4482758620689655E-2</v>
      </c>
      <c r="E197" s="71">
        <f t="shared" si="12"/>
        <v>3.4482758620689655E-2</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'data-la'!CU$337</f>
        <v>8.771929824561403E-2</v>
      </c>
      <c r="E202" s="28">
        <f>'data-la'!CU$338</f>
        <v>0.22807017543859648</v>
      </c>
      <c r="F202" s="28">
        <f>'data-la'!CU$339</f>
        <v>0.31578947368421051</v>
      </c>
      <c r="G202" s="42">
        <f>'data-la'!CU$340</f>
        <v>0.36842105263157893</v>
      </c>
    </row>
    <row r="203" spans="2:7" x14ac:dyDescent="0.25">
      <c r="B203" s="41"/>
      <c r="C203" s="27" t="s">
        <v>146</v>
      </c>
      <c r="D203" s="28">
        <f>'data-la'!CV$337</f>
        <v>0.35087719298245612</v>
      </c>
      <c r="E203" s="28">
        <f>'data-la'!CV$338</f>
        <v>0.42105263157894735</v>
      </c>
      <c r="F203" s="28">
        <f>'data-la'!CV$339</f>
        <v>0.19298245614035087</v>
      </c>
      <c r="G203" s="42">
        <f>'data-la'!CV$340</f>
        <v>3.5087719298245612E-2</v>
      </c>
    </row>
    <row r="204" spans="2:7" x14ac:dyDescent="0.25">
      <c r="B204" s="41"/>
      <c r="C204" s="27" t="s">
        <v>147</v>
      </c>
      <c r="D204" s="28">
        <f>'data-la'!CW$337</f>
        <v>0.16326530612244897</v>
      </c>
      <c r="E204" s="28">
        <f>'data-la'!CW$338</f>
        <v>0.22448979591836735</v>
      </c>
      <c r="F204" s="28">
        <f>'data-la'!CW$339</f>
        <v>0.44897959183673469</v>
      </c>
      <c r="G204" s="42">
        <f>'data-la'!CW$340</f>
        <v>0.16326530612244897</v>
      </c>
    </row>
    <row r="205" spans="2:7" x14ac:dyDescent="0.25">
      <c r="B205" s="41"/>
      <c r="C205" s="27" t="s">
        <v>148</v>
      </c>
      <c r="D205" s="28">
        <f>'data-la'!CX$337</f>
        <v>0.18518518518518517</v>
      </c>
      <c r="E205" s="28">
        <f>'data-la'!CX$338</f>
        <v>0.33333333333333331</v>
      </c>
      <c r="F205" s="28">
        <f>'data-la'!CX$339</f>
        <v>0.27777777777777779</v>
      </c>
      <c r="G205" s="42">
        <f>'data-la'!CX$340</f>
        <v>0.20370370370370369</v>
      </c>
    </row>
    <row r="206" spans="2:7" x14ac:dyDescent="0.25">
      <c r="B206" s="41"/>
      <c r="C206" s="27" t="s">
        <v>149</v>
      </c>
      <c r="D206" s="28">
        <f>'data-la'!CY$337</f>
        <v>0.16326530612244897</v>
      </c>
      <c r="E206" s="28">
        <f>'data-la'!CY$338</f>
        <v>0.2857142857142857</v>
      </c>
      <c r="F206" s="28">
        <f>'data-la'!CY$339</f>
        <v>0.34693877551020408</v>
      </c>
      <c r="G206" s="42">
        <f>'data-la'!CY$340</f>
        <v>0.20408163265306123</v>
      </c>
    </row>
    <row r="207" spans="2:7" x14ac:dyDescent="0.25">
      <c r="B207" s="41"/>
      <c r="C207" s="27" t="s">
        <v>150</v>
      </c>
      <c r="D207" s="28">
        <f>'data-la'!CZ$337</f>
        <v>0.18</v>
      </c>
      <c r="E207" s="28">
        <f>'data-la'!CZ$338</f>
        <v>0.3</v>
      </c>
      <c r="F207" s="28">
        <f>'data-la'!CZ$339</f>
        <v>0.36</v>
      </c>
      <c r="G207" s="42">
        <f>'data-la'!CZ$340</f>
        <v>0.16</v>
      </c>
    </row>
    <row r="208" spans="2:7" x14ac:dyDescent="0.25">
      <c r="B208" s="41"/>
      <c r="C208" s="27" t="s">
        <v>151</v>
      </c>
      <c r="D208" s="28">
        <f>'data-la'!DA$337</f>
        <v>0.44642857142857145</v>
      </c>
      <c r="E208" s="28">
        <f>'data-la'!DA$338</f>
        <v>0.375</v>
      </c>
      <c r="F208" s="28">
        <f>'data-la'!DA$339</f>
        <v>0.16071428571428573</v>
      </c>
      <c r="G208" s="42">
        <f>'data-la'!DA$340</f>
        <v>1.7857142857142856E-2</v>
      </c>
    </row>
    <row r="209" spans="2:7" x14ac:dyDescent="0.25">
      <c r="B209" s="41"/>
      <c r="C209" s="27" t="s">
        <v>152</v>
      </c>
      <c r="D209" s="28">
        <f>'data-la'!DB$337</f>
        <v>0.33333333333333331</v>
      </c>
      <c r="E209" s="28">
        <f>'data-la'!DB$338</f>
        <v>0.47368421052631576</v>
      </c>
      <c r="F209" s="28">
        <f>'data-la'!DB$339</f>
        <v>0.14035087719298245</v>
      </c>
      <c r="G209" s="42">
        <f>'data-la'!DB$340</f>
        <v>5.2631578947368418E-2</v>
      </c>
    </row>
    <row r="210" spans="2:7" x14ac:dyDescent="0.25">
      <c r="B210" s="43"/>
      <c r="C210" s="55" t="s">
        <v>153</v>
      </c>
      <c r="D210" s="44">
        <f>'data-la'!DC$337</f>
        <v>0.35849056603773582</v>
      </c>
      <c r="E210" s="44">
        <f>'data-la'!DC$338</f>
        <v>0.41509433962264153</v>
      </c>
      <c r="F210" s="44">
        <f>'data-la'!DC$339</f>
        <v>0.18867924528301888</v>
      </c>
      <c r="G210" s="71">
        <f>'data-la'!DC$340</f>
        <v>3.7735849056603772E-2</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'data-la'!DD$348</f>
        <v>0.51351351351351349</v>
      </c>
      <c r="E214" s="42">
        <f t="shared" ref="E214:E221" si="13">D214</f>
        <v>0.51351351351351349</v>
      </c>
    </row>
    <row r="215" spans="2:7" x14ac:dyDescent="0.25">
      <c r="B215" s="41"/>
      <c r="C215" s="27" t="s">
        <v>156</v>
      </c>
      <c r="D215" s="28">
        <f>'data-la'!DE$348</f>
        <v>0.58108108108108103</v>
      </c>
      <c r="E215" s="42">
        <f t="shared" si="13"/>
        <v>0.58108108108108103</v>
      </c>
    </row>
    <row r="216" spans="2:7" x14ac:dyDescent="0.25">
      <c r="B216" s="41"/>
      <c r="C216" s="27" t="s">
        <v>157</v>
      </c>
      <c r="D216" s="28">
        <f>'data-la'!DF$348</f>
        <v>0.45945945945945948</v>
      </c>
      <c r="E216" s="42">
        <f t="shared" si="13"/>
        <v>0.45945945945945948</v>
      </c>
    </row>
    <row r="217" spans="2:7" x14ac:dyDescent="0.25">
      <c r="B217" s="41"/>
      <c r="C217" s="27" t="s">
        <v>158</v>
      </c>
      <c r="D217" s="28">
        <f>'data-la'!DG$348</f>
        <v>0.43243243243243246</v>
      </c>
      <c r="E217" s="42">
        <f t="shared" si="13"/>
        <v>0.43243243243243246</v>
      </c>
    </row>
    <row r="218" spans="2:7" x14ac:dyDescent="0.25">
      <c r="B218" s="41"/>
      <c r="C218" s="27" t="s">
        <v>159</v>
      </c>
      <c r="D218" s="28">
        <f>'data-la'!DH$348</f>
        <v>0.21621621621621623</v>
      </c>
      <c r="E218" s="42">
        <f t="shared" si="13"/>
        <v>0.21621621621621623</v>
      </c>
    </row>
    <row r="219" spans="2:7" x14ac:dyDescent="0.25">
      <c r="B219" s="41"/>
      <c r="C219" s="27" t="s">
        <v>160</v>
      </c>
      <c r="D219" s="28">
        <f>'data-la'!DI$348</f>
        <v>0.22972972972972974</v>
      </c>
      <c r="E219" s="42">
        <f t="shared" si="13"/>
        <v>0.22972972972972974</v>
      </c>
    </row>
    <row r="220" spans="2:7" x14ac:dyDescent="0.25">
      <c r="B220" s="41"/>
      <c r="C220" s="27" t="s">
        <v>161</v>
      </c>
      <c r="D220" s="28">
        <f>'data-la'!DJ$348</f>
        <v>0.51351351351351349</v>
      </c>
      <c r="E220" s="42">
        <f t="shared" si="13"/>
        <v>0.51351351351351349</v>
      </c>
    </row>
    <row r="221" spans="2:7" x14ac:dyDescent="0.25">
      <c r="B221" s="43"/>
      <c r="C221" s="55" t="s">
        <v>75</v>
      </c>
      <c r="D221" s="44">
        <f>'data-la'!DK$348</f>
        <v>8.1081081081081086E-2</v>
      </c>
      <c r="E221" s="71">
        <f t="shared" si="13"/>
        <v>8.1081081081081086E-2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'data-la'!DO$337</f>
        <v>8.1081081081081086E-2</v>
      </c>
      <c r="E231" s="28">
        <f>'data-la'!DO$338</f>
        <v>0.20270270270270271</v>
      </c>
      <c r="F231" s="28">
        <f>'data-la'!DO$339</f>
        <v>0.36486486486486486</v>
      </c>
      <c r="G231" s="42">
        <f>'data-la'!DO$340</f>
        <v>0.35135135135135137</v>
      </c>
    </row>
    <row r="232" spans="1:7" x14ac:dyDescent="0.25">
      <c r="B232" s="41"/>
      <c r="C232" s="27" t="s">
        <v>169</v>
      </c>
      <c r="D232" s="28">
        <f>'data-la'!DP$337</f>
        <v>4.0540540540540543E-2</v>
      </c>
      <c r="E232" s="28">
        <f>'data-la'!DP$338</f>
        <v>0.16216216216216217</v>
      </c>
      <c r="F232" s="28">
        <f>'data-la'!DP$339</f>
        <v>0.3108108108108108</v>
      </c>
      <c r="G232" s="42">
        <f>'data-la'!DP$340</f>
        <v>0.48648648648648651</v>
      </c>
    </row>
    <row r="233" spans="1:7" x14ac:dyDescent="0.25">
      <c r="B233" s="43"/>
      <c r="C233" s="55" t="s">
        <v>129</v>
      </c>
      <c r="D233" s="44">
        <f>'data-la'!DQ$337</f>
        <v>0.26027397260273971</v>
      </c>
      <c r="E233" s="44">
        <f>'data-la'!DQ$338</f>
        <v>0.39726027397260272</v>
      </c>
      <c r="F233" s="44">
        <f>'data-la'!DQ$339</f>
        <v>0.17808219178082191</v>
      </c>
      <c r="G233" s="71">
        <f>'data-la'!DQ$340</f>
        <v>0.16438356164383561</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'data-la'!DR337</f>
        <v>0.22972972972972974</v>
      </c>
      <c r="E237" s="28">
        <f t="shared" ref="E237:E241" si="14">D237</f>
        <v>0.22972972972972974</v>
      </c>
      <c r="F237" s="26"/>
      <c r="G237" s="72"/>
    </row>
    <row r="238" spans="1:7" x14ac:dyDescent="0.25">
      <c r="B238" s="41"/>
      <c r="C238" s="27" t="s">
        <v>175</v>
      </c>
      <c r="D238" s="28">
        <f>'data-la'!DR338</f>
        <v>0.36486486486486486</v>
      </c>
      <c r="E238" s="28">
        <f t="shared" si="14"/>
        <v>0.36486486486486486</v>
      </c>
      <c r="F238" s="26"/>
      <c r="G238" s="72"/>
    </row>
    <row r="239" spans="1:7" x14ac:dyDescent="0.25">
      <c r="B239" s="41"/>
      <c r="C239" s="27" t="s">
        <v>174</v>
      </c>
      <c r="D239" s="28">
        <f>'data-la'!DR339</f>
        <v>0.20270270270270271</v>
      </c>
      <c r="E239" s="28">
        <f t="shared" si="14"/>
        <v>0.20270270270270271</v>
      </c>
      <c r="F239" s="26"/>
      <c r="G239" s="72"/>
    </row>
    <row r="240" spans="1:7" x14ac:dyDescent="0.25">
      <c r="A240" s="26"/>
      <c r="B240" s="41"/>
      <c r="C240" s="27" t="s">
        <v>173</v>
      </c>
      <c r="D240" s="28">
        <f>'data-la'!DR340</f>
        <v>0.16216216216216217</v>
      </c>
      <c r="E240" s="28">
        <f t="shared" si="14"/>
        <v>0.16216216216216217</v>
      </c>
      <c r="F240" s="26"/>
      <c r="G240" s="72"/>
    </row>
    <row r="241" spans="1:7" x14ac:dyDescent="0.25">
      <c r="A241" s="26"/>
      <c r="B241" s="43"/>
      <c r="C241" s="55" t="s">
        <v>172</v>
      </c>
      <c r="D241" s="44">
        <f>'data-la'!DR341</f>
        <v>4.0540540540540543E-2</v>
      </c>
      <c r="E241" s="44">
        <f t="shared" si="14"/>
        <v>4.0540540540540543E-2</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'data-la'!DS348</f>
        <v>0.16216216216216217</v>
      </c>
      <c r="E246" s="44">
        <f>'data-la'!DT348</f>
        <v>0.39189189189189189</v>
      </c>
      <c r="F246" s="71">
        <f>'data-la'!DU348</f>
        <v>0.44594594594594594</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'data-la'!DV348</f>
        <v>0.59459459459459463</v>
      </c>
      <c r="E249" s="28">
        <f t="shared" ref="E249:E253" si="15">D249</f>
        <v>0.59459459459459463</v>
      </c>
      <c r="F249" s="26"/>
      <c r="G249" s="72"/>
    </row>
    <row r="250" spans="1:7" x14ac:dyDescent="0.25">
      <c r="A250" s="26"/>
      <c r="B250" s="41"/>
      <c r="C250" s="27" t="s">
        <v>182</v>
      </c>
      <c r="D250" s="28">
        <f>'data-la'!DW348</f>
        <v>6.7567567567567571E-2</v>
      </c>
      <c r="E250" s="28">
        <f t="shared" si="15"/>
        <v>6.7567567567567571E-2</v>
      </c>
      <c r="F250" s="26"/>
      <c r="G250" s="72"/>
    </row>
    <row r="251" spans="1:7" x14ac:dyDescent="0.25">
      <c r="A251" s="26"/>
      <c r="B251" s="41"/>
      <c r="C251" s="27" t="s">
        <v>183</v>
      </c>
      <c r="D251" s="28">
        <f>'data-la'!DX348</f>
        <v>9.45945945945946E-2</v>
      </c>
      <c r="E251" s="28">
        <f t="shared" si="15"/>
        <v>9.45945945945946E-2</v>
      </c>
      <c r="F251" s="26"/>
      <c r="G251" s="72"/>
    </row>
    <row r="252" spans="1:7" x14ac:dyDescent="0.25">
      <c r="A252" s="26"/>
      <c r="B252" s="41"/>
      <c r="C252" s="27" t="s">
        <v>184</v>
      </c>
      <c r="D252" s="28">
        <f>'data-la'!DY348</f>
        <v>0.16216216216216217</v>
      </c>
      <c r="E252" s="28">
        <f t="shared" si="15"/>
        <v>0.16216216216216217</v>
      </c>
      <c r="F252" s="26"/>
      <c r="G252" s="72"/>
    </row>
    <row r="253" spans="1:7" x14ac:dyDescent="0.25">
      <c r="A253" s="26"/>
      <c r="B253" s="43"/>
      <c r="C253" s="55" t="s">
        <v>185</v>
      </c>
      <c r="D253" s="44">
        <f>'data-la'!DZ348</f>
        <v>0.16216216216216217</v>
      </c>
      <c r="E253" s="44">
        <f t="shared" si="15"/>
        <v>0.16216216216216217</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'data-la'!EA348</f>
        <v>0.58108108108108103</v>
      </c>
      <c r="E257" s="28">
        <f t="shared" ref="E257:E261" si="16">D257</f>
        <v>0.58108108108108103</v>
      </c>
      <c r="F257" s="26"/>
      <c r="G257" s="72"/>
    </row>
    <row r="258" spans="1:7" x14ac:dyDescent="0.25">
      <c r="A258" s="26"/>
      <c r="B258" s="41"/>
      <c r="C258" s="27" t="s">
        <v>187</v>
      </c>
      <c r="D258" s="28">
        <f>'data-la'!EB348</f>
        <v>8.1081081081081086E-2</v>
      </c>
      <c r="E258" s="28">
        <f t="shared" si="16"/>
        <v>8.1081081081081086E-2</v>
      </c>
      <c r="F258" s="26"/>
      <c r="G258" s="72"/>
    </row>
    <row r="259" spans="1:7" x14ac:dyDescent="0.25">
      <c r="A259" s="26"/>
      <c r="B259" s="41"/>
      <c r="C259" s="27" t="s">
        <v>188</v>
      </c>
      <c r="D259" s="28">
        <f>'data-la'!EC348</f>
        <v>8.1081081081081086E-2</v>
      </c>
      <c r="E259" s="28">
        <f t="shared" si="16"/>
        <v>8.1081081081081086E-2</v>
      </c>
      <c r="F259" s="26"/>
      <c r="G259" s="72"/>
    </row>
    <row r="260" spans="1:7" x14ac:dyDescent="0.25">
      <c r="A260" s="26"/>
      <c r="B260" s="41"/>
      <c r="C260" s="27" t="s">
        <v>189</v>
      </c>
      <c r="D260" s="28">
        <f>'data-la'!ED348</f>
        <v>0.10810810810810811</v>
      </c>
      <c r="E260" s="28">
        <f t="shared" si="16"/>
        <v>0.10810810810810811</v>
      </c>
      <c r="F260" s="26"/>
      <c r="G260" s="72"/>
    </row>
    <row r="261" spans="1:7" x14ac:dyDescent="0.25">
      <c r="A261" s="26"/>
      <c r="B261" s="43"/>
      <c r="C261" s="55" t="s">
        <v>185</v>
      </c>
      <c r="D261" s="44">
        <f>'data-la'!EE348</f>
        <v>0.17567567567567569</v>
      </c>
      <c r="E261" s="44">
        <f t="shared" si="16"/>
        <v>0.17567567567567569</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'data-la'!EF339</f>
        <v>0.21052631578947367</v>
      </c>
      <c r="E265" s="28">
        <f t="shared" ref="E265:E269" si="17">D265</f>
        <v>0.21052631578947367</v>
      </c>
      <c r="F265" s="26"/>
      <c r="G265" s="72"/>
    </row>
    <row r="266" spans="1:7" x14ac:dyDescent="0.25">
      <c r="A266" s="26"/>
      <c r="B266" s="41"/>
      <c r="C266" s="27" t="s">
        <v>192</v>
      </c>
      <c r="D266" s="28">
        <f>'data-la'!EF340</f>
        <v>0.31578947368421051</v>
      </c>
      <c r="E266" s="28">
        <f t="shared" si="17"/>
        <v>0.31578947368421051</v>
      </c>
      <c r="F266" s="26"/>
      <c r="G266" s="72"/>
    </row>
    <row r="267" spans="1:7" x14ac:dyDescent="0.25">
      <c r="A267" s="26"/>
      <c r="B267" s="41"/>
      <c r="C267" s="27" t="s">
        <v>193</v>
      </c>
      <c r="D267" s="28">
        <f>'data-la'!EF341</f>
        <v>0.23684210526315788</v>
      </c>
      <c r="E267" s="28">
        <f t="shared" si="17"/>
        <v>0.23684210526315788</v>
      </c>
      <c r="F267" s="26"/>
      <c r="G267" s="72"/>
    </row>
    <row r="268" spans="1:7" x14ac:dyDescent="0.25">
      <c r="A268" s="26"/>
      <c r="B268" s="41"/>
      <c r="C268" s="27" t="s">
        <v>194</v>
      </c>
      <c r="D268" s="28">
        <f>'data-la'!EF342</f>
        <v>7.8947368421052627E-2</v>
      </c>
      <c r="E268" s="28">
        <f t="shared" si="17"/>
        <v>7.8947368421052627E-2</v>
      </c>
      <c r="F268" s="26"/>
      <c r="G268" s="72"/>
    </row>
    <row r="269" spans="1:7" x14ac:dyDescent="0.25">
      <c r="A269" s="26"/>
      <c r="B269" s="43"/>
      <c r="C269" s="55" t="s">
        <v>195</v>
      </c>
      <c r="D269" s="44">
        <f>'data-la'!EF343</f>
        <v>0.15789473684210525</v>
      </c>
      <c r="E269" s="44">
        <f t="shared" si="17"/>
        <v>0.15789473684210525</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'data-la'!EI337</f>
        <v>0.47297297297297297</v>
      </c>
      <c r="E276" s="42">
        <f t="shared" ref="E276:E277" si="18">D276</f>
        <v>0.47297297297297297</v>
      </c>
    </row>
    <row r="277" spans="1:6" x14ac:dyDescent="0.25">
      <c r="A277" s="26"/>
      <c r="B277" s="43"/>
      <c r="C277" s="88" t="s">
        <v>198</v>
      </c>
      <c r="D277" s="44">
        <f>'data-la'!EI338</f>
        <v>0.52702702702702697</v>
      </c>
      <c r="E277" s="71">
        <f t="shared" si="18"/>
        <v>0.52702702702702697</v>
      </c>
    </row>
    <row r="278" spans="1:6" x14ac:dyDescent="0.25">
      <c r="A278" s="26"/>
      <c r="B278" s="26"/>
      <c r="C278" s="26"/>
      <c r="D278" s="26"/>
      <c r="E278" s="26"/>
    </row>
    <row r="279" spans="1:6" x14ac:dyDescent="0.25">
      <c r="A279" s="26"/>
      <c r="B279" s="26"/>
      <c r="C279" s="26"/>
      <c r="D279" s="26"/>
      <c r="E279" s="26"/>
    </row>
    <row r="280" spans="1:6" x14ac:dyDescent="0.25">
      <c r="C280" s="31" t="s">
        <v>1529</v>
      </c>
      <c r="D280" s="32">
        <f>'data-la'!O349</f>
        <v>4</v>
      </c>
      <c r="E280" s="33">
        <f>'data-la'!O380</f>
        <v>5.5555555555555552E-2</v>
      </c>
      <c r="F280" s="33">
        <f t="shared" ref="F280:F288" si="19">E280</f>
        <v>5.5555555555555552E-2</v>
      </c>
    </row>
    <row r="281" spans="1:6" x14ac:dyDescent="0.25">
      <c r="C281" s="31" t="s">
        <v>1530</v>
      </c>
      <c r="D281" s="32">
        <f>'data-la'!O351</f>
        <v>9</v>
      </c>
      <c r="E281" s="33">
        <f>'data-la'!O382</f>
        <v>0.125</v>
      </c>
      <c r="F281" s="33">
        <f t="shared" si="19"/>
        <v>0.125</v>
      </c>
    </row>
    <row r="282" spans="1:6" x14ac:dyDescent="0.25">
      <c r="C282" s="31" t="s">
        <v>1531</v>
      </c>
      <c r="D282" s="32">
        <f>'data-la'!O352</f>
        <v>29</v>
      </c>
      <c r="E282" s="33">
        <f>'data-la'!O383</f>
        <v>0.40277777777777779</v>
      </c>
      <c r="F282" s="33">
        <f t="shared" si="19"/>
        <v>0.40277777777777779</v>
      </c>
    </row>
    <row r="283" spans="1:6" x14ac:dyDescent="0.25">
      <c r="C283" s="31" t="s">
        <v>1532</v>
      </c>
      <c r="D283" s="32">
        <f>'data-la'!O353</f>
        <v>5</v>
      </c>
      <c r="E283" s="33">
        <f>'data-la'!O384</f>
        <v>6.9444444444444448E-2</v>
      </c>
      <c r="F283" s="33">
        <f t="shared" si="19"/>
        <v>6.9444444444444448E-2</v>
      </c>
    </row>
    <row r="284" spans="1:6" x14ac:dyDescent="0.25">
      <c r="C284" s="31" t="s">
        <v>1533</v>
      </c>
      <c r="D284" s="32">
        <f>'data-la'!O354</f>
        <v>7</v>
      </c>
      <c r="E284" s="33">
        <f>'data-la'!O385</f>
        <v>9.7222222222222224E-2</v>
      </c>
      <c r="F284" s="33">
        <f t="shared" si="19"/>
        <v>9.7222222222222224E-2</v>
      </c>
    </row>
    <row r="285" spans="1:6" x14ac:dyDescent="0.25">
      <c r="C285" s="31" t="s">
        <v>1534</v>
      </c>
      <c r="D285" s="32">
        <f>'data-la'!O355</f>
        <v>10</v>
      </c>
      <c r="E285" s="33">
        <f>'data-la'!O386</f>
        <v>0.1388888888888889</v>
      </c>
      <c r="F285" s="33">
        <f t="shared" si="19"/>
        <v>0.1388888888888889</v>
      </c>
    </row>
    <row r="286" spans="1:6" x14ac:dyDescent="0.25">
      <c r="C286" s="31" t="s">
        <v>1535</v>
      </c>
      <c r="D286" s="32">
        <f>'data-la'!O356</f>
        <v>7</v>
      </c>
      <c r="E286" s="33">
        <f>'data-la'!O387</f>
        <v>9.7222222222222224E-2</v>
      </c>
      <c r="F286" s="33">
        <f t="shared" si="19"/>
        <v>9.7222222222222224E-2</v>
      </c>
    </row>
    <row r="287" spans="1:6" x14ac:dyDescent="0.25">
      <c r="C287" s="31" t="s">
        <v>1574</v>
      </c>
      <c r="D287" s="32">
        <f>'data-la'!O357</f>
        <v>0</v>
      </c>
      <c r="E287" s="33">
        <f>'data-la'!O388</f>
        <v>0</v>
      </c>
      <c r="F287" s="33">
        <f t="shared" si="19"/>
        <v>0</v>
      </c>
    </row>
    <row r="288" spans="1:6" x14ac:dyDescent="0.25">
      <c r="C288" s="31" t="s">
        <v>1536</v>
      </c>
      <c r="D288" s="32">
        <f>'data-la'!O358</f>
        <v>1</v>
      </c>
      <c r="E288" s="33">
        <f>'data-la'!O389</f>
        <v>1.3888888888888888E-2</v>
      </c>
      <c r="F288" s="33">
        <f t="shared" si="19"/>
        <v>1.3888888888888888E-2</v>
      </c>
    </row>
    <row r="289" spans="3:6" x14ac:dyDescent="0.25">
      <c r="C289" s="31" t="s">
        <v>5</v>
      </c>
      <c r="D289" s="32">
        <f>SUM(D280:D288)</f>
        <v>72</v>
      </c>
      <c r="E289" s="33">
        <f>SUM(E280:E288)</f>
        <v>0.99999999999999989</v>
      </c>
      <c r="F289" s="32"/>
    </row>
    <row r="290" spans="3:6" x14ac:dyDescent="0.25">
      <c r="C290" s="26"/>
      <c r="D290" s="26"/>
      <c r="E290" s="26"/>
    </row>
  </sheetData>
  <mergeCells count="4">
    <mergeCell ref="B66:G66"/>
    <mergeCell ref="B95:G95"/>
    <mergeCell ref="B123:H123"/>
    <mergeCell ref="B236:G236"/>
  </mergeCells>
  <conditionalFormatting sqref="K17:K21">
    <cfRule type="dataBar" priority="30">
      <dataBar showValue="0">
        <cfvo type="num" val="0"/>
        <cfvo type="num" val="1"/>
        <color theme="8" tint="-0.499984740745262"/>
      </dataBar>
      <extLst>
        <ext xmlns:x14="http://schemas.microsoft.com/office/spreadsheetml/2009/9/main" uri="{B025F937-C7B1-47D3-B67F-A62EFF666E3E}">
          <x14:id>{653EB2A0-565C-4210-9451-79A757F7B89C}</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{02501EFA-33B7-4EB2-AB88-BB00DF468F99}</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{8B168738-86CF-4C8D-B42B-F7C16ADCEA6C}</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{F402B01A-A4CB-4EB1-9E0A-93B38646918A}</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{FAFD96F0-D4CD-4AE9-B4E7-5FC57874CC2E}</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{D25CB449-1DF1-4A46-A97D-C9012ADB84DE}</x14:id>
        </ext>
      </extLst>
    </cfRule>
  </conditionalFormatting>
  <conditionalFormatting sqref="K8:K12">
    <cfRule type="dataBar" priority="31">
      <dataBar showValue="0">
        <cfvo type="num" val="0"/>
        <cfvo type="num" val="1"/>
        <color theme="8" tint="-0.499984740745262"/>
      </dataBar>
      <extLst>
        <ext xmlns:x14="http://schemas.microsoft.com/office/spreadsheetml/2009/9/main" uri="{B025F937-C7B1-47D3-B67F-A62EFF666E3E}">
          <x14:id>{9EF08BC3-8A9A-4574-8D6A-0EC8FCC86890}</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{C9133CB8-FF6D-4F83-B66C-541B8C7ACD67}</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{54BE813C-3A1B-4C92-9FFB-6080D53344AE}</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{51327228-6E64-4390-B6E1-CB6C07499ACD}</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{DB14D593-5A9E-464E-9C49-EFB9C28B37B6}</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{B012BE82-6877-41A8-B09D-F9E678E72C2C}</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{AAFEBB4A-CBE7-4BFE-BF90-8B091BDE8748}</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{B3A46C04-3872-47D7-B7F7-2F19D2775DB9}</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{7E2A6103-34C7-46B4-947D-4BB31E219D1D}</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{42631F16-9E0D-4358-A139-BF430C786D20}</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{EE50442A-345A-47A7-83B4-6F4EC6E45713}</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{8E020B89-F5E0-48AD-9CDD-1BE4B7A9881B}</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{BAF27180-6B64-4BDA-BEAD-8598D675BC29}</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{4D4415EE-493B-4E1D-9286-78C13A2B2676}</x14:id>
        </ext>
      </extLst>
    </cfRule>
  </conditionalFormatting>
  <conditionalFormatting sqref="F280:F288">
    <cfRule type="dataBar" priority="4">
      <dataBar showValue="0">
        <cfvo type="num" val="0"/>
        <cfvo type="num" val="1"/>
        <color theme="8" tint="-0.499984740745262"/>
      </dataBar>
      <extLst>
        <ext xmlns:x14="http://schemas.microsoft.com/office/spreadsheetml/2009/9/main" uri="{B025F937-C7B1-47D3-B67F-A62EFF666E3E}">
          <x14:id>{7A9435F4-B1C9-4BD2-ACEC-6996B8B01A73}</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{37D61588-3ADB-4CD8-B734-30A5B5BA7394}</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{047718E0-556F-4BFA-AF2C-8CCFA9E956DD}</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{B0DCECBC-2F7B-4BEB-9837-A068AB8059CC}</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653EB2A0-565C-4210-9451-79A757F7B89C}">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02501EFA-33B7-4EB2-AB88-BB00DF468F99}">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8B168738-86CF-4C8D-B42B-F7C16ADCEA6C}">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F402B01A-A4CB-4EB1-9E0A-93B38646918A}">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FAFD96F0-D4CD-4AE9-B4E7-5FC57874CC2E}">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D25CB449-1DF1-4A46-A97D-C9012ADB84DE}">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9EF08BC3-8A9A-4574-8D6A-0EC8FCC86890}">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C9133CB8-FF6D-4F83-B66C-541B8C7ACD67}">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54BE813C-3A1B-4C92-9FFB-6080D53344AE}">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51327228-6E64-4390-B6E1-CB6C07499ACD}">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DB14D593-5A9E-464E-9C49-EFB9C28B37B6}">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B012BE82-6877-41A8-B09D-F9E678E72C2C}">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AAFEBB4A-CBE7-4BFE-BF90-8B091BDE8748}">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B3A46C04-3872-47D7-B7F7-2F19D2775DB9}">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7E2A6103-34C7-46B4-947D-4BB31E219D1D}">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42631F16-9E0D-4358-A139-BF430C786D20}">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EE50442A-345A-47A7-83B4-6F4EC6E45713}">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8E020B89-F5E0-48AD-9CDD-1BE4B7A9881B}">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BAF27180-6B64-4BDA-BEAD-8598D675BC29}">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4D4415EE-493B-4E1D-9286-78C13A2B2676}">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7A9435F4-B1C9-4BD2-ACEC-6996B8B01A73}">
            <x14:dataBar minLength="0" maxLength="100" gradient="0">
              <x14:cfvo type="num">
                <xm:f>0</xm:f>
              </x14:cfvo>
              <x14:cfvo type="num">
                <xm:f>1</xm:f>
              </x14:cfvo>
              <x14:negativeFillColor rgb="FFFF0000"/>
              <x14:axisColor rgb="FF000000"/>
            </x14:dataBar>
          </x14:cfRule>
          <xm:sqref>F280:F288</xm:sqref>
        </x14:conditionalFormatting>
        <x14:conditionalFormatting xmlns:xm="http://schemas.microsoft.com/office/excel/2006/main">
          <x14:cfRule type="dataBar" id="{37D61588-3ADB-4CD8-B734-30A5B5BA7394}">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047718E0-556F-4BFA-AF2C-8CCFA9E956DD}">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B0DCECBC-2F7B-4BEB-9837-A068AB8059CC}">
            <x14:dataBar minLength="0" maxLength="100" gradient="0">
              <x14:cfvo type="num">
                <xm:f>0</xm:f>
              </x14:cfvo>
              <x14:cfvo type="num">
                <xm:f>1</xm:f>
              </x14:cfvo>
              <x14:negativeFillColor rgb="FFFF0000"/>
              <x14:axisColor rgb="FF000000"/>
            </x14:dataBar>
          </x14:cfRule>
          <xm:sqref>L150:L154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8"/>
  <sheetViews>
    <sheetView topLeftCell="C1" workbookViewId="0"/>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47</v>
      </c>
      <c r="D1">
        <f>'data-nhs'!K332</f>
        <v>27</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'data-nhs'!B315</f>
        <v>4.7619047619047616E-2</v>
      </c>
      <c r="K8" s="54">
        <f>J8</f>
        <v>4.7619047619047616E-2</v>
      </c>
    </row>
    <row r="9" spans="2:13" x14ac:dyDescent="0.25">
      <c r="B9" s="41"/>
      <c r="C9" s="26" t="s">
        <v>1502</v>
      </c>
      <c r="D9" s="61">
        <f>'data-nhs'!B413</f>
        <v>0</v>
      </c>
      <c r="E9" s="61">
        <f>'data-nhs'!B414</f>
        <v>100</v>
      </c>
      <c r="F9" s="61">
        <f>'data-nhs'!B415</f>
        <v>54.571428571428569</v>
      </c>
      <c r="G9" s="61">
        <f>'data-nhs'!B416</f>
        <v>50</v>
      </c>
      <c r="H9" s="26"/>
      <c r="I9" s="27" t="s">
        <v>11</v>
      </c>
      <c r="J9" s="53">
        <f>'data-nhs'!B316</f>
        <v>0.2857142857142857</v>
      </c>
      <c r="K9" s="54">
        <f>J9</f>
        <v>0.2857142857142857</v>
      </c>
    </row>
    <row r="10" spans="2:13" x14ac:dyDescent="0.25">
      <c r="B10" s="41"/>
      <c r="C10" s="26" t="s">
        <v>1503</v>
      </c>
      <c r="D10" s="62"/>
      <c r="E10" s="62"/>
      <c r="F10" s="62"/>
      <c r="G10" s="62"/>
      <c r="H10" s="26"/>
      <c r="I10" s="27" t="s">
        <v>12</v>
      </c>
      <c r="J10" s="53">
        <f>'data-nhs'!B317</f>
        <v>0.19047619047619047</v>
      </c>
      <c r="K10" s="54">
        <f>J10</f>
        <v>0.19047619047619047</v>
      </c>
    </row>
    <row r="11" spans="2:13" x14ac:dyDescent="0.25">
      <c r="B11" s="41"/>
      <c r="C11" s="26"/>
      <c r="D11" s="62"/>
      <c r="E11" s="62"/>
      <c r="F11" s="62"/>
      <c r="G11" s="62"/>
      <c r="H11" s="26"/>
      <c r="I11" s="27" t="s">
        <v>13</v>
      </c>
      <c r="J11" s="53">
        <f>'data-nhs'!B318</f>
        <v>0.23809523809523808</v>
      </c>
      <c r="K11" s="54">
        <f>J11</f>
        <v>0.23809523809523808</v>
      </c>
    </row>
    <row r="12" spans="2:13" x14ac:dyDescent="0.25">
      <c r="B12" s="41"/>
      <c r="C12" s="26"/>
      <c r="D12" s="62"/>
      <c r="E12" s="62"/>
      <c r="F12" s="62"/>
      <c r="G12" s="62"/>
      <c r="H12" s="26"/>
      <c r="I12" s="27" t="s">
        <v>14</v>
      </c>
      <c r="J12" s="53">
        <f>'data-nhs'!B319</f>
        <v>0.23809523809523808</v>
      </c>
      <c r="K12" s="54">
        <f>J12</f>
        <v>0.23809523809523808</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'data-nhs'!C413</f>
        <v>0</v>
      </c>
      <c r="E17" s="61">
        <f>'data-nhs'!C414</f>
        <v>100</v>
      </c>
      <c r="F17" s="61">
        <f>'data-nhs'!C415</f>
        <v>58.03846153846154</v>
      </c>
      <c r="G17" s="61">
        <f>'data-nhs'!C416</f>
        <v>69.5</v>
      </c>
      <c r="H17" s="26"/>
      <c r="I17" s="27" t="s">
        <v>15</v>
      </c>
      <c r="J17" s="53">
        <f>'data-nhs'!C315</f>
        <v>0.11538461538461539</v>
      </c>
      <c r="K17" s="54">
        <f>J17</f>
        <v>0.11538461538461539</v>
      </c>
    </row>
    <row r="18" spans="2:11" x14ac:dyDescent="0.25">
      <c r="B18" s="41"/>
      <c r="C18" s="26" t="s">
        <v>1505</v>
      </c>
      <c r="D18" s="62"/>
      <c r="E18" s="62"/>
      <c r="F18" s="62"/>
      <c r="G18" s="62"/>
      <c r="H18" s="26"/>
      <c r="I18" s="27" t="s">
        <v>11</v>
      </c>
      <c r="J18" s="53">
        <f>'data-nhs'!C316</f>
        <v>0.23076923076923078</v>
      </c>
      <c r="K18" s="54">
        <f>J18</f>
        <v>0.23076923076923078</v>
      </c>
    </row>
    <row r="19" spans="2:11" x14ac:dyDescent="0.25">
      <c r="B19" s="41"/>
      <c r="C19" s="26"/>
      <c r="D19" s="62"/>
      <c r="E19" s="62"/>
      <c r="F19" s="62"/>
      <c r="G19" s="62"/>
      <c r="H19" s="26"/>
      <c r="I19" s="27" t="s">
        <v>12</v>
      </c>
      <c r="J19" s="53">
        <f>'data-nhs'!C317</f>
        <v>0.11538461538461539</v>
      </c>
      <c r="K19" s="54">
        <f>J19</f>
        <v>0.11538461538461539</v>
      </c>
    </row>
    <row r="20" spans="2:11" x14ac:dyDescent="0.25">
      <c r="B20" s="41"/>
      <c r="C20" s="26"/>
      <c r="D20" s="62"/>
      <c r="E20" s="62"/>
      <c r="F20" s="62"/>
      <c r="G20" s="62"/>
      <c r="H20" s="26"/>
      <c r="I20" s="27" t="s">
        <v>13</v>
      </c>
      <c r="J20" s="53">
        <f>'data-nhs'!C318</f>
        <v>0.26923076923076922</v>
      </c>
      <c r="K20" s="54">
        <f>J20</f>
        <v>0.26923076923076922</v>
      </c>
    </row>
    <row r="21" spans="2:11" x14ac:dyDescent="0.25">
      <c r="B21" s="41"/>
      <c r="C21" s="26"/>
      <c r="D21" s="26"/>
      <c r="E21" s="26"/>
      <c r="F21" s="26"/>
      <c r="G21" s="26"/>
      <c r="H21" s="26"/>
      <c r="I21" s="27" t="s">
        <v>14</v>
      </c>
      <c r="J21" s="53">
        <f>'data-nhs'!C319</f>
        <v>0.26923076923076922</v>
      </c>
      <c r="K21" s="54">
        <f>J21</f>
        <v>0.26923076923076922</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'data-nhs'!D$337</f>
        <v>0</v>
      </c>
      <c r="E28" s="52">
        <f>'data-nhs'!D$338</f>
        <v>0.14814814814814814</v>
      </c>
      <c r="F28" s="52">
        <f>'data-nhs'!D$339</f>
        <v>0.22222222222222221</v>
      </c>
      <c r="G28" s="52">
        <f>'data-nhs'!D$340</f>
        <v>0.37037037037037035</v>
      </c>
      <c r="H28" s="52">
        <f>'data-nhs'!D$341</f>
        <v>0.14814814814814814</v>
      </c>
      <c r="I28" s="53">
        <f>'data-nhs'!D$342</f>
        <v>0.1111111111111111</v>
      </c>
      <c r="J28" s="54">
        <f>'data-nhs'!D$343</f>
        <v>0</v>
      </c>
    </row>
    <row r="29" spans="2:11" x14ac:dyDescent="0.25">
      <c r="B29" s="41"/>
      <c r="C29" s="27" t="s">
        <v>18</v>
      </c>
      <c r="D29" s="52">
        <f>'data-nhs'!E$337</f>
        <v>0.14814814814814814</v>
      </c>
      <c r="E29" s="52">
        <f>'data-nhs'!E$338</f>
        <v>0.22222222222222221</v>
      </c>
      <c r="F29" s="52">
        <f>'data-nhs'!E$339</f>
        <v>0.22222222222222221</v>
      </c>
      <c r="G29" s="52">
        <f>'data-nhs'!E$340</f>
        <v>0.22222222222222221</v>
      </c>
      <c r="H29" s="52">
        <f>'data-nhs'!E$341</f>
        <v>7.407407407407407E-2</v>
      </c>
      <c r="I29" s="53">
        <f>'data-nhs'!E$342</f>
        <v>0.1111111111111111</v>
      </c>
      <c r="J29" s="54">
        <f>'data-nhs'!E$343</f>
        <v>0</v>
      </c>
    </row>
    <row r="30" spans="2:11" x14ac:dyDescent="0.25">
      <c r="B30" s="41"/>
      <c r="C30" s="27" t="s">
        <v>19</v>
      </c>
      <c r="D30" s="52">
        <f>'data-nhs'!F$337</f>
        <v>0.1111111111111111</v>
      </c>
      <c r="E30" s="52">
        <f>'data-nhs'!F$338</f>
        <v>3.7037037037037035E-2</v>
      </c>
      <c r="F30" s="52">
        <f>'data-nhs'!F$339</f>
        <v>0.14814814814814814</v>
      </c>
      <c r="G30" s="52">
        <f>'data-nhs'!F$340</f>
        <v>7.407407407407407E-2</v>
      </c>
      <c r="H30" s="52">
        <f>'data-nhs'!F$341</f>
        <v>7.407407407407407E-2</v>
      </c>
      <c r="I30" s="53">
        <f>'data-nhs'!F$342</f>
        <v>0.29629629629629628</v>
      </c>
      <c r="J30" s="54">
        <f>'data-nhs'!F$343</f>
        <v>0.25925925925925924</v>
      </c>
    </row>
    <row r="31" spans="2:11" x14ac:dyDescent="0.25">
      <c r="B31" s="43"/>
      <c r="C31" s="55" t="s">
        <v>20</v>
      </c>
      <c r="D31" s="56">
        <f>'data-nhs'!G$337</f>
        <v>7.407407407407407E-2</v>
      </c>
      <c r="E31" s="56">
        <f>'data-nhs'!G$338</f>
        <v>7.407407407407407E-2</v>
      </c>
      <c r="F31" s="56">
        <f>'data-nhs'!G$339</f>
        <v>0.18518518518518517</v>
      </c>
      <c r="G31" s="56">
        <f>'data-nhs'!G$340</f>
        <v>0.29629629629629628</v>
      </c>
      <c r="H31" s="56">
        <f>'data-nhs'!G$341</f>
        <v>3.7037037037037035E-2</v>
      </c>
      <c r="I31" s="57">
        <f>'data-nhs'!G$342</f>
        <v>0.25925925925925924</v>
      </c>
      <c r="J31" s="58">
        <f>'data-nhs'!G$343</f>
        <v>7.407407407407407E-2</v>
      </c>
    </row>
    <row r="34" spans="1:6" x14ac:dyDescent="0.25">
      <c r="B34" s="37" t="s">
        <v>28</v>
      </c>
      <c r="C34" s="38" t="s">
        <v>362</v>
      </c>
      <c r="D34" s="39">
        <f>'data-nhs'!H337</f>
        <v>0.11538461538461539</v>
      </c>
      <c r="E34" s="40">
        <f>D34</f>
        <v>0.11538461538461539</v>
      </c>
    </row>
    <row r="35" spans="1:6" x14ac:dyDescent="0.25">
      <c r="B35" s="41"/>
      <c r="C35" s="27" t="s">
        <v>29</v>
      </c>
      <c r="D35" s="28">
        <f>'data-nhs'!H338</f>
        <v>0.5</v>
      </c>
      <c r="E35" s="42">
        <f>D35</f>
        <v>0.5</v>
      </c>
    </row>
    <row r="36" spans="1:6" x14ac:dyDescent="0.25">
      <c r="B36" s="41"/>
      <c r="C36" s="27" t="s">
        <v>30</v>
      </c>
      <c r="D36" s="28">
        <f>'data-nhs'!H339</f>
        <v>7.6923076923076927E-2</v>
      </c>
      <c r="E36" s="42">
        <f>D36</f>
        <v>7.6923076923076927E-2</v>
      </c>
    </row>
    <row r="37" spans="1:6" x14ac:dyDescent="0.25">
      <c r="B37" s="41"/>
      <c r="C37" s="27" t="s">
        <v>31</v>
      </c>
      <c r="D37" s="28">
        <f>'data-nhs'!H340</f>
        <v>0.30769230769230771</v>
      </c>
      <c r="E37" s="42">
        <f>D37</f>
        <v>0.30769230769230771</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'data-nhs'!I337</f>
        <v>0.34615384615384615</v>
      </c>
      <c r="E41" s="42">
        <f>D41</f>
        <v>0.34615384615384615</v>
      </c>
    </row>
    <row r="42" spans="1:6" x14ac:dyDescent="0.25">
      <c r="B42" s="41"/>
      <c r="C42" s="70" t="s">
        <v>35</v>
      </c>
      <c r="D42" s="28">
        <f>'data-nhs'!I338</f>
        <v>0.34615384615384615</v>
      </c>
      <c r="E42" s="42">
        <f t="shared" ref="E42:E46" si="0">D42</f>
        <v>0.34615384615384615</v>
      </c>
    </row>
    <row r="43" spans="1:6" x14ac:dyDescent="0.25">
      <c r="B43" s="41"/>
      <c r="C43" s="70" t="s">
        <v>36</v>
      </c>
      <c r="D43" s="28">
        <f>'data-nhs'!I339</f>
        <v>7.6923076923076927E-2</v>
      </c>
      <c r="E43" s="42">
        <f t="shared" si="0"/>
        <v>7.6923076923076927E-2</v>
      </c>
    </row>
    <row r="44" spans="1:6" x14ac:dyDescent="0.25">
      <c r="B44" s="41"/>
      <c r="C44" s="27" t="s">
        <v>37</v>
      </c>
      <c r="D44" s="28">
        <f>'data-nhs'!I340</f>
        <v>0.19230769230769232</v>
      </c>
      <c r="E44" s="42">
        <f t="shared" si="0"/>
        <v>0.19230769230769232</v>
      </c>
    </row>
    <row r="45" spans="1:6" x14ac:dyDescent="0.25">
      <c r="B45" s="41"/>
      <c r="C45" s="27" t="s">
        <v>38</v>
      </c>
      <c r="D45" s="28">
        <f>'data-nhs'!I341</f>
        <v>3.8461538461538464E-2</v>
      </c>
      <c r="E45" s="42">
        <f t="shared" si="0"/>
        <v>3.8461538461538464E-2</v>
      </c>
    </row>
    <row r="46" spans="1:6" x14ac:dyDescent="0.25">
      <c r="B46" s="43"/>
      <c r="C46" s="55" t="s">
        <v>33</v>
      </c>
      <c r="D46" s="44">
        <f>'data-nhs'!I342</f>
        <v>0</v>
      </c>
      <c r="E46" s="71">
        <f t="shared" si="0"/>
        <v>0</v>
      </c>
    </row>
    <row r="48" spans="1:6" x14ac:dyDescent="0.25">
      <c r="B48" s="46" t="s">
        <v>39</v>
      </c>
      <c r="C48" s="47"/>
      <c r="D48" s="47"/>
      <c r="E48" s="69"/>
    </row>
    <row r="49" spans="2:6" x14ac:dyDescent="0.25">
      <c r="B49" s="41"/>
      <c r="C49" s="27" t="s">
        <v>40</v>
      </c>
      <c r="D49" s="28">
        <f>'data-nhs'!J337</f>
        <v>0.46153846153846156</v>
      </c>
      <c r="E49" s="42">
        <f>D49</f>
        <v>0.46153846153846156</v>
      </c>
    </row>
    <row r="50" spans="2:6" x14ac:dyDescent="0.25">
      <c r="B50" s="43"/>
      <c r="C50" s="55" t="s">
        <v>41</v>
      </c>
      <c r="D50" s="44">
        <f>'data-nhs'!J338</f>
        <v>0.53846153846153844</v>
      </c>
      <c r="E50" s="71">
        <f t="shared" ref="E50" si="1">D50</f>
        <v>0.53846153846153844</v>
      </c>
    </row>
    <row r="53" spans="2:6" x14ac:dyDescent="0.25">
      <c r="B53" s="46" t="s">
        <v>42</v>
      </c>
      <c r="C53" s="47"/>
      <c r="D53" s="74" t="s">
        <v>1597</v>
      </c>
      <c r="E53" s="74" t="s">
        <v>4</v>
      </c>
      <c r="F53" s="69"/>
    </row>
    <row r="54" spans="2:6" x14ac:dyDescent="0.25">
      <c r="B54" s="41"/>
      <c r="C54" s="27" t="s">
        <v>43</v>
      </c>
      <c r="D54" s="26">
        <f>'data-nhs'!K323</f>
        <v>0</v>
      </c>
      <c r="E54" s="28">
        <f>'data-nhs'!K337</f>
        <v>0</v>
      </c>
      <c r="F54" s="42">
        <f>E54</f>
        <v>0</v>
      </c>
    </row>
    <row r="55" spans="2:6" x14ac:dyDescent="0.25">
      <c r="B55" s="41"/>
      <c r="C55" s="27" t="s">
        <v>44</v>
      </c>
      <c r="D55" s="26">
        <f>'data-nhs'!K324</f>
        <v>0</v>
      </c>
      <c r="E55" s="28">
        <f>'data-nhs'!K338</f>
        <v>0</v>
      </c>
      <c r="F55" s="42">
        <f t="shared" ref="F55:F62" si="2">E55</f>
        <v>0</v>
      </c>
    </row>
    <row r="56" spans="2:6" x14ac:dyDescent="0.25">
      <c r="B56" s="41"/>
      <c r="C56" s="27" t="s">
        <v>45</v>
      </c>
      <c r="D56" s="26">
        <f>'data-nhs'!K325</f>
        <v>0</v>
      </c>
      <c r="E56" s="28">
        <f>'data-nhs'!K339</f>
        <v>0</v>
      </c>
      <c r="F56" s="42">
        <f t="shared" si="2"/>
        <v>0</v>
      </c>
    </row>
    <row r="57" spans="2:6" x14ac:dyDescent="0.25">
      <c r="B57" s="41"/>
      <c r="C57" s="27" t="s">
        <v>46</v>
      </c>
      <c r="D57" s="26">
        <f>'data-nhs'!K326</f>
        <v>0</v>
      </c>
      <c r="E57" s="28">
        <f>'data-nhs'!K340</f>
        <v>0</v>
      </c>
      <c r="F57" s="42">
        <f t="shared" si="2"/>
        <v>0</v>
      </c>
    </row>
    <row r="58" spans="2:6" x14ac:dyDescent="0.25">
      <c r="B58" s="41"/>
      <c r="C58" s="27" t="s">
        <v>47</v>
      </c>
      <c r="D58" s="26">
        <f>'data-nhs'!K327</f>
        <v>27</v>
      </c>
      <c r="E58" s="28">
        <f>'data-nhs'!K341</f>
        <v>1</v>
      </c>
      <c r="F58" s="42">
        <f t="shared" si="2"/>
        <v>1</v>
      </c>
    </row>
    <row r="59" spans="2:6" x14ac:dyDescent="0.25">
      <c r="B59" s="41"/>
      <c r="C59" s="27" t="s">
        <v>48</v>
      </c>
      <c r="D59" s="26">
        <f>'data-nhs'!K328</f>
        <v>0</v>
      </c>
      <c r="E59" s="28">
        <f>'data-nhs'!K342</f>
        <v>0</v>
      </c>
      <c r="F59" s="42">
        <f t="shared" si="2"/>
        <v>0</v>
      </c>
    </row>
    <row r="60" spans="2:6" x14ac:dyDescent="0.25">
      <c r="B60" s="41"/>
      <c r="C60" s="27" t="s">
        <v>49</v>
      </c>
      <c r="D60" s="26">
        <f>'data-nhs'!K329</f>
        <v>0</v>
      </c>
      <c r="E60" s="28">
        <f>'data-nhs'!K343</f>
        <v>0</v>
      </c>
      <c r="F60" s="42">
        <f t="shared" si="2"/>
        <v>0</v>
      </c>
    </row>
    <row r="61" spans="2:6" x14ac:dyDescent="0.25">
      <c r="B61" s="41"/>
      <c r="C61" s="27" t="s">
        <v>50</v>
      </c>
      <c r="D61" s="26">
        <f>'data-nhs'!K330</f>
        <v>0</v>
      </c>
      <c r="E61" s="28">
        <f>'data-nhs'!K344</f>
        <v>0</v>
      </c>
      <c r="F61" s="42">
        <f t="shared" si="2"/>
        <v>0</v>
      </c>
    </row>
    <row r="62" spans="2:6" x14ac:dyDescent="0.25">
      <c r="B62" s="41"/>
      <c r="C62" s="27" t="s">
        <v>51</v>
      </c>
      <c r="D62" s="26">
        <f>'data-nhs'!K331</f>
        <v>0</v>
      </c>
      <c r="E62" s="28">
        <f>'data-nhs'!K345</f>
        <v>0</v>
      </c>
      <c r="F62" s="42">
        <f t="shared" si="2"/>
        <v>0</v>
      </c>
    </row>
    <row r="63" spans="2:6" x14ac:dyDescent="0.25">
      <c r="B63" s="43"/>
      <c r="C63" s="30"/>
      <c r="D63" s="30">
        <f>SUM(D54:D62)</f>
        <v>27</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'data-nhs'!S337</f>
        <v>0.22222222222222221</v>
      </c>
      <c r="E68" s="28">
        <f>D68</f>
        <v>0.22222222222222221</v>
      </c>
      <c r="F68" s="26"/>
      <c r="G68" s="72"/>
    </row>
    <row r="69" spans="2:7" x14ac:dyDescent="0.25">
      <c r="B69" s="41"/>
      <c r="C69" s="27" t="s">
        <v>54</v>
      </c>
      <c r="D69" s="28">
        <f>'data-nhs'!S338</f>
        <v>0.18518518518518517</v>
      </c>
      <c r="E69" s="28">
        <f t="shared" ref="E69:E72" si="3">D69</f>
        <v>0.18518518518518517</v>
      </c>
      <c r="F69" s="26"/>
      <c r="G69" s="72"/>
    </row>
    <row r="70" spans="2:7" x14ac:dyDescent="0.25">
      <c r="B70" s="41"/>
      <c r="C70" s="27" t="s">
        <v>55</v>
      </c>
      <c r="D70" s="28">
        <f>'data-nhs'!S339</f>
        <v>0.1111111111111111</v>
      </c>
      <c r="E70" s="28">
        <f t="shared" si="3"/>
        <v>0.1111111111111111</v>
      </c>
      <c r="F70" s="26"/>
      <c r="G70" s="72"/>
    </row>
    <row r="71" spans="2:7" x14ac:dyDescent="0.25">
      <c r="B71" s="41"/>
      <c r="C71" s="27" t="s">
        <v>56</v>
      </c>
      <c r="D71" s="28">
        <f>'data-nhs'!S340</f>
        <v>0.44444444444444442</v>
      </c>
      <c r="E71" s="28">
        <f t="shared" si="3"/>
        <v>0.44444444444444442</v>
      </c>
      <c r="F71" s="26"/>
      <c r="G71" s="72"/>
    </row>
    <row r="72" spans="2:7" x14ac:dyDescent="0.25">
      <c r="B72" s="41"/>
      <c r="C72" s="27" t="s">
        <v>57</v>
      </c>
      <c r="D72" s="28">
        <f>'data-nhs'!S341</f>
        <v>3.7037037037037035E-2</v>
      </c>
      <c r="E72" s="28">
        <f t="shared" si="3"/>
        <v>3.7037037037037035E-2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'data-nhs'!T$323</f>
        <v>0</v>
      </c>
      <c r="E76" s="75">
        <f>D76/D$93</f>
        <v>0</v>
      </c>
      <c r="F76" s="28">
        <f t="shared" ref="F76:F92" si="4">E76</f>
        <v>0</v>
      </c>
      <c r="G76" s="72"/>
    </row>
    <row r="77" spans="2:7" x14ac:dyDescent="0.25">
      <c r="B77" s="41"/>
      <c r="C77" s="27" t="s">
        <v>60</v>
      </c>
      <c r="D77" s="26">
        <f>'data-nhs'!U$323</f>
        <v>0</v>
      </c>
      <c r="E77" s="75">
        <f t="shared" ref="E77:E92" si="5">D77/D$93</f>
        <v>0</v>
      </c>
      <c r="F77" s="28">
        <f t="shared" si="4"/>
        <v>0</v>
      </c>
      <c r="G77" s="72"/>
    </row>
    <row r="78" spans="2:7" x14ac:dyDescent="0.25">
      <c r="B78" s="41"/>
      <c r="C78" s="27" t="s">
        <v>61</v>
      </c>
      <c r="D78" s="26">
        <f>'data-nhs'!V$323</f>
        <v>0</v>
      </c>
      <c r="E78" s="75">
        <f t="shared" si="5"/>
        <v>0</v>
      </c>
      <c r="F78" s="28">
        <f t="shared" si="4"/>
        <v>0</v>
      </c>
      <c r="G78" s="72"/>
    </row>
    <row r="79" spans="2:7" x14ac:dyDescent="0.25">
      <c r="B79" s="41"/>
      <c r="C79" s="27" t="s">
        <v>62</v>
      </c>
      <c r="D79" s="26">
        <f>'data-nhs'!W$323</f>
        <v>2</v>
      </c>
      <c r="E79" s="75">
        <f t="shared" si="5"/>
        <v>6.5789473684210523E-3</v>
      </c>
      <c r="F79" s="28">
        <f t="shared" si="4"/>
        <v>6.5789473684210523E-3</v>
      </c>
      <c r="G79" s="72"/>
    </row>
    <row r="80" spans="2:7" x14ac:dyDescent="0.25">
      <c r="B80" s="41"/>
      <c r="C80" s="27" t="s">
        <v>63</v>
      </c>
      <c r="D80" s="26">
        <f>'data-nhs'!X$323</f>
        <v>0</v>
      </c>
      <c r="E80" s="75">
        <f t="shared" si="5"/>
        <v>0</v>
      </c>
      <c r="F80" s="28">
        <f t="shared" si="4"/>
        <v>0</v>
      </c>
      <c r="G80" s="72"/>
    </row>
    <row r="81" spans="2:7" x14ac:dyDescent="0.25">
      <c r="B81" s="41"/>
      <c r="C81" s="27" t="s">
        <v>64</v>
      </c>
      <c r="D81" s="26">
        <f>'data-nhs'!Y$323</f>
        <v>0</v>
      </c>
      <c r="E81" s="75">
        <f t="shared" si="5"/>
        <v>0</v>
      </c>
      <c r="F81" s="28">
        <f t="shared" si="4"/>
        <v>0</v>
      </c>
      <c r="G81" s="72"/>
    </row>
    <row r="82" spans="2:7" x14ac:dyDescent="0.25">
      <c r="B82" s="41"/>
      <c r="C82" s="27" t="s">
        <v>65</v>
      </c>
      <c r="D82" s="26">
        <f>'data-nhs'!Z$323</f>
        <v>2</v>
      </c>
      <c r="E82" s="75">
        <f t="shared" si="5"/>
        <v>6.5789473684210523E-3</v>
      </c>
      <c r="F82" s="28">
        <f t="shared" si="4"/>
        <v>6.5789473684210523E-3</v>
      </c>
      <c r="G82" s="72"/>
    </row>
    <row r="83" spans="2:7" x14ac:dyDescent="0.25">
      <c r="B83" s="41"/>
      <c r="C83" s="27" t="s">
        <v>66</v>
      </c>
      <c r="D83" s="26">
        <f>'data-nhs'!AA$323</f>
        <v>1</v>
      </c>
      <c r="E83" s="75">
        <f t="shared" si="5"/>
        <v>3.2894736842105261E-3</v>
      </c>
      <c r="F83" s="28">
        <f t="shared" si="4"/>
        <v>3.2894736842105261E-3</v>
      </c>
      <c r="G83" s="72"/>
    </row>
    <row r="84" spans="2:7" x14ac:dyDescent="0.25">
      <c r="B84" s="41"/>
      <c r="C84" s="27" t="s">
        <v>67</v>
      </c>
      <c r="D84" s="26">
        <f>'data-nhs'!AB$323</f>
        <v>2</v>
      </c>
      <c r="E84" s="75">
        <f t="shared" si="5"/>
        <v>6.5789473684210523E-3</v>
      </c>
      <c r="F84" s="28">
        <f t="shared" si="4"/>
        <v>6.5789473684210523E-3</v>
      </c>
      <c r="G84" s="72"/>
    </row>
    <row r="85" spans="2:7" x14ac:dyDescent="0.25">
      <c r="B85" s="41"/>
      <c r="C85" s="27" t="s">
        <v>68</v>
      </c>
      <c r="D85" s="26">
        <f>'data-nhs'!AC$323</f>
        <v>0</v>
      </c>
      <c r="E85" s="75">
        <f t="shared" si="5"/>
        <v>0</v>
      </c>
      <c r="F85" s="28">
        <f t="shared" si="4"/>
        <v>0</v>
      </c>
      <c r="G85" s="72"/>
    </row>
    <row r="86" spans="2:7" x14ac:dyDescent="0.25">
      <c r="B86" s="41"/>
      <c r="C86" s="27" t="s">
        <v>69</v>
      </c>
      <c r="D86" s="26">
        <f>'data-nhs'!AD$323</f>
        <v>0</v>
      </c>
      <c r="E86" s="75">
        <f t="shared" si="5"/>
        <v>0</v>
      </c>
      <c r="F86" s="28">
        <f t="shared" si="4"/>
        <v>0</v>
      </c>
      <c r="G86" s="72"/>
    </row>
    <row r="87" spans="2:7" x14ac:dyDescent="0.25">
      <c r="B87" s="41"/>
      <c r="C87" s="27" t="s">
        <v>70</v>
      </c>
      <c r="D87" s="26">
        <f>'data-nhs'!AE$323</f>
        <v>2</v>
      </c>
      <c r="E87" s="75">
        <f t="shared" si="5"/>
        <v>6.5789473684210523E-3</v>
      </c>
      <c r="F87" s="28">
        <f t="shared" si="4"/>
        <v>6.5789473684210523E-3</v>
      </c>
      <c r="G87" s="72"/>
    </row>
    <row r="88" spans="2:7" x14ac:dyDescent="0.25">
      <c r="B88" s="41"/>
      <c r="C88" s="27" t="s">
        <v>71</v>
      </c>
      <c r="D88" s="26">
        <f>'data-nhs'!AF$323</f>
        <v>0</v>
      </c>
      <c r="E88" s="75">
        <f t="shared" si="5"/>
        <v>0</v>
      </c>
      <c r="F88" s="28">
        <f t="shared" si="4"/>
        <v>0</v>
      </c>
      <c r="G88" s="72"/>
    </row>
    <row r="89" spans="2:7" x14ac:dyDescent="0.25">
      <c r="B89" s="41"/>
      <c r="C89" s="27" t="s">
        <v>72</v>
      </c>
      <c r="D89" s="26">
        <f>'data-nhs'!AG$323</f>
        <v>0</v>
      </c>
      <c r="E89" s="75">
        <f t="shared" si="5"/>
        <v>0</v>
      </c>
      <c r="F89" s="28">
        <f t="shared" si="4"/>
        <v>0</v>
      </c>
      <c r="G89" s="72"/>
    </row>
    <row r="90" spans="2:7" x14ac:dyDescent="0.25">
      <c r="B90" s="41"/>
      <c r="C90" s="27" t="s">
        <v>73</v>
      </c>
      <c r="D90" s="26">
        <f>'data-nhs'!AH$323</f>
        <v>3</v>
      </c>
      <c r="E90" s="75">
        <f t="shared" si="5"/>
        <v>9.8684210526315784E-3</v>
      </c>
      <c r="F90" s="28">
        <f t="shared" si="4"/>
        <v>9.8684210526315784E-3</v>
      </c>
      <c r="G90" s="72"/>
    </row>
    <row r="91" spans="2:7" x14ac:dyDescent="0.25">
      <c r="B91" s="41"/>
      <c r="C91" s="27" t="s">
        <v>74</v>
      </c>
      <c r="D91" s="26">
        <f>'data-nhs'!AI$323</f>
        <v>0</v>
      </c>
      <c r="E91" s="75">
        <f t="shared" si="5"/>
        <v>0</v>
      </c>
      <c r="F91" s="28">
        <f t="shared" si="4"/>
        <v>0</v>
      </c>
      <c r="G91" s="72"/>
    </row>
    <row r="92" spans="2:7" x14ac:dyDescent="0.25">
      <c r="B92" s="41"/>
      <c r="C92" s="27" t="s">
        <v>75</v>
      </c>
      <c r="D92" s="26">
        <f>'data-nhs'!AJ$323</f>
        <v>3</v>
      </c>
      <c r="E92" s="75">
        <f t="shared" si="5"/>
        <v>9.8684210526315784E-3</v>
      </c>
      <c r="F92" s="28">
        <f t="shared" si="4"/>
        <v>9.8684210526315784E-3</v>
      </c>
      <c r="G92" s="72"/>
    </row>
    <row r="93" spans="2:7" x14ac:dyDescent="0.25">
      <c r="B93" s="43"/>
      <c r="C93" s="30"/>
      <c r="D93" s="30">
        <f>'data-nhs'!AH334</f>
        <v>304</v>
      </c>
      <c r="E93" s="30"/>
      <c r="F93" s="30"/>
      <c r="G93" s="45"/>
    </row>
    <row r="95" spans="2:7" ht="33" customHeight="1" x14ac:dyDescent="0.25">
      <c r="B95" s="93" t="s">
        <v>76</v>
      </c>
      <c r="C95" s="94"/>
      <c r="D95" s="94"/>
      <c r="E95" s="94"/>
      <c r="F95" s="94"/>
      <c r="G95" s="95"/>
    </row>
    <row r="96" spans="2:7" x14ac:dyDescent="0.25">
      <c r="B96" s="41"/>
      <c r="C96" s="27" t="s">
        <v>77</v>
      </c>
      <c r="D96" s="28">
        <f>'data-nhs'!AL337</f>
        <v>0.14814814814814814</v>
      </c>
      <c r="E96" s="28">
        <f t="shared" ref="E96:E100" si="6">D96</f>
        <v>0.14814814814814814</v>
      </c>
      <c r="F96" s="26"/>
      <c r="G96" s="72"/>
    </row>
    <row r="97" spans="2:8" x14ac:dyDescent="0.25">
      <c r="B97" s="41"/>
      <c r="C97" s="27" t="s">
        <v>78</v>
      </c>
      <c r="D97" s="28">
        <f>'data-nhs'!AL338</f>
        <v>7.407407407407407E-2</v>
      </c>
      <c r="E97" s="28">
        <f t="shared" si="6"/>
        <v>7.407407407407407E-2</v>
      </c>
      <c r="F97" s="26"/>
      <c r="G97" s="72"/>
    </row>
    <row r="98" spans="2:8" x14ac:dyDescent="0.25">
      <c r="B98" s="41"/>
      <c r="C98" s="27" t="s">
        <v>79</v>
      </c>
      <c r="D98" s="28">
        <f>'data-nhs'!AL339</f>
        <v>0.1111111111111111</v>
      </c>
      <c r="E98" s="28">
        <f t="shared" si="6"/>
        <v>0.1111111111111111</v>
      </c>
      <c r="F98" s="26"/>
      <c r="G98" s="72"/>
    </row>
    <row r="99" spans="2:8" x14ac:dyDescent="0.25">
      <c r="B99" s="41"/>
      <c r="C99" s="27" t="s">
        <v>80</v>
      </c>
      <c r="D99" s="28">
        <f>'data-nhs'!AL340</f>
        <v>0.59259259259259256</v>
      </c>
      <c r="E99" s="28">
        <f t="shared" si="6"/>
        <v>0.59259259259259256</v>
      </c>
      <c r="F99" s="26"/>
      <c r="G99" s="72"/>
    </row>
    <row r="100" spans="2:8" x14ac:dyDescent="0.25">
      <c r="B100" s="41"/>
      <c r="C100" s="27" t="s">
        <v>57</v>
      </c>
      <c r="D100" s="28">
        <f>'data-nhs'!AL341</f>
        <v>7.407407407407407E-2</v>
      </c>
      <c r="E100" s="28">
        <f t="shared" si="6"/>
        <v>7.407407407407407E-2</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'data-nhs'!AM337</f>
        <v>0.1111111111111111</v>
      </c>
      <c r="E104" s="28">
        <f t="shared" ref="E104:E109" si="7">D104</f>
        <v>0.1111111111111111</v>
      </c>
      <c r="F104" s="26"/>
      <c r="G104" s="72"/>
    </row>
    <row r="105" spans="2:8" x14ac:dyDescent="0.25">
      <c r="B105" s="41"/>
      <c r="C105" s="27">
        <v>2</v>
      </c>
      <c r="D105" s="28">
        <f>'data-nhs'!AM338</f>
        <v>0.18518518518518517</v>
      </c>
      <c r="E105" s="28">
        <f t="shared" si="7"/>
        <v>0.18518518518518517</v>
      </c>
      <c r="F105" s="26"/>
      <c r="G105" s="72"/>
    </row>
    <row r="106" spans="2:8" x14ac:dyDescent="0.25">
      <c r="B106" s="41"/>
      <c r="C106" s="27">
        <v>3</v>
      </c>
      <c r="D106" s="28">
        <f>'data-nhs'!AM339</f>
        <v>0.1111111111111111</v>
      </c>
      <c r="E106" s="28">
        <f t="shared" si="7"/>
        <v>0.1111111111111111</v>
      </c>
      <c r="F106" s="26"/>
      <c r="G106" s="72"/>
    </row>
    <row r="107" spans="2:8" x14ac:dyDescent="0.25">
      <c r="B107" s="41"/>
      <c r="C107" s="27">
        <v>4</v>
      </c>
      <c r="D107" s="28">
        <f>'data-nhs'!AM340</f>
        <v>0.22222222222222221</v>
      </c>
      <c r="E107" s="28">
        <f t="shared" si="7"/>
        <v>0.22222222222222221</v>
      </c>
      <c r="F107" s="26"/>
      <c r="G107" s="72"/>
    </row>
    <row r="108" spans="2:8" x14ac:dyDescent="0.25">
      <c r="B108" s="41"/>
      <c r="C108" s="27" t="s">
        <v>82</v>
      </c>
      <c r="D108" s="28">
        <f>'data-nhs'!AM341</f>
        <v>0.33333333333333331</v>
      </c>
      <c r="E108" s="28">
        <f t="shared" si="7"/>
        <v>0.33333333333333331</v>
      </c>
      <c r="F108" s="26"/>
      <c r="G108" s="72"/>
    </row>
    <row r="109" spans="2:8" x14ac:dyDescent="0.25">
      <c r="B109" s="41"/>
      <c r="C109" s="27" t="s">
        <v>83</v>
      </c>
      <c r="D109" s="28">
        <f>'data-nhs'!AM342</f>
        <v>3.7037037037037035E-2</v>
      </c>
      <c r="E109" s="28">
        <f t="shared" si="7"/>
        <v>3.7037037037037035E-2</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'data-nhs'!AN337</f>
        <v>0.70370370370370372</v>
      </c>
      <c r="E115" s="28">
        <f t="shared" ref="E115:E117" si="8">D115</f>
        <v>0.70370370370370372</v>
      </c>
      <c r="F115" s="26"/>
      <c r="G115" s="26"/>
      <c r="H115" s="72"/>
    </row>
    <row r="116" spans="2:8" x14ac:dyDescent="0.25">
      <c r="B116" s="41"/>
      <c r="C116" s="27" t="s">
        <v>87</v>
      </c>
      <c r="D116" s="28">
        <f>'data-nhs'!AN338</f>
        <v>0.14814814814814814</v>
      </c>
      <c r="E116" s="28">
        <f t="shared" si="8"/>
        <v>0.14814814814814814</v>
      </c>
      <c r="F116" s="26"/>
      <c r="G116" s="26"/>
      <c r="H116" s="72"/>
    </row>
    <row r="117" spans="2:8" x14ac:dyDescent="0.25">
      <c r="B117" s="41"/>
      <c r="C117" s="27" t="s">
        <v>88</v>
      </c>
      <c r="D117" s="28">
        <f>'data-nhs'!AN339</f>
        <v>0.14814814814814814</v>
      </c>
      <c r="E117" s="28">
        <f t="shared" si="8"/>
        <v>0.14814814814814814</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'data-nhs'!AP323</f>
        <v>26</v>
      </c>
      <c r="E126" s="26">
        <f>'data-nhs'!AQ323</f>
        <v>2</v>
      </c>
      <c r="F126" s="26">
        <f>'data-nhs'!AR323</f>
        <v>0</v>
      </c>
      <c r="G126" s="26"/>
      <c r="H126" s="72"/>
    </row>
    <row r="127" spans="2:8" x14ac:dyDescent="0.25">
      <c r="B127" s="41"/>
      <c r="C127" s="27" t="s">
        <v>97</v>
      </c>
      <c r="D127" s="26">
        <f>'data-nhs'!AS323</f>
        <v>7</v>
      </c>
      <c r="E127" s="26">
        <f>'data-nhs'!AT323</f>
        <v>1</v>
      </c>
      <c r="F127" s="26">
        <f>'data-nhs'!AU323</f>
        <v>19</v>
      </c>
      <c r="G127" s="26"/>
      <c r="H127" s="72"/>
    </row>
    <row r="128" spans="2:8" x14ac:dyDescent="0.25">
      <c r="B128" s="41"/>
      <c r="C128" s="27" t="s">
        <v>98</v>
      </c>
      <c r="D128" s="26">
        <f>'data-nhs'!AV323</f>
        <v>10</v>
      </c>
      <c r="E128" s="26">
        <f>'data-nhs'!AW323</f>
        <v>8</v>
      </c>
      <c r="F128" s="26">
        <f>'data-nhs'!AX323</f>
        <v>9</v>
      </c>
      <c r="G128" s="26"/>
      <c r="H128" s="72"/>
    </row>
    <row r="129" spans="2:8" x14ac:dyDescent="0.25">
      <c r="B129" s="41"/>
      <c r="C129" s="27" t="s">
        <v>99</v>
      </c>
      <c r="D129" s="26">
        <f>'data-nhs'!AY323</f>
        <v>9</v>
      </c>
      <c r="E129" s="26">
        <f>'data-nhs'!AZ323</f>
        <v>6</v>
      </c>
      <c r="F129" s="26">
        <f>'data-nhs'!BA323</f>
        <v>12</v>
      </c>
      <c r="G129" s="26"/>
      <c r="H129" s="72"/>
    </row>
    <row r="130" spans="2:8" x14ac:dyDescent="0.25">
      <c r="B130" s="41"/>
      <c r="C130" s="27" t="s">
        <v>100</v>
      </c>
      <c r="D130" s="26">
        <f>'data-nhs'!BB323</f>
        <v>5</v>
      </c>
      <c r="E130" s="26">
        <f>'data-nhs'!BC323</f>
        <v>9</v>
      </c>
      <c r="F130" s="26">
        <f>'data-nhs'!BD323</f>
        <v>13</v>
      </c>
      <c r="G130" s="26"/>
      <c r="H130" s="72"/>
    </row>
    <row r="131" spans="2:8" x14ac:dyDescent="0.25">
      <c r="B131" s="41"/>
      <c r="C131" s="27" t="s">
        <v>101</v>
      </c>
      <c r="D131" s="26">
        <f>'data-nhs'!BE323</f>
        <v>2</v>
      </c>
      <c r="E131" s="26">
        <f>'data-nhs'!BF323</f>
        <v>2</v>
      </c>
      <c r="F131" s="26">
        <f>'data-nhs'!BG323</f>
        <v>23</v>
      </c>
      <c r="G131" s="26"/>
      <c r="H131" s="72"/>
    </row>
    <row r="132" spans="2:8" x14ac:dyDescent="0.25">
      <c r="B132" s="41"/>
      <c r="C132" s="27" t="s">
        <v>1603</v>
      </c>
      <c r="D132" s="26">
        <f>'data-nhs'!BH323</f>
        <v>8</v>
      </c>
      <c r="E132" s="26">
        <f>'data-nhs'!BI323</f>
        <v>1</v>
      </c>
      <c r="F132" s="26">
        <f>'data-nhs'!BJ323</f>
        <v>16</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'data-nhs'!BL337</f>
        <v>0.46153846153846156</v>
      </c>
      <c r="E137" s="28">
        <f t="shared" ref="E137:E140" si="9">D137</f>
        <v>0.46153846153846156</v>
      </c>
      <c r="F137" s="26"/>
      <c r="G137" s="26"/>
      <c r="H137" s="72"/>
    </row>
    <row r="138" spans="2:8" x14ac:dyDescent="0.25">
      <c r="B138" s="41"/>
      <c r="C138" s="27">
        <v>2</v>
      </c>
      <c r="D138" s="28">
        <f>'data-nhs'!BL338</f>
        <v>0.30769230769230771</v>
      </c>
      <c r="E138" s="28">
        <f t="shared" si="9"/>
        <v>0.30769230769230771</v>
      </c>
      <c r="F138" s="26"/>
      <c r="G138" s="26"/>
      <c r="H138" s="72"/>
    </row>
    <row r="139" spans="2:8" x14ac:dyDescent="0.25">
      <c r="B139" s="41"/>
      <c r="C139" s="27">
        <v>3</v>
      </c>
      <c r="D139" s="28">
        <f>'data-nhs'!BL339</f>
        <v>0.11538461538461539</v>
      </c>
      <c r="E139" s="28">
        <f t="shared" si="9"/>
        <v>0.11538461538461539</v>
      </c>
      <c r="F139" s="26"/>
      <c r="G139" s="26"/>
      <c r="H139" s="72"/>
    </row>
    <row r="140" spans="2:8" x14ac:dyDescent="0.25">
      <c r="B140" s="41"/>
      <c r="C140" s="27" t="s">
        <v>104</v>
      </c>
      <c r="D140" s="28">
        <f>'data-nhs'!BL341</f>
        <v>0.11538461538461539</v>
      </c>
      <c r="E140" s="28">
        <f t="shared" si="9"/>
        <v>0.11538461538461539</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'data-nhs'!BN323</f>
        <v>23</v>
      </c>
      <c r="E144" s="72"/>
    </row>
    <row r="145" spans="2:13" x14ac:dyDescent="0.25">
      <c r="B145" s="41"/>
      <c r="C145" s="27" t="s">
        <v>107</v>
      </c>
      <c r="D145" s="26">
        <f>'data-nhs'!BO323</f>
        <v>13</v>
      </c>
      <c r="E145" s="72"/>
    </row>
    <row r="146" spans="2:13" x14ac:dyDescent="0.25">
      <c r="B146" s="41"/>
      <c r="C146" s="27" t="s">
        <v>108</v>
      </c>
      <c r="D146" s="26">
        <f>'data-nhs'!BP323</f>
        <v>8</v>
      </c>
      <c r="E146" s="72"/>
    </row>
    <row r="147" spans="2:13" x14ac:dyDescent="0.25">
      <c r="B147" s="43"/>
      <c r="C147" s="55" t="s">
        <v>75</v>
      </c>
      <c r="D147" s="30">
        <f>'data-nhs'!BQ323</f>
        <v>1</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'data-nhs'!BS366</f>
        <v>0</v>
      </c>
      <c r="L150" s="42">
        <f t="shared" ref="L150:L154" si="10">K150</f>
        <v>0</v>
      </c>
      <c r="M150" s="54"/>
    </row>
    <row r="151" spans="2:13" x14ac:dyDescent="0.25">
      <c r="B151" s="73"/>
      <c r="C151" s="26"/>
      <c r="D151" s="26"/>
      <c r="E151" s="26"/>
      <c r="F151" s="62">
        <f>'data-nhs'!BS351</f>
        <v>50</v>
      </c>
      <c r="G151" s="62">
        <f>'data-nhs'!BS352</f>
        <v>100</v>
      </c>
      <c r="H151" s="80">
        <f>'data-nhs'!BS353</f>
        <v>92.730769230769226</v>
      </c>
      <c r="I151" s="50">
        <f>'data-nhs'!BS354</f>
        <v>97</v>
      </c>
      <c r="J151" s="27" t="s">
        <v>11</v>
      </c>
      <c r="K151" s="53">
        <f>'data-nhs'!BS367</f>
        <v>0</v>
      </c>
      <c r="L151" s="42">
        <f t="shared" si="10"/>
        <v>0</v>
      </c>
      <c r="M151" s="54"/>
    </row>
    <row r="152" spans="2:13" x14ac:dyDescent="0.25">
      <c r="B152" s="73"/>
      <c r="C152" s="26"/>
      <c r="D152" s="26"/>
      <c r="E152" s="26"/>
      <c r="F152" s="26"/>
      <c r="G152" s="26"/>
      <c r="H152" s="26"/>
      <c r="I152" s="50"/>
      <c r="J152" s="27" t="s">
        <v>12</v>
      </c>
      <c r="K152" s="53">
        <f>'data-nhs'!BS368</f>
        <v>3.8461538461538464E-2</v>
      </c>
      <c r="L152" s="42">
        <f t="shared" si="10"/>
        <v>3.8461538461538464E-2</v>
      </c>
      <c r="M152" s="54"/>
    </row>
    <row r="153" spans="2:13" x14ac:dyDescent="0.25">
      <c r="B153" s="73"/>
      <c r="C153" s="26"/>
      <c r="D153" s="26"/>
      <c r="E153" s="26"/>
      <c r="F153" s="26"/>
      <c r="G153" s="26"/>
      <c r="H153" s="26"/>
      <c r="I153" s="50"/>
      <c r="J153" s="27" t="s">
        <v>13</v>
      </c>
      <c r="K153" s="53">
        <f>'data-nhs'!BS369</f>
        <v>3.8461538461538464E-2</v>
      </c>
      <c r="L153" s="42">
        <f t="shared" si="10"/>
        <v>3.8461538461538464E-2</v>
      </c>
      <c r="M153" s="54"/>
    </row>
    <row r="154" spans="2:13" x14ac:dyDescent="0.25">
      <c r="B154" s="76"/>
      <c r="C154" s="30"/>
      <c r="D154" s="30"/>
      <c r="E154" s="30"/>
      <c r="F154" s="30"/>
      <c r="G154" s="30"/>
      <c r="H154" s="30"/>
      <c r="I154" s="64"/>
      <c r="J154" s="55" t="s">
        <v>14</v>
      </c>
      <c r="K154" s="57">
        <f>'data-nhs'!BS370</f>
        <v>0.92307692307692313</v>
      </c>
      <c r="L154" s="71">
        <f t="shared" si="10"/>
        <v>0.92307692307692313</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'data-nhs'!BT323</f>
        <v>3</v>
      </c>
      <c r="E158" s="61">
        <f>'data-nhs'!BT324</f>
        <v>6</v>
      </c>
      <c r="F158" s="81">
        <f>'data-nhs'!BT325</f>
        <v>0</v>
      </c>
    </row>
    <row r="159" spans="2:13" x14ac:dyDescent="0.25">
      <c r="B159" s="41"/>
      <c r="C159" s="29" t="s">
        <v>203</v>
      </c>
      <c r="D159" s="62">
        <f>'data-nhs'!BU323</f>
        <v>5</v>
      </c>
      <c r="E159" s="62">
        <f>'data-nhs'!BU324</f>
        <v>3</v>
      </c>
      <c r="F159" s="77">
        <f>'data-nhs'!BU325</f>
        <v>1</v>
      </c>
    </row>
    <row r="160" spans="2:13" x14ac:dyDescent="0.25">
      <c r="B160" s="76"/>
      <c r="C160" s="82" t="s">
        <v>204</v>
      </c>
      <c r="D160" s="68">
        <f>'data-nhs'!BV323</f>
        <v>1</v>
      </c>
      <c r="E160" s="68">
        <f>'data-nhs'!BV324</f>
        <v>0</v>
      </c>
      <c r="F160" s="83">
        <f>'data-nhs'!BV325</f>
        <v>8</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'data-nhs'!BW351</f>
        <v>76.5</v>
      </c>
      <c r="E165" s="85">
        <f>'data-nhs'!BW352</f>
        <v>1200</v>
      </c>
      <c r="F165" s="85">
        <f>'data-nhs'!BW353</f>
        <v>325.02777777777777</v>
      </c>
      <c r="G165" s="85">
        <f>'data-nhs'!BW354</f>
        <v>225</v>
      </c>
      <c r="H165" s="72">
        <f>'data-nhs'!BW360</f>
        <v>19</v>
      </c>
    </row>
    <row r="166" spans="2:8" x14ac:dyDescent="0.25">
      <c r="B166" s="41"/>
      <c r="C166" s="27" t="s">
        <v>114</v>
      </c>
      <c r="D166" s="85">
        <f>'data-nhs'!BX$351</f>
        <v>20</v>
      </c>
      <c r="E166" s="85">
        <f>'data-nhs'!BX$352</f>
        <v>350</v>
      </c>
      <c r="F166" s="85">
        <f>'data-nhs'!BX$353</f>
        <v>122.375</v>
      </c>
      <c r="G166" s="85">
        <f>'data-nhs'!BX$354</f>
        <v>79.5</v>
      </c>
      <c r="H166" s="72">
        <f>'data-nhs'!BX360</f>
        <v>8</v>
      </c>
    </row>
    <row r="167" spans="2:8" x14ac:dyDescent="0.25">
      <c r="B167" s="41"/>
      <c r="C167" s="27" t="s">
        <v>115</v>
      </c>
      <c r="D167" s="85">
        <f>'data-nhs'!BY$351</f>
        <v>30</v>
      </c>
      <c r="E167" s="85">
        <f>'data-nhs'!BY$352</f>
        <v>800</v>
      </c>
      <c r="F167" s="85">
        <f>'data-nhs'!BY$353</f>
        <v>259.25</v>
      </c>
      <c r="G167" s="85">
        <f>'data-nhs'!BY$354</f>
        <v>78.25</v>
      </c>
      <c r="H167" s="72">
        <f>'data-nhs'!BY360</f>
        <v>6</v>
      </c>
    </row>
    <row r="168" spans="2:8" x14ac:dyDescent="0.25">
      <c r="B168" s="43"/>
      <c r="C168" s="55" t="s">
        <v>116</v>
      </c>
      <c r="D168" s="86">
        <f>'data-nhs'!BZ$351</f>
        <v>230</v>
      </c>
      <c r="E168" s="86">
        <f>'data-nhs'!BZ$352</f>
        <v>230</v>
      </c>
      <c r="F168" s="86">
        <f>'data-nhs'!BZ$353</f>
        <v>230</v>
      </c>
      <c r="G168" s="86">
        <f>'data-nhs'!BZ$354</f>
        <v>230</v>
      </c>
      <c r="H168" s="45">
        <f>'data-nhs'!BZ360</f>
        <v>1</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'data-nhs'!CB$348</f>
        <v>0.14814814814814814</v>
      </c>
      <c r="E172" s="42">
        <f t="shared" ref="E172:E179" si="11">D172</f>
        <v>0.14814814814814814</v>
      </c>
    </row>
    <row r="173" spans="2:8" x14ac:dyDescent="0.25">
      <c r="B173" s="41"/>
      <c r="C173" s="29" t="s">
        <v>119</v>
      </c>
      <c r="D173" s="28">
        <f>'data-nhs'!CC$348</f>
        <v>0.18518518518518517</v>
      </c>
      <c r="E173" s="42">
        <f t="shared" si="11"/>
        <v>0.18518518518518517</v>
      </c>
    </row>
    <row r="174" spans="2:8" x14ac:dyDescent="0.25">
      <c r="B174" s="41"/>
      <c r="C174" s="29" t="s">
        <v>120</v>
      </c>
      <c r="D174" s="28">
        <f>'data-nhs'!CD$348</f>
        <v>0.44444444444444442</v>
      </c>
      <c r="E174" s="42">
        <f t="shared" si="11"/>
        <v>0.44444444444444442</v>
      </c>
    </row>
    <row r="175" spans="2:8" x14ac:dyDescent="0.25">
      <c r="B175" s="41"/>
      <c r="C175" s="29" t="s">
        <v>121</v>
      </c>
      <c r="D175" s="28">
        <f>'data-nhs'!CE$348</f>
        <v>3.7037037037037035E-2</v>
      </c>
      <c r="E175" s="42">
        <f t="shared" si="11"/>
        <v>3.7037037037037035E-2</v>
      </c>
    </row>
    <row r="176" spans="2:8" x14ac:dyDescent="0.25">
      <c r="B176" s="41"/>
      <c r="C176" s="29" t="s">
        <v>122</v>
      </c>
      <c r="D176" s="28">
        <f>'data-nhs'!CF$348</f>
        <v>0.18518518518518517</v>
      </c>
      <c r="E176" s="42">
        <f t="shared" si="11"/>
        <v>0.18518518518518517</v>
      </c>
    </row>
    <row r="177" spans="2:8" x14ac:dyDescent="0.25">
      <c r="B177" s="41"/>
      <c r="C177" s="29" t="s">
        <v>123</v>
      </c>
      <c r="D177" s="28">
        <f>'data-nhs'!CG$348</f>
        <v>0.1111111111111111</v>
      </c>
      <c r="E177" s="42">
        <f t="shared" si="11"/>
        <v>0.1111111111111111</v>
      </c>
    </row>
    <row r="178" spans="2:8" x14ac:dyDescent="0.25">
      <c r="B178" s="41"/>
      <c r="C178" s="29" t="s">
        <v>124</v>
      </c>
      <c r="D178" s="28">
        <f>'data-nhs'!CH$348</f>
        <v>0</v>
      </c>
      <c r="E178" s="42">
        <f t="shared" si="11"/>
        <v>0</v>
      </c>
    </row>
    <row r="179" spans="2:8" x14ac:dyDescent="0.25">
      <c r="B179" s="43"/>
      <c r="C179" s="82" t="s">
        <v>75</v>
      </c>
      <c r="D179" s="44">
        <f>'data-nhs'!CI$348</f>
        <v>0.22222222222222221</v>
      </c>
      <c r="E179" s="71">
        <f t="shared" si="11"/>
        <v>0.22222222222222221</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'data-nhs'!CL348</f>
        <v>0.77777777777777779</v>
      </c>
      <c r="E187" s="28">
        <f>'data-nhs'!CM348</f>
        <v>7.407407407407407E-2</v>
      </c>
      <c r="F187" s="28">
        <f>'data-nhs'!CN348</f>
        <v>0</v>
      </c>
      <c r="G187" s="42">
        <f>'data-nhs'!CO348</f>
        <v>0</v>
      </c>
      <c r="H187" s="12"/>
    </row>
    <row r="188" spans="2:8" x14ac:dyDescent="0.25">
      <c r="B188" s="43"/>
      <c r="C188" s="55" t="s">
        <v>131</v>
      </c>
      <c r="D188" s="44">
        <f>'data-nhs'!CP348</f>
        <v>0.55555555555555558</v>
      </c>
      <c r="E188" s="44">
        <f>'data-nhs'!CQ348</f>
        <v>0</v>
      </c>
      <c r="F188" s="44">
        <f>'data-nhs'!CR348</f>
        <v>0</v>
      </c>
      <c r="G188" s="71">
        <f>'data-nhs'!CS348</f>
        <v>0</v>
      </c>
    </row>
    <row r="189" spans="2:8" x14ac:dyDescent="0.25">
      <c r="B189" s="5"/>
    </row>
    <row r="190" spans="2:8" x14ac:dyDescent="0.25">
      <c r="B190" s="46" t="s">
        <v>132</v>
      </c>
      <c r="C190" s="47"/>
      <c r="D190" s="47"/>
      <c r="E190" s="69"/>
    </row>
    <row r="191" spans="2:8" x14ac:dyDescent="0.25">
      <c r="B191" s="41"/>
      <c r="C191" s="27" t="s">
        <v>133</v>
      </c>
      <c r="D191" s="28">
        <f>'data-nhs'!CT337</f>
        <v>0.57692307692307687</v>
      </c>
      <c r="E191" s="42">
        <f t="shared" ref="E191:E197" si="12">D191</f>
        <v>0.57692307692307687</v>
      </c>
    </row>
    <row r="192" spans="2:8" x14ac:dyDescent="0.25">
      <c r="B192" s="41"/>
      <c r="C192" s="27" t="s">
        <v>134</v>
      </c>
      <c r="D192" s="28">
        <f>'data-nhs'!CT338</f>
        <v>0.34615384615384615</v>
      </c>
      <c r="E192" s="42">
        <f t="shared" si="12"/>
        <v>0.34615384615384615</v>
      </c>
    </row>
    <row r="193" spans="2:7" x14ac:dyDescent="0.25">
      <c r="B193" s="41"/>
      <c r="C193" s="27" t="s">
        <v>135</v>
      </c>
      <c r="D193" s="28">
        <f>'data-nhs'!CT339</f>
        <v>0</v>
      </c>
      <c r="E193" s="42">
        <f t="shared" si="12"/>
        <v>0</v>
      </c>
    </row>
    <row r="194" spans="2:7" x14ac:dyDescent="0.25">
      <c r="B194" s="41"/>
      <c r="C194" s="27" t="s">
        <v>136</v>
      </c>
      <c r="D194" s="28">
        <f>'data-nhs'!CT340</f>
        <v>0</v>
      </c>
      <c r="E194" s="42">
        <f t="shared" si="12"/>
        <v>0</v>
      </c>
    </row>
    <row r="195" spans="2:7" x14ac:dyDescent="0.25">
      <c r="B195" s="41"/>
      <c r="C195" s="27" t="s">
        <v>137</v>
      </c>
      <c r="D195" s="28">
        <f>'data-nhs'!CT341</f>
        <v>0</v>
      </c>
      <c r="E195" s="42">
        <f t="shared" si="12"/>
        <v>0</v>
      </c>
    </row>
    <row r="196" spans="2:7" x14ac:dyDescent="0.25">
      <c r="B196" s="41"/>
      <c r="C196" s="27" t="s">
        <v>138</v>
      </c>
      <c r="D196" s="28">
        <f>'data-nhs'!CT342</f>
        <v>7.6923076923076927E-2</v>
      </c>
      <c r="E196" s="42">
        <f t="shared" si="12"/>
        <v>7.6923076923076927E-2</v>
      </c>
    </row>
    <row r="197" spans="2:7" x14ac:dyDescent="0.25">
      <c r="B197" s="43"/>
      <c r="C197" s="55" t="s">
        <v>139</v>
      </c>
      <c r="D197" s="44">
        <f>'data-nhs'!CT343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'data-nhs'!CU$337</f>
        <v>0.12</v>
      </c>
      <c r="E202" s="28">
        <f>'data-nhs'!CU$338</f>
        <v>0.28000000000000003</v>
      </c>
      <c r="F202" s="28">
        <f>'data-nhs'!CU$339</f>
        <v>0.48</v>
      </c>
      <c r="G202" s="42">
        <f>'data-nhs'!CU$340</f>
        <v>0.12</v>
      </c>
    </row>
    <row r="203" spans="2:7" x14ac:dyDescent="0.25">
      <c r="B203" s="41"/>
      <c r="C203" s="27" t="s">
        <v>146</v>
      </c>
      <c r="D203" s="28">
        <f>'data-nhs'!CV$337</f>
        <v>0.5</v>
      </c>
      <c r="E203" s="28">
        <f>'data-nhs'!CV$338</f>
        <v>0.34615384615384615</v>
      </c>
      <c r="F203" s="28">
        <f>'data-nhs'!CV$339</f>
        <v>0.15384615384615385</v>
      </c>
      <c r="G203" s="42">
        <f>'data-nhs'!CV$340</f>
        <v>0</v>
      </c>
    </row>
    <row r="204" spans="2:7" x14ac:dyDescent="0.25">
      <c r="B204" s="41"/>
      <c r="C204" s="27" t="s">
        <v>147</v>
      </c>
      <c r="D204" s="28">
        <f>'data-nhs'!CW$337</f>
        <v>0.125</v>
      </c>
      <c r="E204" s="28">
        <f>'data-nhs'!CW$338</f>
        <v>0.45833333333333331</v>
      </c>
      <c r="F204" s="28">
        <f>'data-nhs'!CW$339</f>
        <v>0.20833333333333334</v>
      </c>
      <c r="G204" s="42">
        <f>'data-nhs'!CW$340</f>
        <v>0.20833333333333334</v>
      </c>
    </row>
    <row r="205" spans="2:7" x14ac:dyDescent="0.25">
      <c r="B205" s="41"/>
      <c r="C205" s="27" t="s">
        <v>148</v>
      </c>
      <c r="D205" s="28">
        <f>'data-nhs'!CX$337</f>
        <v>0.16666666666666666</v>
      </c>
      <c r="E205" s="28">
        <f>'data-nhs'!CX$338</f>
        <v>0.41666666666666669</v>
      </c>
      <c r="F205" s="28">
        <f>'data-nhs'!CX$339</f>
        <v>0.20833333333333334</v>
      </c>
      <c r="G205" s="42">
        <f>'data-nhs'!CX$340</f>
        <v>0.20833333333333334</v>
      </c>
    </row>
    <row r="206" spans="2:7" x14ac:dyDescent="0.25">
      <c r="B206" s="41"/>
      <c r="C206" s="27" t="s">
        <v>149</v>
      </c>
      <c r="D206" s="28">
        <f>'data-nhs'!CY$337</f>
        <v>0.30769230769230771</v>
      </c>
      <c r="E206" s="28">
        <f>'data-nhs'!CY$338</f>
        <v>0.38461538461538464</v>
      </c>
      <c r="F206" s="28">
        <f>'data-nhs'!CY$339</f>
        <v>0.19230769230769232</v>
      </c>
      <c r="G206" s="42">
        <f>'data-nhs'!CY$340</f>
        <v>0.11538461538461539</v>
      </c>
    </row>
    <row r="207" spans="2:7" x14ac:dyDescent="0.25">
      <c r="B207" s="41"/>
      <c r="C207" s="27" t="s">
        <v>150</v>
      </c>
      <c r="D207" s="28">
        <f>'data-nhs'!CZ$337</f>
        <v>0.5</v>
      </c>
      <c r="E207" s="28">
        <f>'data-nhs'!CZ$338</f>
        <v>0.26923076923076922</v>
      </c>
      <c r="F207" s="28">
        <f>'data-nhs'!CZ$339</f>
        <v>0.15384615384615385</v>
      </c>
      <c r="G207" s="42">
        <f>'data-nhs'!CZ$340</f>
        <v>7.6923076923076927E-2</v>
      </c>
    </row>
    <row r="208" spans="2:7" x14ac:dyDescent="0.25">
      <c r="B208" s="41"/>
      <c r="C208" s="27" t="s">
        <v>151</v>
      </c>
      <c r="D208" s="28">
        <f>'data-nhs'!DA$337</f>
        <v>0.44</v>
      </c>
      <c r="E208" s="28">
        <f>'data-nhs'!DA$338</f>
        <v>0.48</v>
      </c>
      <c r="F208" s="28">
        <f>'data-nhs'!DA$339</f>
        <v>0.08</v>
      </c>
      <c r="G208" s="42">
        <f>'data-nhs'!DA$340</f>
        <v>0</v>
      </c>
    </row>
    <row r="209" spans="2:7" x14ac:dyDescent="0.25">
      <c r="B209" s="41"/>
      <c r="C209" s="27" t="s">
        <v>152</v>
      </c>
      <c r="D209" s="28">
        <f>'data-nhs'!DB$337</f>
        <v>0.57692307692307687</v>
      </c>
      <c r="E209" s="28">
        <f>'data-nhs'!DB$338</f>
        <v>0.30769230769230771</v>
      </c>
      <c r="F209" s="28">
        <f>'data-nhs'!DB$339</f>
        <v>3.8461538461538464E-2</v>
      </c>
      <c r="G209" s="42">
        <f>'data-nhs'!DB$340</f>
        <v>7.6923076923076927E-2</v>
      </c>
    </row>
    <row r="210" spans="2:7" x14ac:dyDescent="0.25">
      <c r="B210" s="43"/>
      <c r="C210" s="55" t="s">
        <v>153</v>
      </c>
      <c r="D210" s="44">
        <f>'data-nhs'!DC$337</f>
        <v>0.5</v>
      </c>
      <c r="E210" s="44">
        <f>'data-nhs'!DC$338</f>
        <v>0.26923076923076922</v>
      </c>
      <c r="F210" s="44">
        <f>'data-nhs'!DC$339</f>
        <v>0.19230769230769232</v>
      </c>
      <c r="G210" s="71">
        <f>'data-nhs'!DC$340</f>
        <v>3.8461538461538464E-2</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'data-nhs'!DD$348</f>
        <v>0.59259259259259256</v>
      </c>
      <c r="E214" s="42">
        <f t="shared" ref="E214:E221" si="13">D214</f>
        <v>0.59259259259259256</v>
      </c>
    </row>
    <row r="215" spans="2:7" x14ac:dyDescent="0.25">
      <c r="B215" s="41"/>
      <c r="C215" s="27" t="s">
        <v>156</v>
      </c>
      <c r="D215" s="28">
        <f>'data-nhs'!DE$348</f>
        <v>0.48148148148148145</v>
      </c>
      <c r="E215" s="42">
        <f t="shared" si="13"/>
        <v>0.48148148148148145</v>
      </c>
    </row>
    <row r="216" spans="2:7" x14ac:dyDescent="0.25">
      <c r="B216" s="41"/>
      <c r="C216" s="27" t="s">
        <v>157</v>
      </c>
      <c r="D216" s="28">
        <f>'data-nhs'!DF$348</f>
        <v>0.29629629629629628</v>
      </c>
      <c r="E216" s="42">
        <f t="shared" si="13"/>
        <v>0.29629629629629628</v>
      </c>
    </row>
    <row r="217" spans="2:7" x14ac:dyDescent="0.25">
      <c r="B217" s="41"/>
      <c r="C217" s="27" t="s">
        <v>158</v>
      </c>
      <c r="D217" s="28">
        <f>'data-nhs'!DG$348</f>
        <v>0.18518518518518517</v>
      </c>
      <c r="E217" s="42">
        <f t="shared" si="13"/>
        <v>0.18518518518518517</v>
      </c>
    </row>
    <row r="218" spans="2:7" x14ac:dyDescent="0.25">
      <c r="B218" s="41"/>
      <c r="C218" s="27" t="s">
        <v>159</v>
      </c>
      <c r="D218" s="28">
        <f>'data-nhs'!DH$348</f>
        <v>0.1111111111111111</v>
      </c>
      <c r="E218" s="42">
        <f t="shared" si="13"/>
        <v>0.1111111111111111</v>
      </c>
    </row>
    <row r="219" spans="2:7" x14ac:dyDescent="0.25">
      <c r="B219" s="41"/>
      <c r="C219" s="27" t="s">
        <v>160</v>
      </c>
      <c r="D219" s="28">
        <f>'data-nhs'!DI$348</f>
        <v>0.18518518518518517</v>
      </c>
      <c r="E219" s="42">
        <f t="shared" si="13"/>
        <v>0.18518518518518517</v>
      </c>
    </row>
    <row r="220" spans="2:7" x14ac:dyDescent="0.25">
      <c r="B220" s="41"/>
      <c r="C220" s="27" t="s">
        <v>161</v>
      </c>
      <c r="D220" s="28">
        <f>'data-nhs'!DJ$348</f>
        <v>0.51851851851851849</v>
      </c>
      <c r="E220" s="42">
        <f t="shared" si="13"/>
        <v>0.51851851851851849</v>
      </c>
    </row>
    <row r="221" spans="2:7" x14ac:dyDescent="0.25">
      <c r="B221" s="43"/>
      <c r="C221" s="55" t="s">
        <v>75</v>
      </c>
      <c r="D221" s="44">
        <f>'data-nhs'!DK$348</f>
        <v>0.1111111111111111</v>
      </c>
      <c r="E221" s="71">
        <f t="shared" si="13"/>
        <v>0.1111111111111111</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'data-nhs'!DO$337</f>
        <v>0.23076923076923078</v>
      </c>
      <c r="E231" s="28">
        <f>'data-nhs'!DO$338</f>
        <v>0.30769230769230771</v>
      </c>
      <c r="F231" s="28">
        <f>'data-nhs'!DO$339</f>
        <v>0.26923076923076922</v>
      </c>
      <c r="G231" s="42">
        <f>'data-nhs'!DO$340</f>
        <v>0.19230769230769232</v>
      </c>
    </row>
    <row r="232" spans="1:7" x14ac:dyDescent="0.25">
      <c r="B232" s="41"/>
      <c r="C232" s="27" t="s">
        <v>169</v>
      </c>
      <c r="D232" s="28">
        <f>'data-nhs'!DP$337</f>
        <v>7.6923076923076927E-2</v>
      </c>
      <c r="E232" s="28">
        <f>'data-nhs'!DP$338</f>
        <v>0.30769230769230771</v>
      </c>
      <c r="F232" s="28">
        <f>'data-nhs'!DP$339</f>
        <v>0.30769230769230771</v>
      </c>
      <c r="G232" s="42">
        <f>'data-nhs'!DP$340</f>
        <v>0.30769230769230771</v>
      </c>
    </row>
    <row r="233" spans="1:7" x14ac:dyDescent="0.25">
      <c r="B233" s="43"/>
      <c r="C233" s="55" t="s">
        <v>129</v>
      </c>
      <c r="D233" s="44">
        <f>'data-nhs'!DQ$337</f>
        <v>0.5</v>
      </c>
      <c r="E233" s="44">
        <f>'data-nhs'!DQ$338</f>
        <v>0.26923076923076922</v>
      </c>
      <c r="F233" s="44">
        <f>'data-nhs'!DQ$339</f>
        <v>0.11538461538461539</v>
      </c>
      <c r="G233" s="71">
        <f>'data-nhs'!DQ$340</f>
        <v>0.11538461538461539</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'data-nhs'!DR337</f>
        <v>3.7037037037037035E-2</v>
      </c>
      <c r="E237" s="28">
        <f t="shared" ref="E237:E241" si="14">D237</f>
        <v>3.7037037037037035E-2</v>
      </c>
      <c r="F237" s="26"/>
      <c r="G237" s="72"/>
    </row>
    <row r="238" spans="1:7" x14ac:dyDescent="0.25">
      <c r="B238" s="41"/>
      <c r="C238" s="27" t="s">
        <v>175</v>
      </c>
      <c r="D238" s="28">
        <f>'data-nhs'!DR338</f>
        <v>0.25925925925925924</v>
      </c>
      <c r="E238" s="28">
        <f t="shared" si="14"/>
        <v>0.25925925925925924</v>
      </c>
      <c r="F238" s="26"/>
      <c r="G238" s="72"/>
    </row>
    <row r="239" spans="1:7" x14ac:dyDescent="0.25">
      <c r="B239" s="41"/>
      <c r="C239" s="27" t="s">
        <v>174</v>
      </c>
      <c r="D239" s="28">
        <f>'data-nhs'!DR339</f>
        <v>7.407407407407407E-2</v>
      </c>
      <c r="E239" s="28">
        <f t="shared" si="14"/>
        <v>7.407407407407407E-2</v>
      </c>
      <c r="F239" s="26"/>
      <c r="G239" s="72"/>
    </row>
    <row r="240" spans="1:7" x14ac:dyDescent="0.25">
      <c r="A240" s="26"/>
      <c r="B240" s="41"/>
      <c r="C240" s="27" t="s">
        <v>173</v>
      </c>
      <c r="D240" s="28">
        <f>'data-nhs'!DR340</f>
        <v>0.25925925925925924</v>
      </c>
      <c r="E240" s="28">
        <f t="shared" si="14"/>
        <v>0.25925925925925924</v>
      </c>
      <c r="F240" s="26"/>
      <c r="G240" s="72"/>
    </row>
    <row r="241" spans="1:7" x14ac:dyDescent="0.25">
      <c r="A241" s="26"/>
      <c r="B241" s="43"/>
      <c r="C241" s="55" t="s">
        <v>172</v>
      </c>
      <c r="D241" s="44">
        <f>'data-nhs'!DR341</f>
        <v>0.37037037037037035</v>
      </c>
      <c r="E241" s="44">
        <f t="shared" si="14"/>
        <v>0.37037037037037035</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'data-nhs'!DS348</f>
        <v>0</v>
      </c>
      <c r="E246" s="44">
        <f>'data-nhs'!DT348</f>
        <v>0.14814814814814814</v>
      </c>
      <c r="F246" s="71">
        <f>'data-nhs'!DU348</f>
        <v>0.66666666666666663</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'data-nhs'!DV348</f>
        <v>0.7407407407407407</v>
      </c>
      <c r="E249" s="28">
        <f t="shared" ref="E249:E253" si="15">D249</f>
        <v>0.7407407407407407</v>
      </c>
      <c r="F249" s="26"/>
      <c r="G249" s="72"/>
    </row>
    <row r="250" spans="1:7" x14ac:dyDescent="0.25">
      <c r="A250" s="26"/>
      <c r="B250" s="41"/>
      <c r="C250" s="27" t="s">
        <v>182</v>
      </c>
      <c r="D250" s="28">
        <f>'data-nhs'!DW348</f>
        <v>3.7037037037037035E-2</v>
      </c>
      <c r="E250" s="28">
        <f t="shared" si="15"/>
        <v>3.7037037037037035E-2</v>
      </c>
      <c r="F250" s="26"/>
      <c r="G250" s="72"/>
    </row>
    <row r="251" spans="1:7" x14ac:dyDescent="0.25">
      <c r="A251" s="26"/>
      <c r="B251" s="41"/>
      <c r="C251" s="27" t="s">
        <v>183</v>
      </c>
      <c r="D251" s="28">
        <f>'data-nhs'!DX348</f>
        <v>0</v>
      </c>
      <c r="E251" s="28">
        <f t="shared" si="15"/>
        <v>0</v>
      </c>
      <c r="F251" s="26"/>
      <c r="G251" s="72"/>
    </row>
    <row r="252" spans="1:7" x14ac:dyDescent="0.25">
      <c r="A252" s="26"/>
      <c r="B252" s="41"/>
      <c r="C252" s="27" t="s">
        <v>184</v>
      </c>
      <c r="D252" s="28">
        <f>'data-nhs'!DY348</f>
        <v>7.407407407407407E-2</v>
      </c>
      <c r="E252" s="28">
        <f t="shared" si="15"/>
        <v>7.407407407407407E-2</v>
      </c>
      <c r="F252" s="26"/>
      <c r="G252" s="72"/>
    </row>
    <row r="253" spans="1:7" x14ac:dyDescent="0.25">
      <c r="A253" s="26"/>
      <c r="B253" s="43"/>
      <c r="C253" s="55" t="s">
        <v>185</v>
      </c>
      <c r="D253" s="44">
        <f>'data-nhs'!DZ348</f>
        <v>0.22222222222222221</v>
      </c>
      <c r="E253" s="44">
        <f t="shared" si="15"/>
        <v>0.22222222222222221</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'data-nhs'!EA348</f>
        <v>0.66666666666666663</v>
      </c>
      <c r="E257" s="28">
        <f t="shared" ref="E257:E261" si="16">D257</f>
        <v>0.66666666666666663</v>
      </c>
      <c r="F257" s="26"/>
      <c r="G257" s="72"/>
    </row>
    <row r="258" spans="1:7" x14ac:dyDescent="0.25">
      <c r="A258" s="26"/>
      <c r="B258" s="41"/>
      <c r="C258" s="27" t="s">
        <v>187</v>
      </c>
      <c r="D258" s="28">
        <f>'data-nhs'!EB348</f>
        <v>7.407407407407407E-2</v>
      </c>
      <c r="E258" s="28">
        <f t="shared" si="16"/>
        <v>7.407407407407407E-2</v>
      </c>
      <c r="F258" s="26"/>
      <c r="G258" s="72"/>
    </row>
    <row r="259" spans="1:7" x14ac:dyDescent="0.25">
      <c r="A259" s="26"/>
      <c r="B259" s="41"/>
      <c r="C259" s="27" t="s">
        <v>188</v>
      </c>
      <c r="D259" s="28">
        <f>'data-nhs'!EC348</f>
        <v>3.7037037037037035E-2</v>
      </c>
      <c r="E259" s="28">
        <f t="shared" si="16"/>
        <v>3.7037037037037035E-2</v>
      </c>
      <c r="F259" s="26"/>
      <c r="G259" s="72"/>
    </row>
    <row r="260" spans="1:7" x14ac:dyDescent="0.25">
      <c r="A260" s="26"/>
      <c r="B260" s="41"/>
      <c r="C260" s="27" t="s">
        <v>189</v>
      </c>
      <c r="D260" s="28">
        <f>'data-nhs'!ED348</f>
        <v>0</v>
      </c>
      <c r="E260" s="28">
        <f t="shared" si="16"/>
        <v>0</v>
      </c>
      <c r="F260" s="26"/>
      <c r="G260" s="72"/>
    </row>
    <row r="261" spans="1:7" x14ac:dyDescent="0.25">
      <c r="A261" s="26"/>
      <c r="B261" s="43"/>
      <c r="C261" s="55" t="s">
        <v>185</v>
      </c>
      <c r="D261" s="44">
        <f>'data-nhs'!EE348</f>
        <v>0.25925925925925924</v>
      </c>
      <c r="E261" s="44">
        <f t="shared" si="16"/>
        <v>0.25925925925925924</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'data-nhs'!EF339</f>
        <v>4.3478260869565216E-2</v>
      </c>
      <c r="E265" s="28">
        <f t="shared" ref="E265:E269" si="17">D265</f>
        <v>4.3478260869565216E-2</v>
      </c>
      <c r="F265" s="26"/>
      <c r="G265" s="72"/>
    </row>
    <row r="266" spans="1:7" x14ac:dyDescent="0.25">
      <c r="A266" s="26"/>
      <c r="B266" s="41"/>
      <c r="C266" s="27" t="s">
        <v>192</v>
      </c>
      <c r="D266" s="28">
        <f>'data-nhs'!EF340</f>
        <v>0.39130434782608697</v>
      </c>
      <c r="E266" s="28">
        <f t="shared" si="17"/>
        <v>0.39130434782608697</v>
      </c>
      <c r="F266" s="26"/>
      <c r="G266" s="72"/>
    </row>
    <row r="267" spans="1:7" x14ac:dyDescent="0.25">
      <c r="A267" s="26"/>
      <c r="B267" s="41"/>
      <c r="C267" s="27" t="s">
        <v>193</v>
      </c>
      <c r="D267" s="28">
        <f>'data-nhs'!EF341</f>
        <v>0.21739130434782608</v>
      </c>
      <c r="E267" s="28">
        <f t="shared" si="17"/>
        <v>0.21739130434782608</v>
      </c>
      <c r="F267" s="26"/>
      <c r="G267" s="72"/>
    </row>
    <row r="268" spans="1:7" x14ac:dyDescent="0.25">
      <c r="A268" s="26"/>
      <c r="B268" s="41"/>
      <c r="C268" s="27" t="s">
        <v>194</v>
      </c>
      <c r="D268" s="28">
        <f>'data-nhs'!EF342</f>
        <v>0.13043478260869565</v>
      </c>
      <c r="E268" s="28">
        <f t="shared" si="17"/>
        <v>0.13043478260869565</v>
      </c>
      <c r="F268" s="26"/>
      <c r="G268" s="72"/>
    </row>
    <row r="269" spans="1:7" x14ac:dyDescent="0.25">
      <c r="A269" s="26"/>
      <c r="B269" s="43"/>
      <c r="C269" s="55" t="s">
        <v>195</v>
      </c>
      <c r="D269" s="44">
        <f>'data-nhs'!EF343</f>
        <v>0.21739130434782608</v>
      </c>
      <c r="E269" s="44">
        <f t="shared" si="17"/>
        <v>0.21739130434782608</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'data-nhs'!EI337</f>
        <v>0.51851851851851849</v>
      </c>
      <c r="E276" s="42">
        <f t="shared" ref="E276:E277" si="18">D276</f>
        <v>0.51851851851851849</v>
      </c>
    </row>
    <row r="277" spans="1:6" x14ac:dyDescent="0.25">
      <c r="A277" s="26"/>
      <c r="B277" s="43"/>
      <c r="C277" s="88" t="s">
        <v>198</v>
      </c>
      <c r="D277" s="44">
        <f>'data-nhs'!EI338</f>
        <v>0.48148148148148145</v>
      </c>
      <c r="E277" s="71">
        <f t="shared" si="18"/>
        <v>0.48148148148148145</v>
      </c>
    </row>
    <row r="278" spans="1:6" x14ac:dyDescent="0.25">
      <c r="A278" s="26"/>
      <c r="B278" s="26"/>
      <c r="C278" s="26"/>
      <c r="D278" s="26"/>
      <c r="E278" s="26"/>
    </row>
    <row r="279" spans="1:6" x14ac:dyDescent="0.25">
      <c r="A279" s="26"/>
      <c r="B279" s="26"/>
      <c r="C279" s="26"/>
      <c r="D279" s="26"/>
      <c r="E279" s="26"/>
    </row>
    <row r="280" spans="1:6" x14ac:dyDescent="0.25">
      <c r="C280" s="26"/>
      <c r="D280" s="26"/>
      <c r="E280" s="26"/>
    </row>
    <row r="281" spans="1:6" x14ac:dyDescent="0.25">
      <c r="C281" s="31" t="s">
        <v>1537</v>
      </c>
      <c r="D281" s="32">
        <f>'data-nhs'!P349</f>
        <v>8</v>
      </c>
      <c r="E281" s="33">
        <f>'data-nhs'!P380</f>
        <v>0.34782608695652173</v>
      </c>
      <c r="F281" s="33">
        <f t="shared" ref="F281:F306" si="19">E281</f>
        <v>0.34782608695652173</v>
      </c>
    </row>
    <row r="282" spans="1:6" x14ac:dyDescent="0.25">
      <c r="C282" s="31" t="s">
        <v>1538</v>
      </c>
      <c r="D282" s="32">
        <f>'data-nhs'!P350</f>
        <v>1</v>
      </c>
      <c r="E282" s="33">
        <f>'data-nhs'!P381</f>
        <v>4.3478260869565216E-2</v>
      </c>
      <c r="F282" s="33">
        <f t="shared" si="19"/>
        <v>4.3478260869565216E-2</v>
      </c>
    </row>
    <row r="283" spans="1:6" x14ac:dyDescent="0.25">
      <c r="C283" s="31" t="s">
        <v>1575</v>
      </c>
      <c r="D283" s="32">
        <f>'data-nhs'!P351</f>
        <v>0</v>
      </c>
      <c r="E283" s="33">
        <f>'data-nhs'!P382</f>
        <v>0</v>
      </c>
      <c r="F283" s="33">
        <f t="shared" si="19"/>
        <v>0</v>
      </c>
    </row>
    <row r="284" spans="1:6" x14ac:dyDescent="0.25">
      <c r="C284" s="31" t="s">
        <v>1576</v>
      </c>
      <c r="D284" s="32">
        <f>'data-nhs'!P352</f>
        <v>0</v>
      </c>
      <c r="E284" s="33">
        <f>'data-nhs'!P383</f>
        <v>0</v>
      </c>
      <c r="F284" s="33">
        <f t="shared" si="19"/>
        <v>0</v>
      </c>
    </row>
    <row r="285" spans="1:6" x14ac:dyDescent="0.25">
      <c r="C285" s="31" t="s">
        <v>1539</v>
      </c>
      <c r="D285" s="32">
        <f>'data-nhs'!P353</f>
        <v>1</v>
      </c>
      <c r="E285" s="33">
        <f>'data-nhs'!P384</f>
        <v>4.3478260869565216E-2</v>
      </c>
      <c r="F285" s="33">
        <f t="shared" si="19"/>
        <v>4.3478260869565216E-2</v>
      </c>
    </row>
    <row r="286" spans="1:6" x14ac:dyDescent="0.25">
      <c r="C286" s="31" t="s">
        <v>1577</v>
      </c>
      <c r="D286" s="32">
        <f>'data-nhs'!P354</f>
        <v>0</v>
      </c>
      <c r="E286" s="33">
        <f>'data-nhs'!P385</f>
        <v>0</v>
      </c>
      <c r="F286" s="33">
        <f t="shared" si="19"/>
        <v>0</v>
      </c>
    </row>
    <row r="287" spans="1:6" x14ac:dyDescent="0.25">
      <c r="C287" s="31" t="s">
        <v>1540</v>
      </c>
      <c r="D287" s="32">
        <f>'data-nhs'!P355</f>
        <v>0</v>
      </c>
      <c r="E287" s="33">
        <f>'data-nhs'!P386</f>
        <v>0</v>
      </c>
      <c r="F287" s="33">
        <f t="shared" si="19"/>
        <v>0</v>
      </c>
    </row>
    <row r="288" spans="1:6" x14ac:dyDescent="0.25">
      <c r="C288" s="31" t="s">
        <v>1578</v>
      </c>
      <c r="D288" s="32">
        <f>'data-nhs'!P356</f>
        <v>3</v>
      </c>
      <c r="E288" s="33">
        <f>'data-nhs'!P387</f>
        <v>0.13043478260869565</v>
      </c>
      <c r="F288" s="33">
        <f t="shared" si="19"/>
        <v>0.13043478260869565</v>
      </c>
    </row>
    <row r="289" spans="3:6" x14ac:dyDescent="0.25">
      <c r="C289" s="31" t="s">
        <v>1541</v>
      </c>
      <c r="D289" s="32">
        <f>'data-nhs'!P357</f>
        <v>0</v>
      </c>
      <c r="E289" s="33">
        <f>'data-nhs'!P388</f>
        <v>0</v>
      </c>
      <c r="F289" s="33">
        <f t="shared" si="19"/>
        <v>0</v>
      </c>
    </row>
    <row r="290" spans="3:6" x14ac:dyDescent="0.25">
      <c r="C290" s="31" t="s">
        <v>1542</v>
      </c>
      <c r="D290" s="32">
        <f>'data-nhs'!P358</f>
        <v>2</v>
      </c>
      <c r="E290" s="33">
        <f>'data-nhs'!P389</f>
        <v>8.6956521739130432E-2</v>
      </c>
      <c r="F290" s="33">
        <f t="shared" si="19"/>
        <v>8.6956521739130432E-2</v>
      </c>
    </row>
    <row r="291" spans="3:6" x14ac:dyDescent="0.25">
      <c r="C291" s="31" t="s">
        <v>1579</v>
      </c>
      <c r="D291" s="32">
        <f>'data-nhs'!P359</f>
        <v>1</v>
      </c>
      <c r="E291" s="33">
        <f>'data-nhs'!P390</f>
        <v>4.3478260869565216E-2</v>
      </c>
      <c r="F291" s="33">
        <f t="shared" si="19"/>
        <v>4.3478260869565216E-2</v>
      </c>
    </row>
    <row r="292" spans="3:6" x14ac:dyDescent="0.25">
      <c r="C292" s="31" t="s">
        <v>1580</v>
      </c>
      <c r="D292" s="32">
        <f>'data-nhs'!P360</f>
        <v>0</v>
      </c>
      <c r="E292" s="33">
        <f>'data-nhs'!P391</f>
        <v>0</v>
      </c>
      <c r="F292" s="33">
        <f t="shared" si="19"/>
        <v>0</v>
      </c>
    </row>
    <row r="293" spans="3:6" x14ac:dyDescent="0.25">
      <c r="C293" s="31" t="s">
        <v>1543</v>
      </c>
      <c r="D293" s="32">
        <f>'data-nhs'!P361</f>
        <v>0</v>
      </c>
      <c r="E293" s="33">
        <f>'data-nhs'!P392</f>
        <v>0</v>
      </c>
      <c r="F293" s="33">
        <f t="shared" si="19"/>
        <v>0</v>
      </c>
    </row>
    <row r="294" spans="3:6" x14ac:dyDescent="0.25">
      <c r="C294" s="31" t="s">
        <v>1544</v>
      </c>
      <c r="D294" s="32">
        <f>'data-nhs'!P362</f>
        <v>1</v>
      </c>
      <c r="E294" s="33">
        <f>'data-nhs'!P393</f>
        <v>4.3478260869565216E-2</v>
      </c>
      <c r="F294" s="33">
        <f t="shared" si="19"/>
        <v>4.3478260869565216E-2</v>
      </c>
    </row>
    <row r="295" spans="3:6" x14ac:dyDescent="0.25">
      <c r="C295" s="31" t="s">
        <v>1581</v>
      </c>
      <c r="D295" s="32">
        <f>'data-nhs'!P363</f>
        <v>2</v>
      </c>
      <c r="E295" s="33">
        <f>'data-nhs'!P394</f>
        <v>8.6956521739130432E-2</v>
      </c>
      <c r="F295" s="33">
        <f t="shared" si="19"/>
        <v>8.6956521739130432E-2</v>
      </c>
    </row>
    <row r="296" spans="3:6" x14ac:dyDescent="0.25">
      <c r="C296" s="31" t="s">
        <v>1545</v>
      </c>
      <c r="D296" s="32">
        <f>'data-nhs'!P364</f>
        <v>0</v>
      </c>
      <c r="E296" s="33">
        <f>'data-nhs'!P395</f>
        <v>0</v>
      </c>
      <c r="F296" s="33">
        <f t="shared" si="19"/>
        <v>0</v>
      </c>
    </row>
    <row r="297" spans="3:6" x14ac:dyDescent="0.25">
      <c r="C297" s="31" t="s">
        <v>1546</v>
      </c>
      <c r="D297" s="32">
        <f>'data-nhs'!P365</f>
        <v>0</v>
      </c>
      <c r="E297" s="33">
        <f>'data-nhs'!P396</f>
        <v>0</v>
      </c>
      <c r="F297" s="33">
        <f t="shared" si="19"/>
        <v>0</v>
      </c>
    </row>
    <row r="298" spans="3:6" x14ac:dyDescent="0.25">
      <c r="C298" s="31" t="s">
        <v>1582</v>
      </c>
      <c r="D298" s="32">
        <f>'data-nhs'!P366</f>
        <v>1</v>
      </c>
      <c r="E298" s="33">
        <f>'data-nhs'!P397</f>
        <v>4.3478260869565216E-2</v>
      </c>
      <c r="F298" s="33">
        <f t="shared" si="19"/>
        <v>4.3478260869565216E-2</v>
      </c>
    </row>
    <row r="299" spans="3:6" x14ac:dyDescent="0.25">
      <c r="C299" s="31" t="s">
        <v>1547</v>
      </c>
      <c r="D299" s="32">
        <f>'data-nhs'!P367</f>
        <v>1</v>
      </c>
      <c r="E299" s="33">
        <f>'data-nhs'!P398</f>
        <v>4.3478260869565216E-2</v>
      </c>
      <c r="F299" s="33">
        <f t="shared" si="19"/>
        <v>4.3478260869565216E-2</v>
      </c>
    </row>
    <row r="300" spans="3:6" x14ac:dyDescent="0.25">
      <c r="C300" s="31" t="s">
        <v>1583</v>
      </c>
      <c r="D300" s="32">
        <f>'data-nhs'!P368</f>
        <v>0</v>
      </c>
      <c r="E300" s="33">
        <f>'data-nhs'!P399</f>
        <v>0</v>
      </c>
      <c r="F300" s="33">
        <f t="shared" si="19"/>
        <v>0</v>
      </c>
    </row>
    <row r="301" spans="3:6" x14ac:dyDescent="0.25">
      <c r="C301" s="31" t="s">
        <v>1584</v>
      </c>
      <c r="D301" s="32">
        <f>'data-nhs'!P369</f>
        <v>1</v>
      </c>
      <c r="E301" s="33">
        <f>'data-nhs'!P400</f>
        <v>4.3478260869565216E-2</v>
      </c>
      <c r="F301" s="33">
        <f t="shared" si="19"/>
        <v>4.3478260869565216E-2</v>
      </c>
    </row>
    <row r="302" spans="3:6" x14ac:dyDescent="0.25">
      <c r="C302" s="31" t="s">
        <v>1585</v>
      </c>
      <c r="D302" s="32">
        <f>'data-nhs'!P370</f>
        <v>0</v>
      </c>
      <c r="E302" s="33">
        <f>'data-nhs'!P401</f>
        <v>0</v>
      </c>
      <c r="F302" s="33">
        <f t="shared" si="19"/>
        <v>0</v>
      </c>
    </row>
    <row r="303" spans="3:6" x14ac:dyDescent="0.25">
      <c r="C303" s="31" t="s">
        <v>1586</v>
      </c>
      <c r="D303" s="32">
        <f>'data-nhs'!P371</f>
        <v>0</v>
      </c>
      <c r="E303" s="33">
        <f>'data-nhs'!P402</f>
        <v>0</v>
      </c>
      <c r="F303" s="33">
        <f t="shared" si="19"/>
        <v>0</v>
      </c>
    </row>
    <row r="304" spans="3:6" x14ac:dyDescent="0.25">
      <c r="C304" s="31" t="s">
        <v>1548</v>
      </c>
      <c r="D304" s="32">
        <f>'data-nhs'!P372</f>
        <v>0</v>
      </c>
      <c r="E304" s="33">
        <f>'data-nhs'!P403</f>
        <v>0</v>
      </c>
      <c r="F304" s="33">
        <f t="shared" si="19"/>
        <v>0</v>
      </c>
    </row>
    <row r="305" spans="3:6" x14ac:dyDescent="0.25">
      <c r="C305" s="34" t="s">
        <v>1587</v>
      </c>
      <c r="D305" s="32">
        <f>'data-nhs'!P373</f>
        <v>0</v>
      </c>
      <c r="E305" s="33">
        <f>'data-nhs'!P404</f>
        <v>0</v>
      </c>
      <c r="F305" s="33">
        <f t="shared" si="19"/>
        <v>0</v>
      </c>
    </row>
    <row r="306" spans="3:6" x14ac:dyDescent="0.25">
      <c r="C306" s="34" t="s">
        <v>1588</v>
      </c>
      <c r="D306" s="32">
        <f>'data-nhs'!P374</f>
        <v>1</v>
      </c>
      <c r="E306" s="33">
        <f>'data-nhs'!P405</f>
        <v>4.3478260869565216E-2</v>
      </c>
      <c r="F306" s="33">
        <f t="shared" si="19"/>
        <v>4.3478260869565216E-2</v>
      </c>
    </row>
    <row r="307" spans="3:6" x14ac:dyDescent="0.25">
      <c r="C307" s="31" t="s">
        <v>5</v>
      </c>
      <c r="D307" s="32">
        <f>SUM(D281:D306)</f>
        <v>23</v>
      </c>
      <c r="E307" s="33">
        <f>SUM(E281:E306)</f>
        <v>0.99999999999999978</v>
      </c>
      <c r="F307" s="32"/>
    </row>
    <row r="308" spans="3:6" x14ac:dyDescent="0.25">
      <c r="C308" s="26"/>
      <c r="D308" s="26"/>
      <c r="E308" s="26"/>
    </row>
  </sheetData>
  <mergeCells count="4">
    <mergeCell ref="B66:G66"/>
    <mergeCell ref="B95:G95"/>
    <mergeCell ref="B123:H123"/>
    <mergeCell ref="B236:G236"/>
  </mergeCells>
  <conditionalFormatting sqref="K17:K21">
    <cfRule type="dataBar" priority="30">
      <dataBar showValue="0">
        <cfvo type="num" val="0"/>
        <cfvo type="num" val="1"/>
        <color theme="8" tint="-0.499984740745262"/>
      </dataBar>
      <extLst>
        <ext xmlns:x14="http://schemas.microsoft.com/office/spreadsheetml/2009/9/main" uri="{B025F937-C7B1-47D3-B67F-A62EFF666E3E}">
          <x14:id>{75EBB934-3D30-46DB-8957-C6C0B3370A40}</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{C6EA118F-3C46-442D-B0B9-B08906CB89AC}</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{2CB492CA-3643-491D-9770-44C833C69CE6}</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{C2A62659-9A15-42F0-8F5F-CF7841C0A876}</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{637F2A0A-EB12-4C99-915D-7062E3B0733A}</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{18A871DE-2412-4F37-92CC-3F519BB5F2BC}</x14:id>
        </ext>
      </extLst>
    </cfRule>
  </conditionalFormatting>
  <conditionalFormatting sqref="K8:K12">
    <cfRule type="dataBar" priority="31">
      <dataBar showValue="0">
        <cfvo type="num" val="0"/>
        <cfvo type="num" val="1"/>
        <color theme="8" tint="-0.499984740745262"/>
      </dataBar>
      <extLst>
        <ext xmlns:x14="http://schemas.microsoft.com/office/spreadsheetml/2009/9/main" uri="{B025F937-C7B1-47D3-B67F-A62EFF666E3E}">
          <x14:id>{1DECD761-F950-4B96-90E1-9639DDBCE075}</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{F9E8BF5C-9C17-4E24-8F5A-18300230FE41}</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{E8DD8358-0462-43A9-A8D8-413C9FD5D7B6}</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{19568C8B-8A51-4930-8BD1-2B88F786D1AA}</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{E1B47553-0472-4599-AD40-AE573001371D}</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{0EC555C9-A089-4F2F-B29F-573E7473433F}</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{7AF625B4-59F8-4FBA-AF7C-3069539A75E4}</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{328B256A-1CDD-46F4-9182-C485BE1F70BF}</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{D82CCAD5-0071-4362-A0CC-2E0367C5BAF1}</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{27EA7918-027D-4F6F-868B-8D1A783A5D7F}</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{0F74D3A4-9C9E-4BC5-A17F-D63066C0BAE1}</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{C91BBD56-53ED-48C5-8A8A-4DE01262BE3C}</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{7AD97A99-E45D-432D-BF94-AAC08DEAAC10}</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{C74088B8-6142-4A34-88F3-F8B53702085B}</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{C74C30C3-735B-4D1F-BE08-F1A6D617796D}</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{1DB2B264-B6D2-4CFC-9136-6E0DA1BA234A}</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{C821FE31-2514-4A3A-B304-36E1D5E3174B}</x14:id>
        </ext>
      </extLst>
    </cfRule>
  </conditionalFormatting>
  <conditionalFormatting sqref="F281:F306">
    <cfRule type="dataBar" priority="3">
      <dataBar showValue="0">
        <cfvo type="num" val="0"/>
        <cfvo type="num" val="1"/>
        <color theme="8" tint="-0.499984740745262"/>
      </dataBar>
      <extLst>
        <ext xmlns:x14="http://schemas.microsoft.com/office/spreadsheetml/2009/9/main" uri="{B025F937-C7B1-47D3-B67F-A62EFF666E3E}">
          <x14:id>{3B32499C-E3D8-48AD-A5E6-AE99390C477C}</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75EBB934-3D30-46DB-8957-C6C0B3370A40}">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C6EA118F-3C46-442D-B0B9-B08906CB89AC}">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2CB492CA-3643-491D-9770-44C833C69CE6}">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C2A62659-9A15-42F0-8F5F-CF7841C0A876}">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637F2A0A-EB12-4C99-915D-7062E3B0733A}">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18A871DE-2412-4F37-92CC-3F519BB5F2BC}">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1DECD761-F950-4B96-90E1-9639DDBCE075}">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F9E8BF5C-9C17-4E24-8F5A-18300230FE41}">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E8DD8358-0462-43A9-A8D8-413C9FD5D7B6}">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19568C8B-8A51-4930-8BD1-2B88F786D1AA}">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E1B47553-0472-4599-AD40-AE573001371D}">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0EC555C9-A089-4F2F-B29F-573E7473433F}">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7AF625B4-59F8-4FBA-AF7C-3069539A75E4}">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328B256A-1CDD-46F4-9182-C485BE1F70BF}">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D82CCAD5-0071-4362-A0CC-2E0367C5BAF1}">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27EA7918-027D-4F6F-868B-8D1A783A5D7F}">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0F74D3A4-9C9E-4BC5-A17F-D63066C0BAE1}">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C91BBD56-53ED-48C5-8A8A-4DE01262BE3C}">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7AD97A99-E45D-432D-BF94-AAC08DEAAC10}">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C74088B8-6142-4A34-88F3-F8B53702085B}">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C74C30C3-735B-4D1F-BE08-F1A6D617796D}">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1DB2B264-B6D2-4CFC-9136-6E0DA1BA234A}">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C821FE31-2514-4A3A-B304-36E1D5E3174B}">
            <x14:dataBar minLength="0" maxLength="100" gradient="0">
              <x14:cfvo type="num">
                <xm:f>0</xm:f>
              </x14:cfvo>
              <x14:cfvo type="num">
                <xm:f>1</xm:f>
              </x14:cfvo>
              <x14:negativeFillColor rgb="FFFF0000"/>
              <x14:axisColor rgb="FF000000"/>
            </x14:dataBar>
          </x14:cfRule>
          <xm:sqref>L150:L154</xm:sqref>
        </x14:conditionalFormatting>
        <x14:conditionalFormatting xmlns:xm="http://schemas.microsoft.com/office/excel/2006/main">
          <x14:cfRule type="dataBar" id="{3B32499C-E3D8-48AD-A5E6-AE99390C477C}">
            <x14:dataBar minLength="0" maxLength="100" gradient="0">
              <x14:cfvo type="num">
                <xm:f>0</xm:f>
              </x14:cfvo>
              <x14:cfvo type="num">
                <xm:f>1</xm:f>
              </x14:cfvo>
              <x14:negativeFillColor rgb="FFFF0000"/>
              <x14:axisColor rgb="FF000000"/>
            </x14:dataBar>
          </x14:cfRule>
          <xm:sqref>F281:F306</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6"/>
  <sheetViews>
    <sheetView topLeftCell="E1" workbookViewId="0">
      <selection activeCell="I12" sqref="I12"/>
    </sheetView>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50</v>
      </c>
      <c r="D1">
        <f>'data-stem'!K332</f>
        <v>65</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'data-stem'!B315</f>
        <v>0.21052631578947367</v>
      </c>
      <c r="K8" s="54">
        <f>J8</f>
        <v>0.21052631578947367</v>
      </c>
    </row>
    <row r="9" spans="2:13" x14ac:dyDescent="0.25">
      <c r="B9" s="41"/>
      <c r="C9" s="26" t="s">
        <v>1502</v>
      </c>
      <c r="D9" s="61">
        <f>'data-stem'!B413</f>
        <v>0</v>
      </c>
      <c r="E9" s="61">
        <f>'data-stem'!B414</f>
        <v>83</v>
      </c>
      <c r="F9" s="61">
        <f>'data-stem'!B415</f>
        <v>38.491228070175438</v>
      </c>
      <c r="G9" s="61">
        <f>'data-stem'!B416</f>
        <v>35</v>
      </c>
      <c r="H9" s="26"/>
      <c r="I9" s="27" t="s">
        <v>11</v>
      </c>
      <c r="J9" s="53">
        <f>'data-stem'!B316</f>
        <v>0.33333333333333331</v>
      </c>
      <c r="K9" s="54">
        <f>J9</f>
        <v>0.33333333333333331</v>
      </c>
    </row>
    <row r="10" spans="2:13" x14ac:dyDescent="0.25">
      <c r="B10" s="41"/>
      <c r="C10" s="26" t="s">
        <v>1503</v>
      </c>
      <c r="D10" s="62"/>
      <c r="E10" s="62"/>
      <c r="F10" s="62"/>
      <c r="G10" s="62"/>
      <c r="H10" s="26"/>
      <c r="I10" s="27" t="s">
        <v>12</v>
      </c>
      <c r="J10" s="53">
        <f>'data-stem'!B317</f>
        <v>0.21052631578947367</v>
      </c>
      <c r="K10" s="54">
        <f>J10</f>
        <v>0.21052631578947367</v>
      </c>
    </row>
    <row r="11" spans="2:13" x14ac:dyDescent="0.25">
      <c r="B11" s="41"/>
      <c r="C11" s="26"/>
      <c r="D11" s="62"/>
      <c r="E11" s="62"/>
      <c r="F11" s="62"/>
      <c r="G11" s="62"/>
      <c r="H11" s="26"/>
      <c r="I11" s="27" t="s">
        <v>13</v>
      </c>
      <c r="J11" s="53">
        <f>'data-stem'!B318</f>
        <v>0.22807017543859648</v>
      </c>
      <c r="K11" s="54">
        <f>J11</f>
        <v>0.22807017543859648</v>
      </c>
    </row>
    <row r="12" spans="2:13" x14ac:dyDescent="0.25">
      <c r="B12" s="41"/>
      <c r="C12" s="26"/>
      <c r="D12" s="62"/>
      <c r="E12" s="62"/>
      <c r="F12" s="62"/>
      <c r="G12" s="62"/>
      <c r="H12" s="26"/>
      <c r="I12" s="27" t="s">
        <v>14</v>
      </c>
      <c r="J12" s="53">
        <f>'data-stem'!B319</f>
        <v>1.7543859649122806E-2</v>
      </c>
      <c r="K12" s="54">
        <f>J12</f>
        <v>1.7543859649122806E-2</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'data-stem'!C413</f>
        <v>0</v>
      </c>
      <c r="E17" s="61">
        <f>'data-stem'!C414</f>
        <v>98</v>
      </c>
      <c r="F17" s="61">
        <f>'data-stem'!C415</f>
        <v>44.137254901960787</v>
      </c>
      <c r="G17" s="61">
        <f>'data-stem'!C416</f>
        <v>44</v>
      </c>
      <c r="H17" s="26"/>
      <c r="I17" s="27" t="s">
        <v>15</v>
      </c>
      <c r="J17" s="53">
        <f>'data-stem'!C315</f>
        <v>0.29411764705882354</v>
      </c>
      <c r="K17" s="54">
        <f>J17</f>
        <v>0.29411764705882354</v>
      </c>
    </row>
    <row r="18" spans="2:11" x14ac:dyDescent="0.25">
      <c r="B18" s="41"/>
      <c r="C18" s="26" t="s">
        <v>1505</v>
      </c>
      <c r="D18" s="62"/>
      <c r="E18" s="62"/>
      <c r="F18" s="62"/>
      <c r="G18" s="62"/>
      <c r="H18" s="26"/>
      <c r="I18" s="27" t="s">
        <v>11</v>
      </c>
      <c r="J18" s="53">
        <f>'data-stem'!C316</f>
        <v>0.15686274509803921</v>
      </c>
      <c r="K18" s="54">
        <f>J18</f>
        <v>0.15686274509803921</v>
      </c>
    </row>
    <row r="19" spans="2:11" x14ac:dyDescent="0.25">
      <c r="B19" s="41"/>
      <c r="C19" s="26"/>
      <c r="D19" s="62"/>
      <c r="E19" s="62"/>
      <c r="F19" s="62"/>
      <c r="G19" s="62"/>
      <c r="H19" s="26"/>
      <c r="I19" s="27" t="s">
        <v>12</v>
      </c>
      <c r="J19" s="53">
        <f>'data-stem'!C317</f>
        <v>0.11764705882352941</v>
      </c>
      <c r="K19" s="54">
        <f>J19</f>
        <v>0.11764705882352941</v>
      </c>
    </row>
    <row r="20" spans="2:11" x14ac:dyDescent="0.25">
      <c r="B20" s="41"/>
      <c r="C20" s="26"/>
      <c r="D20" s="62"/>
      <c r="E20" s="62"/>
      <c r="F20" s="62"/>
      <c r="G20" s="62"/>
      <c r="H20" s="26"/>
      <c r="I20" s="27" t="s">
        <v>13</v>
      </c>
      <c r="J20" s="53">
        <f>'data-stem'!C318</f>
        <v>0.21568627450980393</v>
      </c>
      <c r="K20" s="54">
        <f>J20</f>
        <v>0.21568627450980393</v>
      </c>
    </row>
    <row r="21" spans="2:11" x14ac:dyDescent="0.25">
      <c r="B21" s="41"/>
      <c r="C21" s="26"/>
      <c r="D21" s="26"/>
      <c r="E21" s="26"/>
      <c r="F21" s="26"/>
      <c r="G21" s="26"/>
      <c r="H21" s="26"/>
      <c r="I21" s="27" t="s">
        <v>14</v>
      </c>
      <c r="J21" s="53">
        <f>'data-stem'!C319</f>
        <v>0.21568627450980393</v>
      </c>
      <c r="K21" s="54">
        <f>J21</f>
        <v>0.21568627450980393</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'data-stem'!D$337</f>
        <v>3.1746031746031744E-2</v>
      </c>
      <c r="E28" s="52">
        <f>'data-stem'!D$338</f>
        <v>0.14285714285714285</v>
      </c>
      <c r="F28" s="52">
        <f>'data-stem'!D$339</f>
        <v>0.19047619047619047</v>
      </c>
      <c r="G28" s="52">
        <f>'data-stem'!D$340</f>
        <v>0.36507936507936506</v>
      </c>
      <c r="H28" s="52">
        <f>'data-stem'!D$341</f>
        <v>0.14285714285714285</v>
      </c>
      <c r="I28" s="53">
        <f>'data-stem'!D$342</f>
        <v>9.5238095238095233E-2</v>
      </c>
      <c r="J28" s="54">
        <f>'data-stem'!D$343</f>
        <v>3.1746031746031744E-2</v>
      </c>
    </row>
    <row r="29" spans="2:11" x14ac:dyDescent="0.25">
      <c r="B29" s="41"/>
      <c r="C29" s="27" t="s">
        <v>18</v>
      </c>
      <c r="D29" s="52">
        <f>'data-stem'!E$337</f>
        <v>0.26153846153846155</v>
      </c>
      <c r="E29" s="52">
        <f>'data-stem'!E$338</f>
        <v>0.27692307692307694</v>
      </c>
      <c r="F29" s="52">
        <f>'data-stem'!E$339</f>
        <v>0.24615384615384617</v>
      </c>
      <c r="G29" s="52">
        <f>'data-stem'!E$340</f>
        <v>7.6923076923076927E-2</v>
      </c>
      <c r="H29" s="52">
        <f>'data-stem'!E$341</f>
        <v>9.2307692307692313E-2</v>
      </c>
      <c r="I29" s="53">
        <f>'data-stem'!E$342</f>
        <v>1.5384615384615385E-2</v>
      </c>
      <c r="J29" s="54">
        <f>'data-stem'!E$343</f>
        <v>3.0769230769230771E-2</v>
      </c>
    </row>
    <row r="30" spans="2:11" x14ac:dyDescent="0.25">
      <c r="B30" s="41"/>
      <c r="C30" s="27" t="s">
        <v>19</v>
      </c>
      <c r="D30" s="52">
        <f>'data-stem'!F$337</f>
        <v>3.125E-2</v>
      </c>
      <c r="E30" s="52">
        <f>'data-stem'!F$338</f>
        <v>6.25E-2</v>
      </c>
      <c r="F30" s="52">
        <f>'data-stem'!F$339</f>
        <v>6.25E-2</v>
      </c>
      <c r="G30" s="52">
        <f>'data-stem'!F$340</f>
        <v>0.140625</v>
      </c>
      <c r="H30" s="52">
        <f>'data-stem'!F$341</f>
        <v>0.203125</v>
      </c>
      <c r="I30" s="53">
        <f>'data-stem'!F$342</f>
        <v>0.296875</v>
      </c>
      <c r="J30" s="54">
        <f>'data-stem'!F$343</f>
        <v>0.203125</v>
      </c>
    </row>
    <row r="31" spans="2:11" x14ac:dyDescent="0.25">
      <c r="B31" s="43"/>
      <c r="C31" s="55" t="s">
        <v>20</v>
      </c>
      <c r="D31" s="56">
        <f>'data-stem'!G$337</f>
        <v>0.203125</v>
      </c>
      <c r="E31" s="56">
        <f>'data-stem'!G$338</f>
        <v>7.8125E-2</v>
      </c>
      <c r="F31" s="56">
        <f>'data-stem'!G$339</f>
        <v>0.28125</v>
      </c>
      <c r="G31" s="56">
        <f>'data-stem'!G$340</f>
        <v>0.203125</v>
      </c>
      <c r="H31" s="56">
        <f>'data-stem'!G$341</f>
        <v>9.375E-2</v>
      </c>
      <c r="I31" s="57">
        <f>'data-stem'!G$342</f>
        <v>0.140625</v>
      </c>
      <c r="J31" s="58">
        <f>'data-stem'!G$343</f>
        <v>0</v>
      </c>
    </row>
    <row r="34" spans="1:6" x14ac:dyDescent="0.25">
      <c r="B34" s="37" t="s">
        <v>28</v>
      </c>
      <c r="C34" s="38" t="s">
        <v>362</v>
      </c>
      <c r="D34" s="39">
        <f>'data-stem'!H337</f>
        <v>0.171875</v>
      </c>
      <c r="E34" s="40">
        <f>D34</f>
        <v>0.171875</v>
      </c>
    </row>
    <row r="35" spans="1:6" x14ac:dyDescent="0.25">
      <c r="B35" s="41"/>
      <c r="C35" s="27" t="s">
        <v>29</v>
      </c>
      <c r="D35" s="28">
        <f>'data-stem'!H338</f>
        <v>0.390625</v>
      </c>
      <c r="E35" s="42">
        <f>D35</f>
        <v>0.390625</v>
      </c>
    </row>
    <row r="36" spans="1:6" x14ac:dyDescent="0.25">
      <c r="B36" s="41"/>
      <c r="C36" s="27" t="s">
        <v>30</v>
      </c>
      <c r="D36" s="28">
        <f>'data-stem'!H339</f>
        <v>0</v>
      </c>
      <c r="E36" s="42">
        <f>D36</f>
        <v>0</v>
      </c>
    </row>
    <row r="37" spans="1:6" x14ac:dyDescent="0.25">
      <c r="B37" s="41"/>
      <c r="C37" s="27" t="s">
        <v>31</v>
      </c>
      <c r="D37" s="28">
        <f>'data-stem'!H340</f>
        <v>0.4375</v>
      </c>
      <c r="E37" s="42">
        <f>D37</f>
        <v>0.4375</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'data-stem'!I337</f>
        <v>0.13846153846153847</v>
      </c>
      <c r="E41" s="42">
        <f>D41</f>
        <v>0.13846153846153847</v>
      </c>
    </row>
    <row r="42" spans="1:6" x14ac:dyDescent="0.25">
      <c r="B42" s="41"/>
      <c r="C42" s="70" t="s">
        <v>35</v>
      </c>
      <c r="D42" s="28">
        <f>'data-stem'!I338</f>
        <v>0.2153846153846154</v>
      </c>
      <c r="E42" s="42">
        <f t="shared" ref="E42:E46" si="0">D42</f>
        <v>0.2153846153846154</v>
      </c>
    </row>
    <row r="43" spans="1:6" x14ac:dyDescent="0.25">
      <c r="B43" s="41"/>
      <c r="C43" s="70" t="s">
        <v>36</v>
      </c>
      <c r="D43" s="28">
        <f>'data-stem'!I339</f>
        <v>0.13846153846153847</v>
      </c>
      <c r="E43" s="42">
        <f t="shared" si="0"/>
        <v>0.13846153846153847</v>
      </c>
    </row>
    <row r="44" spans="1:6" x14ac:dyDescent="0.25">
      <c r="B44" s="41"/>
      <c r="C44" s="27" t="s">
        <v>37</v>
      </c>
      <c r="D44" s="28">
        <f>'data-stem'!I340</f>
        <v>0.16923076923076924</v>
      </c>
      <c r="E44" s="42">
        <f t="shared" si="0"/>
        <v>0.16923076923076924</v>
      </c>
    </row>
    <row r="45" spans="1:6" x14ac:dyDescent="0.25">
      <c r="B45" s="41"/>
      <c r="C45" s="27" t="s">
        <v>38</v>
      </c>
      <c r="D45" s="28">
        <f>'data-stem'!I341</f>
        <v>7.6923076923076927E-2</v>
      </c>
      <c r="E45" s="42">
        <f t="shared" si="0"/>
        <v>7.6923076923076927E-2</v>
      </c>
    </row>
    <row r="46" spans="1:6" x14ac:dyDescent="0.25">
      <c r="B46" s="43"/>
      <c r="C46" s="55" t="s">
        <v>33</v>
      </c>
      <c r="D46" s="44">
        <f>'data-stem'!I342</f>
        <v>0.26153846153846155</v>
      </c>
      <c r="E46" s="71">
        <f t="shared" si="0"/>
        <v>0.26153846153846155</v>
      </c>
    </row>
    <row r="48" spans="1:6" x14ac:dyDescent="0.25">
      <c r="B48" s="46" t="s">
        <v>39</v>
      </c>
      <c r="C48" s="47"/>
      <c r="D48" s="47"/>
      <c r="E48" s="69"/>
    </row>
    <row r="49" spans="2:6" x14ac:dyDescent="0.25">
      <c r="B49" s="41"/>
      <c r="C49" s="27" t="s">
        <v>40</v>
      </c>
      <c r="D49" s="28">
        <f>'data-stem'!J337</f>
        <v>0.61538461538461542</v>
      </c>
      <c r="E49" s="42">
        <f>D49</f>
        <v>0.61538461538461542</v>
      </c>
    </row>
    <row r="50" spans="2:6" x14ac:dyDescent="0.25">
      <c r="B50" s="43"/>
      <c r="C50" s="55" t="s">
        <v>41</v>
      </c>
      <c r="D50" s="44">
        <f>'data-stem'!J338</f>
        <v>0.38461538461538464</v>
      </c>
      <c r="E50" s="71">
        <f t="shared" ref="E50" si="1">D50</f>
        <v>0.38461538461538464</v>
      </c>
    </row>
    <row r="53" spans="2:6" x14ac:dyDescent="0.25">
      <c r="B53" s="46" t="s">
        <v>42</v>
      </c>
      <c r="C53" s="47"/>
      <c r="D53" s="74" t="s">
        <v>1597</v>
      </c>
      <c r="E53" s="74" t="s">
        <v>4</v>
      </c>
      <c r="F53" s="69"/>
    </row>
    <row r="54" spans="2:6" x14ac:dyDescent="0.25">
      <c r="B54" s="41"/>
      <c r="C54" s="27" t="s">
        <v>43</v>
      </c>
      <c r="D54" s="26">
        <f>'data-stem'!K323</f>
        <v>0</v>
      </c>
      <c r="E54" s="28">
        <f>'data-stem'!K337</f>
        <v>0</v>
      </c>
      <c r="F54" s="42">
        <f>E54</f>
        <v>0</v>
      </c>
    </row>
    <row r="55" spans="2:6" x14ac:dyDescent="0.25">
      <c r="B55" s="41"/>
      <c r="C55" s="27" t="s">
        <v>44</v>
      </c>
      <c r="D55" s="26">
        <f>'data-stem'!K324</f>
        <v>0</v>
      </c>
      <c r="E55" s="28">
        <f>'data-stem'!K338</f>
        <v>0</v>
      </c>
      <c r="F55" s="42">
        <f t="shared" ref="F55:F62" si="2">E55</f>
        <v>0</v>
      </c>
    </row>
    <row r="56" spans="2:6" x14ac:dyDescent="0.25">
      <c r="B56" s="41"/>
      <c r="C56" s="27" t="s">
        <v>45</v>
      </c>
      <c r="D56" s="26">
        <f>'data-stem'!K325</f>
        <v>0</v>
      </c>
      <c r="E56" s="28">
        <f>'data-stem'!K339</f>
        <v>0</v>
      </c>
      <c r="F56" s="42">
        <f t="shared" si="2"/>
        <v>0</v>
      </c>
    </row>
    <row r="57" spans="2:6" x14ac:dyDescent="0.25">
      <c r="B57" s="41"/>
      <c r="C57" s="27" t="s">
        <v>46</v>
      </c>
      <c r="D57" s="26">
        <f>'data-stem'!K326</f>
        <v>0</v>
      </c>
      <c r="E57" s="28">
        <f>'data-stem'!K340</f>
        <v>0</v>
      </c>
      <c r="F57" s="42">
        <f t="shared" si="2"/>
        <v>0</v>
      </c>
    </row>
    <row r="58" spans="2:6" x14ac:dyDescent="0.25">
      <c r="B58" s="41"/>
      <c r="C58" s="27" t="s">
        <v>47</v>
      </c>
      <c r="D58" s="26">
        <f>'data-stem'!K327</f>
        <v>0</v>
      </c>
      <c r="E58" s="28">
        <f>'data-stem'!K341</f>
        <v>0</v>
      </c>
      <c r="F58" s="42">
        <f t="shared" si="2"/>
        <v>0</v>
      </c>
    </row>
    <row r="59" spans="2:6" x14ac:dyDescent="0.25">
      <c r="B59" s="41"/>
      <c r="C59" s="27" t="s">
        <v>48</v>
      </c>
      <c r="D59" s="26">
        <f>'data-stem'!K328</f>
        <v>65</v>
      </c>
      <c r="E59" s="28">
        <f>'data-stem'!K342</f>
        <v>1</v>
      </c>
      <c r="F59" s="42">
        <f t="shared" si="2"/>
        <v>1</v>
      </c>
    </row>
    <row r="60" spans="2:6" x14ac:dyDescent="0.25">
      <c r="B60" s="41"/>
      <c r="C60" s="27" t="s">
        <v>49</v>
      </c>
      <c r="D60" s="26">
        <f>'data-stem'!K329</f>
        <v>0</v>
      </c>
      <c r="E60" s="28">
        <f>'data-stem'!K343</f>
        <v>0</v>
      </c>
      <c r="F60" s="42">
        <f t="shared" si="2"/>
        <v>0</v>
      </c>
    </row>
    <row r="61" spans="2:6" x14ac:dyDescent="0.25">
      <c r="B61" s="41"/>
      <c r="C61" s="27" t="s">
        <v>50</v>
      </c>
      <c r="D61" s="26">
        <f>'data-stem'!K330</f>
        <v>0</v>
      </c>
      <c r="E61" s="28">
        <f>'data-stem'!K344</f>
        <v>0</v>
      </c>
      <c r="F61" s="42">
        <f t="shared" si="2"/>
        <v>0</v>
      </c>
    </row>
    <row r="62" spans="2:6" x14ac:dyDescent="0.25">
      <c r="B62" s="41"/>
      <c r="C62" s="27" t="s">
        <v>51</v>
      </c>
      <c r="D62" s="26">
        <f>'data-stem'!K331</f>
        <v>0</v>
      </c>
      <c r="E62" s="28">
        <f>'data-stem'!K345</f>
        <v>0</v>
      </c>
      <c r="F62" s="42">
        <f t="shared" si="2"/>
        <v>0</v>
      </c>
    </row>
    <row r="63" spans="2:6" x14ac:dyDescent="0.25">
      <c r="B63" s="43"/>
      <c r="C63" s="30"/>
      <c r="D63" s="30">
        <f>SUM(D54:D62)</f>
        <v>65</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'data-stem'!S337</f>
        <v>0.64615384615384619</v>
      </c>
      <c r="E68" s="28">
        <f>D68</f>
        <v>0.64615384615384619</v>
      </c>
      <c r="F68" s="26"/>
      <c r="G68" s="72"/>
    </row>
    <row r="69" spans="2:7" x14ac:dyDescent="0.25">
      <c r="B69" s="41"/>
      <c r="C69" s="27" t="s">
        <v>54</v>
      </c>
      <c r="D69" s="28">
        <f>'data-stem'!S338</f>
        <v>0.23076923076923078</v>
      </c>
      <c r="E69" s="28">
        <f t="shared" ref="E69:E72" si="3">D69</f>
        <v>0.23076923076923078</v>
      </c>
      <c r="F69" s="26"/>
      <c r="G69" s="72"/>
    </row>
    <row r="70" spans="2:7" x14ac:dyDescent="0.25">
      <c r="B70" s="41"/>
      <c r="C70" s="27" t="s">
        <v>55</v>
      </c>
      <c r="D70" s="28">
        <f>'data-stem'!S339</f>
        <v>9.2307692307692313E-2</v>
      </c>
      <c r="E70" s="28">
        <f t="shared" si="3"/>
        <v>9.2307692307692313E-2</v>
      </c>
      <c r="F70" s="26"/>
      <c r="G70" s="72"/>
    </row>
    <row r="71" spans="2:7" x14ac:dyDescent="0.25">
      <c r="B71" s="41"/>
      <c r="C71" s="27" t="s">
        <v>56</v>
      </c>
      <c r="D71" s="28">
        <f>'data-stem'!S340</f>
        <v>3.0769230769230771E-2</v>
      </c>
      <c r="E71" s="28">
        <f t="shared" si="3"/>
        <v>3.0769230769230771E-2</v>
      </c>
      <c r="F71" s="26"/>
      <c r="G71" s="72"/>
    </row>
    <row r="72" spans="2:7" x14ac:dyDescent="0.25">
      <c r="B72" s="41"/>
      <c r="C72" s="27" t="s">
        <v>57</v>
      </c>
      <c r="D72" s="28">
        <f>'data-stem'!S341</f>
        <v>0</v>
      </c>
      <c r="E72" s="28">
        <f t="shared" si="3"/>
        <v>0</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'data-stem'!T$323</f>
        <v>10</v>
      </c>
      <c r="E76" s="75">
        <f>D76/D$93</f>
        <v>3.2894736842105261E-2</v>
      </c>
      <c r="F76" s="28">
        <f t="shared" ref="F76:F92" si="4">E76</f>
        <v>3.2894736842105261E-2</v>
      </c>
      <c r="G76" s="72"/>
    </row>
    <row r="77" spans="2:7" x14ac:dyDescent="0.25">
      <c r="B77" s="41"/>
      <c r="C77" s="27" t="s">
        <v>60</v>
      </c>
      <c r="D77" s="26">
        <f>'data-stem'!U$323</f>
        <v>0</v>
      </c>
      <c r="E77" s="75">
        <f t="shared" ref="E77:E92" si="5">D77/D$93</f>
        <v>0</v>
      </c>
      <c r="F77" s="28">
        <f t="shared" si="4"/>
        <v>0</v>
      </c>
      <c r="G77" s="72"/>
    </row>
    <row r="78" spans="2:7" x14ac:dyDescent="0.25">
      <c r="B78" s="41"/>
      <c r="C78" s="27" t="s">
        <v>61</v>
      </c>
      <c r="D78" s="26">
        <f>'data-stem'!V$323</f>
        <v>0</v>
      </c>
      <c r="E78" s="75">
        <f t="shared" si="5"/>
        <v>0</v>
      </c>
      <c r="F78" s="28">
        <f t="shared" si="4"/>
        <v>0</v>
      </c>
      <c r="G78" s="72"/>
    </row>
    <row r="79" spans="2:7" x14ac:dyDescent="0.25">
      <c r="B79" s="41"/>
      <c r="C79" s="27" t="s">
        <v>62</v>
      </c>
      <c r="D79" s="26">
        <f>'data-stem'!W$323</f>
        <v>20</v>
      </c>
      <c r="E79" s="75">
        <f t="shared" si="5"/>
        <v>6.5789473684210523E-2</v>
      </c>
      <c r="F79" s="28">
        <f t="shared" si="4"/>
        <v>6.5789473684210523E-2</v>
      </c>
      <c r="G79" s="72"/>
    </row>
    <row r="80" spans="2:7" x14ac:dyDescent="0.25">
      <c r="B80" s="41"/>
      <c r="C80" s="27" t="s">
        <v>63</v>
      </c>
      <c r="D80" s="26">
        <f>'data-stem'!X$323</f>
        <v>1</v>
      </c>
      <c r="E80" s="75">
        <f t="shared" si="5"/>
        <v>3.2894736842105261E-3</v>
      </c>
      <c r="F80" s="28">
        <f t="shared" si="4"/>
        <v>3.2894736842105261E-3</v>
      </c>
      <c r="G80" s="72"/>
    </row>
    <row r="81" spans="2:7" x14ac:dyDescent="0.25">
      <c r="B81" s="41"/>
      <c r="C81" s="27" t="s">
        <v>64</v>
      </c>
      <c r="D81" s="26">
        <f>'data-stem'!Y$323</f>
        <v>6</v>
      </c>
      <c r="E81" s="75">
        <f t="shared" si="5"/>
        <v>1.9736842105263157E-2</v>
      </c>
      <c r="F81" s="28">
        <f t="shared" si="4"/>
        <v>1.9736842105263157E-2</v>
      </c>
      <c r="G81" s="72"/>
    </row>
    <row r="82" spans="2:7" x14ac:dyDescent="0.25">
      <c r="B82" s="41"/>
      <c r="C82" s="27" t="s">
        <v>65</v>
      </c>
      <c r="D82" s="26">
        <f>'data-stem'!Z$323</f>
        <v>16</v>
      </c>
      <c r="E82" s="75">
        <f t="shared" si="5"/>
        <v>5.2631578947368418E-2</v>
      </c>
      <c r="F82" s="28">
        <f t="shared" si="4"/>
        <v>5.2631578947368418E-2</v>
      </c>
      <c r="G82" s="72"/>
    </row>
    <row r="83" spans="2:7" x14ac:dyDescent="0.25">
      <c r="B83" s="41"/>
      <c r="C83" s="27" t="s">
        <v>66</v>
      </c>
      <c r="D83" s="26">
        <f>'data-stem'!AA$323</f>
        <v>2</v>
      </c>
      <c r="E83" s="75">
        <f t="shared" si="5"/>
        <v>6.5789473684210523E-3</v>
      </c>
      <c r="F83" s="28">
        <f t="shared" si="4"/>
        <v>6.5789473684210523E-3</v>
      </c>
      <c r="G83" s="72"/>
    </row>
    <row r="84" spans="2:7" x14ac:dyDescent="0.25">
      <c r="B84" s="41"/>
      <c r="C84" s="27" t="s">
        <v>67</v>
      </c>
      <c r="D84" s="26">
        <f>'data-stem'!AB$323</f>
        <v>17</v>
      </c>
      <c r="E84" s="75">
        <f t="shared" si="5"/>
        <v>5.5921052631578948E-2</v>
      </c>
      <c r="F84" s="28">
        <f t="shared" si="4"/>
        <v>5.5921052631578948E-2</v>
      </c>
      <c r="G84" s="72"/>
    </row>
    <row r="85" spans="2:7" x14ac:dyDescent="0.25">
      <c r="B85" s="41"/>
      <c r="C85" s="27" t="s">
        <v>68</v>
      </c>
      <c r="D85" s="26">
        <f>'data-stem'!AC$323</f>
        <v>0</v>
      </c>
      <c r="E85" s="75">
        <f t="shared" si="5"/>
        <v>0</v>
      </c>
      <c r="F85" s="28">
        <f t="shared" si="4"/>
        <v>0</v>
      </c>
      <c r="G85" s="72"/>
    </row>
    <row r="86" spans="2:7" x14ac:dyDescent="0.25">
      <c r="B86" s="41"/>
      <c r="C86" s="27" t="s">
        <v>69</v>
      </c>
      <c r="D86" s="26">
        <f>'data-stem'!AD$323</f>
        <v>1</v>
      </c>
      <c r="E86" s="75">
        <f t="shared" si="5"/>
        <v>3.2894736842105261E-3</v>
      </c>
      <c r="F86" s="28">
        <f t="shared" si="4"/>
        <v>3.2894736842105261E-3</v>
      </c>
      <c r="G86" s="72"/>
    </row>
    <row r="87" spans="2:7" x14ac:dyDescent="0.25">
      <c r="B87" s="41"/>
      <c r="C87" s="27" t="s">
        <v>70</v>
      </c>
      <c r="D87" s="26">
        <f>'data-stem'!AE$323</f>
        <v>5</v>
      </c>
      <c r="E87" s="75">
        <f t="shared" si="5"/>
        <v>1.6447368421052631E-2</v>
      </c>
      <c r="F87" s="28">
        <f t="shared" si="4"/>
        <v>1.6447368421052631E-2</v>
      </c>
      <c r="G87" s="72"/>
    </row>
    <row r="88" spans="2:7" x14ac:dyDescent="0.25">
      <c r="B88" s="41"/>
      <c r="C88" s="27" t="s">
        <v>71</v>
      </c>
      <c r="D88" s="26">
        <f>'data-stem'!AF$323</f>
        <v>0</v>
      </c>
      <c r="E88" s="75">
        <f t="shared" si="5"/>
        <v>0</v>
      </c>
      <c r="F88" s="28">
        <f t="shared" si="4"/>
        <v>0</v>
      </c>
      <c r="G88" s="72"/>
    </row>
    <row r="89" spans="2:7" x14ac:dyDescent="0.25">
      <c r="B89" s="41"/>
      <c r="C89" s="27" t="s">
        <v>72</v>
      </c>
      <c r="D89" s="26">
        <f>'data-stem'!AG$323</f>
        <v>4</v>
      </c>
      <c r="E89" s="75">
        <f t="shared" si="5"/>
        <v>1.3157894736842105E-2</v>
      </c>
      <c r="F89" s="28">
        <f t="shared" si="4"/>
        <v>1.3157894736842105E-2</v>
      </c>
      <c r="G89" s="72"/>
    </row>
    <row r="90" spans="2:7" x14ac:dyDescent="0.25">
      <c r="B90" s="41"/>
      <c r="C90" s="27" t="s">
        <v>73</v>
      </c>
      <c r="D90" s="26">
        <f>'data-stem'!AH$323</f>
        <v>6</v>
      </c>
      <c r="E90" s="75">
        <f t="shared" si="5"/>
        <v>1.9736842105263157E-2</v>
      </c>
      <c r="F90" s="28">
        <f t="shared" si="4"/>
        <v>1.9736842105263157E-2</v>
      </c>
      <c r="G90" s="72"/>
    </row>
    <row r="91" spans="2:7" x14ac:dyDescent="0.25">
      <c r="B91" s="41"/>
      <c r="C91" s="27" t="s">
        <v>74</v>
      </c>
      <c r="D91" s="26">
        <f>'data-stem'!AI$323</f>
        <v>0</v>
      </c>
      <c r="E91" s="75">
        <f t="shared" si="5"/>
        <v>0</v>
      </c>
      <c r="F91" s="28">
        <f t="shared" si="4"/>
        <v>0</v>
      </c>
      <c r="G91" s="72"/>
    </row>
    <row r="92" spans="2:7" x14ac:dyDescent="0.25">
      <c r="B92" s="41"/>
      <c r="C92" s="27" t="s">
        <v>75</v>
      </c>
      <c r="D92" s="26">
        <f>'data-stem'!AJ$323</f>
        <v>5</v>
      </c>
      <c r="E92" s="75">
        <f t="shared" si="5"/>
        <v>1.6447368421052631E-2</v>
      </c>
      <c r="F92" s="28">
        <f t="shared" si="4"/>
        <v>1.6447368421052631E-2</v>
      </c>
      <c r="G92" s="72"/>
    </row>
    <row r="93" spans="2:7" x14ac:dyDescent="0.25">
      <c r="B93" s="43"/>
      <c r="C93" s="30"/>
      <c r="D93" s="30">
        <f>'data-stem'!AH334</f>
        <v>304</v>
      </c>
      <c r="E93" s="30"/>
      <c r="F93" s="30"/>
      <c r="G93" s="45"/>
    </row>
    <row r="95" spans="2:7" ht="33" customHeight="1" x14ac:dyDescent="0.25">
      <c r="B95" s="93" t="s">
        <v>76</v>
      </c>
      <c r="C95" s="94"/>
      <c r="D95" s="94"/>
      <c r="E95" s="94"/>
      <c r="F95" s="94"/>
      <c r="G95" s="95"/>
    </row>
    <row r="96" spans="2:7" x14ac:dyDescent="0.25">
      <c r="B96" s="41"/>
      <c r="C96" s="27" t="s">
        <v>77</v>
      </c>
      <c r="D96" s="28">
        <f>'data-stem'!AL337</f>
        <v>6.1538461538461542E-2</v>
      </c>
      <c r="E96" s="28">
        <f t="shared" ref="E96:E100" si="6">D96</f>
        <v>6.1538461538461542E-2</v>
      </c>
      <c r="F96" s="26"/>
      <c r="G96" s="72"/>
    </row>
    <row r="97" spans="2:8" x14ac:dyDescent="0.25">
      <c r="B97" s="41"/>
      <c r="C97" s="27" t="s">
        <v>78</v>
      </c>
      <c r="D97" s="28">
        <f>'data-stem'!AL338</f>
        <v>9.2307692307692313E-2</v>
      </c>
      <c r="E97" s="28">
        <f t="shared" si="6"/>
        <v>9.2307692307692313E-2</v>
      </c>
      <c r="F97" s="26"/>
      <c r="G97" s="72"/>
    </row>
    <row r="98" spans="2:8" x14ac:dyDescent="0.25">
      <c r="B98" s="41"/>
      <c r="C98" s="27" t="s">
        <v>79</v>
      </c>
      <c r="D98" s="28">
        <f>'data-stem'!AL339</f>
        <v>0.16923076923076924</v>
      </c>
      <c r="E98" s="28">
        <f t="shared" si="6"/>
        <v>0.16923076923076924</v>
      </c>
      <c r="F98" s="26"/>
      <c r="G98" s="72"/>
    </row>
    <row r="99" spans="2:8" x14ac:dyDescent="0.25">
      <c r="B99" s="41"/>
      <c r="C99" s="27" t="s">
        <v>80</v>
      </c>
      <c r="D99" s="28">
        <f>'data-stem'!AL340</f>
        <v>0.55384615384615388</v>
      </c>
      <c r="E99" s="28">
        <f t="shared" si="6"/>
        <v>0.55384615384615388</v>
      </c>
      <c r="F99" s="26"/>
      <c r="G99" s="72"/>
    </row>
    <row r="100" spans="2:8" x14ac:dyDescent="0.25">
      <c r="B100" s="41"/>
      <c r="C100" s="27" t="s">
        <v>57</v>
      </c>
      <c r="D100" s="28">
        <f>'data-stem'!AL341</f>
        <v>0.12307692307692308</v>
      </c>
      <c r="E100" s="28">
        <f t="shared" si="6"/>
        <v>0.12307692307692308</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'data-stem'!AM337</f>
        <v>0.16923076923076924</v>
      </c>
      <c r="E104" s="28">
        <f t="shared" ref="E104:E109" si="7">D104</f>
        <v>0.16923076923076924</v>
      </c>
      <c r="F104" s="26"/>
      <c r="G104" s="72"/>
    </row>
    <row r="105" spans="2:8" x14ac:dyDescent="0.25">
      <c r="B105" s="41"/>
      <c r="C105" s="27">
        <v>2</v>
      </c>
      <c r="D105" s="28">
        <f>'data-stem'!AM338</f>
        <v>0.2153846153846154</v>
      </c>
      <c r="E105" s="28">
        <f t="shared" si="7"/>
        <v>0.2153846153846154</v>
      </c>
      <c r="F105" s="26"/>
      <c r="G105" s="72"/>
    </row>
    <row r="106" spans="2:8" x14ac:dyDescent="0.25">
      <c r="B106" s="41"/>
      <c r="C106" s="27">
        <v>3</v>
      </c>
      <c r="D106" s="28">
        <f>'data-stem'!AM339</f>
        <v>0.27692307692307694</v>
      </c>
      <c r="E106" s="28">
        <f t="shared" si="7"/>
        <v>0.27692307692307694</v>
      </c>
      <c r="F106" s="26"/>
      <c r="G106" s="72"/>
    </row>
    <row r="107" spans="2:8" x14ac:dyDescent="0.25">
      <c r="B107" s="41"/>
      <c r="C107" s="27">
        <v>4</v>
      </c>
      <c r="D107" s="28">
        <f>'data-stem'!AM340</f>
        <v>0.15384615384615385</v>
      </c>
      <c r="E107" s="28">
        <f t="shared" si="7"/>
        <v>0.15384615384615385</v>
      </c>
      <c r="F107" s="26"/>
      <c r="G107" s="72"/>
    </row>
    <row r="108" spans="2:8" x14ac:dyDescent="0.25">
      <c r="B108" s="41"/>
      <c r="C108" s="27" t="s">
        <v>82</v>
      </c>
      <c r="D108" s="28">
        <f>'data-stem'!AM341</f>
        <v>0.18461538461538463</v>
      </c>
      <c r="E108" s="28">
        <f t="shared" si="7"/>
        <v>0.18461538461538463</v>
      </c>
      <c r="F108" s="26"/>
      <c r="G108" s="72"/>
    </row>
    <row r="109" spans="2:8" x14ac:dyDescent="0.25">
      <c r="B109" s="41"/>
      <c r="C109" s="27" t="s">
        <v>83</v>
      </c>
      <c r="D109" s="28">
        <f>'data-stem'!AM342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'data-stem'!AN337</f>
        <v>0.9538461538461539</v>
      </c>
      <c r="E115" s="28">
        <f t="shared" ref="E115:E117" si="8">D115</f>
        <v>0.9538461538461539</v>
      </c>
      <c r="F115" s="26"/>
      <c r="G115" s="26"/>
      <c r="H115" s="72"/>
    </row>
    <row r="116" spans="2:8" x14ac:dyDescent="0.25">
      <c r="B116" s="41"/>
      <c r="C116" s="27" t="s">
        <v>87</v>
      </c>
      <c r="D116" s="28">
        <f>'data-stem'!AN338</f>
        <v>1.5384615384615385E-2</v>
      </c>
      <c r="E116" s="28">
        <f t="shared" si="8"/>
        <v>1.5384615384615385E-2</v>
      </c>
      <c r="F116" s="26"/>
      <c r="G116" s="26"/>
      <c r="H116" s="72"/>
    </row>
    <row r="117" spans="2:8" x14ac:dyDescent="0.25">
      <c r="B117" s="41"/>
      <c r="C117" s="27" t="s">
        <v>88</v>
      </c>
      <c r="D117" s="28">
        <f>'data-stem'!AN339</f>
        <v>3.0769230769230771E-2</v>
      </c>
      <c r="E117" s="28">
        <f t="shared" si="8"/>
        <v>3.0769230769230771E-2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'data-stem'!AP323</f>
        <v>57</v>
      </c>
      <c r="E126" s="26">
        <f>'data-stem'!AQ323</f>
        <v>10</v>
      </c>
      <c r="F126" s="26">
        <f>'data-stem'!AR323</f>
        <v>0</v>
      </c>
      <c r="G126" s="26"/>
      <c r="H126" s="72"/>
    </row>
    <row r="127" spans="2:8" x14ac:dyDescent="0.25">
      <c r="B127" s="41"/>
      <c r="C127" s="27" t="s">
        <v>97</v>
      </c>
      <c r="D127" s="26">
        <f>'data-stem'!AS323</f>
        <v>8</v>
      </c>
      <c r="E127" s="26">
        <f>'data-stem'!AT323</f>
        <v>7</v>
      </c>
      <c r="F127" s="26">
        <f>'data-stem'!AU323</f>
        <v>47</v>
      </c>
      <c r="G127" s="26"/>
      <c r="H127" s="72"/>
    </row>
    <row r="128" spans="2:8" x14ac:dyDescent="0.25">
      <c r="B128" s="41"/>
      <c r="C128" s="27" t="s">
        <v>98</v>
      </c>
      <c r="D128" s="26">
        <f>'data-stem'!AV323</f>
        <v>5</v>
      </c>
      <c r="E128" s="26">
        <f>'data-stem'!AW323</f>
        <v>4</v>
      </c>
      <c r="F128" s="26">
        <f>'data-stem'!AX323</f>
        <v>50</v>
      </c>
      <c r="G128" s="26"/>
      <c r="H128" s="72"/>
    </row>
    <row r="129" spans="2:8" x14ac:dyDescent="0.25">
      <c r="B129" s="41"/>
      <c r="C129" s="27" t="s">
        <v>99</v>
      </c>
      <c r="D129" s="26">
        <f>'data-stem'!AY323</f>
        <v>24</v>
      </c>
      <c r="E129" s="26">
        <f>'data-stem'!AZ323</f>
        <v>9</v>
      </c>
      <c r="F129" s="26">
        <f>'data-stem'!BA323</f>
        <v>29</v>
      </c>
      <c r="G129" s="26"/>
      <c r="H129" s="72"/>
    </row>
    <row r="130" spans="2:8" x14ac:dyDescent="0.25">
      <c r="B130" s="41"/>
      <c r="C130" s="27" t="s">
        <v>100</v>
      </c>
      <c r="D130" s="26">
        <f>'data-stem'!BB323</f>
        <v>5</v>
      </c>
      <c r="E130" s="26">
        <f>'data-stem'!BC323</f>
        <v>7</v>
      </c>
      <c r="F130" s="26">
        <f>'data-stem'!BD323</f>
        <v>47</v>
      </c>
      <c r="G130" s="26"/>
      <c r="H130" s="72"/>
    </row>
    <row r="131" spans="2:8" x14ac:dyDescent="0.25">
      <c r="B131" s="41"/>
      <c r="C131" s="27" t="s">
        <v>101</v>
      </c>
      <c r="D131" s="26">
        <f>'data-stem'!BE323</f>
        <v>4</v>
      </c>
      <c r="E131" s="26">
        <f>'data-stem'!BF323</f>
        <v>4</v>
      </c>
      <c r="F131" s="26">
        <f>'data-stem'!BG323</f>
        <v>51</v>
      </c>
      <c r="G131" s="26"/>
      <c r="H131" s="72"/>
    </row>
    <row r="132" spans="2:8" x14ac:dyDescent="0.25">
      <c r="B132" s="41"/>
      <c r="C132" s="27" t="s">
        <v>1604</v>
      </c>
      <c r="D132" s="26">
        <f>'data-stem'!BH323</f>
        <v>19</v>
      </c>
      <c r="E132" s="26">
        <f>'data-stem'!BI323</f>
        <v>4</v>
      </c>
      <c r="F132" s="26">
        <f>'data-stem'!BJ323</f>
        <v>39</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'data-stem'!BL337</f>
        <v>0.5892857142857143</v>
      </c>
      <c r="E137" s="28">
        <f t="shared" ref="E137:E140" si="9">D137</f>
        <v>0.5892857142857143</v>
      </c>
      <c r="F137" s="26"/>
      <c r="G137" s="26"/>
      <c r="H137" s="72"/>
    </row>
    <row r="138" spans="2:8" x14ac:dyDescent="0.25">
      <c r="B138" s="41"/>
      <c r="C138" s="27">
        <v>2</v>
      </c>
      <c r="D138" s="28">
        <f>'data-stem'!BL338</f>
        <v>0.4107142857142857</v>
      </c>
      <c r="E138" s="28">
        <f t="shared" si="9"/>
        <v>0.4107142857142857</v>
      </c>
      <c r="F138" s="26"/>
      <c r="G138" s="26"/>
      <c r="H138" s="72"/>
    </row>
    <row r="139" spans="2:8" x14ac:dyDescent="0.25">
      <c r="B139" s="41"/>
      <c r="C139" s="27">
        <v>3</v>
      </c>
      <c r="D139" s="28">
        <f>'data-stem'!BL339</f>
        <v>0</v>
      </c>
      <c r="E139" s="28">
        <f t="shared" si="9"/>
        <v>0</v>
      </c>
      <c r="F139" s="26"/>
      <c r="G139" s="26"/>
      <c r="H139" s="72"/>
    </row>
    <row r="140" spans="2:8" x14ac:dyDescent="0.25">
      <c r="B140" s="41"/>
      <c r="C140" s="27" t="s">
        <v>104</v>
      </c>
      <c r="D140" s="28">
        <f>'data-stem'!BL341</f>
        <v>0</v>
      </c>
      <c r="E140" s="28">
        <f t="shared" si="9"/>
        <v>0</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'data-stem'!BN323</f>
        <v>55</v>
      </c>
      <c r="E144" s="72"/>
    </row>
    <row r="145" spans="2:13" x14ac:dyDescent="0.25">
      <c r="B145" s="41"/>
      <c r="C145" s="27" t="s">
        <v>107</v>
      </c>
      <c r="D145" s="26">
        <f>'data-stem'!BO323</f>
        <v>18</v>
      </c>
      <c r="E145" s="72"/>
    </row>
    <row r="146" spans="2:13" x14ac:dyDescent="0.25">
      <c r="B146" s="41"/>
      <c r="C146" s="27" t="s">
        <v>108</v>
      </c>
      <c r="D146" s="26">
        <f>'data-stem'!BP323</f>
        <v>31</v>
      </c>
      <c r="E146" s="72"/>
    </row>
    <row r="147" spans="2:13" x14ac:dyDescent="0.25">
      <c r="B147" s="43"/>
      <c r="C147" s="55" t="s">
        <v>75</v>
      </c>
      <c r="D147" s="30">
        <f>'data-stem'!BQ323</f>
        <v>2</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'data-stem'!BS366</f>
        <v>0</v>
      </c>
      <c r="L150" s="42">
        <f t="shared" ref="L150:L154" si="10">K150</f>
        <v>0</v>
      </c>
      <c r="M150" s="54"/>
    </row>
    <row r="151" spans="2:13" x14ac:dyDescent="0.25">
      <c r="B151" s="73"/>
      <c r="C151" s="26"/>
      <c r="D151" s="26"/>
      <c r="E151" s="26"/>
      <c r="F151" s="62">
        <f>'data-stem'!BS351</f>
        <v>47</v>
      </c>
      <c r="G151" s="62">
        <f>'data-stem'!BS352</f>
        <v>100</v>
      </c>
      <c r="H151" s="80">
        <f>'data-stem'!BS353</f>
        <v>88.912280701754383</v>
      </c>
      <c r="I151" s="50">
        <f>'data-stem'!BS354</f>
        <v>90</v>
      </c>
      <c r="J151" s="27" t="s">
        <v>11</v>
      </c>
      <c r="K151" s="53">
        <f>'data-stem'!BS367</f>
        <v>0</v>
      </c>
      <c r="L151" s="42">
        <f t="shared" si="10"/>
        <v>0</v>
      </c>
      <c r="M151" s="54"/>
    </row>
    <row r="152" spans="2:13" x14ac:dyDescent="0.25">
      <c r="B152" s="73"/>
      <c r="C152" s="26"/>
      <c r="D152" s="26"/>
      <c r="E152" s="26"/>
      <c r="F152" s="26"/>
      <c r="G152" s="26"/>
      <c r="H152" s="26"/>
      <c r="I152" s="50"/>
      <c r="J152" s="27" t="s">
        <v>12</v>
      </c>
      <c r="K152" s="53">
        <f>'data-stem'!BS368</f>
        <v>3.5087719298245612E-2</v>
      </c>
      <c r="L152" s="42">
        <f t="shared" si="10"/>
        <v>3.5087719298245612E-2</v>
      </c>
      <c r="M152" s="54"/>
    </row>
    <row r="153" spans="2:13" x14ac:dyDescent="0.25">
      <c r="B153" s="73"/>
      <c r="C153" s="26"/>
      <c r="D153" s="26"/>
      <c r="E153" s="26"/>
      <c r="F153" s="26"/>
      <c r="G153" s="26"/>
      <c r="H153" s="26"/>
      <c r="I153" s="50"/>
      <c r="J153" s="27" t="s">
        <v>13</v>
      </c>
      <c r="K153" s="53">
        <f>'data-stem'!BS369</f>
        <v>0.14035087719298245</v>
      </c>
      <c r="L153" s="42">
        <f t="shared" si="10"/>
        <v>0.14035087719298245</v>
      </c>
      <c r="M153" s="54"/>
    </row>
    <row r="154" spans="2:13" x14ac:dyDescent="0.25">
      <c r="B154" s="76"/>
      <c r="C154" s="30"/>
      <c r="D154" s="30"/>
      <c r="E154" s="30"/>
      <c r="F154" s="30"/>
      <c r="G154" s="30"/>
      <c r="H154" s="30"/>
      <c r="I154" s="64"/>
      <c r="J154" s="55" t="s">
        <v>14</v>
      </c>
      <c r="K154" s="57">
        <f>'data-stem'!BS370</f>
        <v>0.82456140350877194</v>
      </c>
      <c r="L154" s="71">
        <f t="shared" si="10"/>
        <v>0.82456140350877194</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'data-stem'!BT323</f>
        <v>18</v>
      </c>
      <c r="E158" s="61">
        <f>'data-stem'!BT324</f>
        <v>14</v>
      </c>
      <c r="F158" s="81">
        <f>'data-stem'!BT325</f>
        <v>0</v>
      </c>
    </row>
    <row r="159" spans="2:13" x14ac:dyDescent="0.25">
      <c r="B159" s="41"/>
      <c r="C159" s="29" t="s">
        <v>203</v>
      </c>
      <c r="D159" s="62">
        <f>'data-stem'!BU323</f>
        <v>14</v>
      </c>
      <c r="E159" s="62">
        <f>'data-stem'!BU324</f>
        <v>17</v>
      </c>
      <c r="F159" s="77">
        <f>'data-stem'!BU325</f>
        <v>1</v>
      </c>
    </row>
    <row r="160" spans="2:13" x14ac:dyDescent="0.25">
      <c r="B160" s="76"/>
      <c r="C160" s="82" t="s">
        <v>204</v>
      </c>
      <c r="D160" s="68">
        <f>'data-stem'!BV323</f>
        <v>0</v>
      </c>
      <c r="E160" s="68">
        <f>'data-stem'!BV324</f>
        <v>1</v>
      </c>
      <c r="F160" s="83">
        <f>'data-stem'!BV325</f>
        <v>31</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'data-stem'!BW351</f>
        <v>49</v>
      </c>
      <c r="E165" s="85">
        <f>'data-stem'!BW352</f>
        <v>400</v>
      </c>
      <c r="F165" s="85">
        <f>'data-stem'!BW353</f>
        <v>202.83333333333334</v>
      </c>
      <c r="G165" s="85">
        <f>'data-stem'!BW354</f>
        <v>200</v>
      </c>
      <c r="H165" s="72">
        <f>'data-stem'!BW360</f>
        <v>48</v>
      </c>
    </row>
    <row r="166" spans="2:8" x14ac:dyDescent="0.25">
      <c r="B166" s="41"/>
      <c r="C166" s="27" t="s">
        <v>114</v>
      </c>
      <c r="D166" s="85">
        <f>'data-stem'!BX$351</f>
        <v>25</v>
      </c>
      <c r="E166" s="85">
        <f>'data-stem'!BX$352</f>
        <v>250</v>
      </c>
      <c r="F166" s="85">
        <f>'data-stem'!BX$353</f>
        <v>114.39393939393939</v>
      </c>
      <c r="G166" s="85">
        <f>'data-stem'!BX$354</f>
        <v>100</v>
      </c>
      <c r="H166" s="72">
        <f>'data-stem'!BX360</f>
        <v>33</v>
      </c>
    </row>
    <row r="167" spans="2:8" x14ac:dyDescent="0.25">
      <c r="B167" s="41"/>
      <c r="C167" s="27" t="s">
        <v>115</v>
      </c>
      <c r="D167" s="85">
        <f>'data-stem'!BY$351</f>
        <v>0</v>
      </c>
      <c r="E167" s="85">
        <f>'data-stem'!BY$352</f>
        <v>300</v>
      </c>
      <c r="F167" s="85">
        <f>'data-stem'!BY$353</f>
        <v>108.2</v>
      </c>
      <c r="G167" s="85">
        <f>'data-stem'!BY$354</f>
        <v>100</v>
      </c>
      <c r="H167" s="72">
        <f>'data-stem'!BY360</f>
        <v>30</v>
      </c>
    </row>
    <row r="168" spans="2:8" x14ac:dyDescent="0.25">
      <c r="B168" s="43"/>
      <c r="C168" s="55" t="s">
        <v>116</v>
      </c>
      <c r="D168" s="86">
        <f>'data-stem'!BZ$351</f>
        <v>40</v>
      </c>
      <c r="E168" s="86">
        <f>'data-stem'!BZ$352</f>
        <v>125</v>
      </c>
      <c r="F168" s="86">
        <f>'data-stem'!BZ$353</f>
        <v>96.428571428571431</v>
      </c>
      <c r="G168" s="86">
        <f>'data-stem'!BZ$354</f>
        <v>120</v>
      </c>
      <c r="H168" s="45">
        <f>'data-stem'!BZ360</f>
        <v>7</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'data-stem'!CB$348</f>
        <v>0.19047619047619047</v>
      </c>
      <c r="E172" s="42">
        <f t="shared" ref="E172:E179" si="11">D172</f>
        <v>0.19047619047619047</v>
      </c>
    </row>
    <row r="173" spans="2:8" x14ac:dyDescent="0.25">
      <c r="B173" s="41"/>
      <c r="C173" s="29" t="s">
        <v>119</v>
      </c>
      <c r="D173" s="28">
        <f>'data-stem'!CC$348</f>
        <v>0.22222222222222221</v>
      </c>
      <c r="E173" s="42">
        <f t="shared" si="11"/>
        <v>0.22222222222222221</v>
      </c>
    </row>
    <row r="174" spans="2:8" x14ac:dyDescent="0.25">
      <c r="B174" s="41"/>
      <c r="C174" s="29" t="s">
        <v>120</v>
      </c>
      <c r="D174" s="28">
        <f>'data-stem'!CD$348</f>
        <v>0.41269841269841268</v>
      </c>
      <c r="E174" s="42">
        <f t="shared" si="11"/>
        <v>0.41269841269841268</v>
      </c>
    </row>
    <row r="175" spans="2:8" x14ac:dyDescent="0.25">
      <c r="B175" s="41"/>
      <c r="C175" s="29" t="s">
        <v>121</v>
      </c>
      <c r="D175" s="28">
        <f>'data-stem'!CE$348</f>
        <v>4.7619047619047616E-2</v>
      </c>
      <c r="E175" s="42">
        <f t="shared" si="11"/>
        <v>4.7619047619047616E-2</v>
      </c>
    </row>
    <row r="176" spans="2:8" x14ac:dyDescent="0.25">
      <c r="B176" s="41"/>
      <c r="C176" s="29" t="s">
        <v>122</v>
      </c>
      <c r="D176" s="28">
        <f>'data-stem'!CF$348</f>
        <v>0.1111111111111111</v>
      </c>
      <c r="E176" s="42">
        <f t="shared" si="11"/>
        <v>0.1111111111111111</v>
      </c>
    </row>
    <row r="177" spans="2:8" x14ac:dyDescent="0.25">
      <c r="B177" s="41"/>
      <c r="C177" s="29" t="s">
        <v>123</v>
      </c>
      <c r="D177" s="28">
        <f>'data-stem'!CG$348</f>
        <v>0.14285714285714285</v>
      </c>
      <c r="E177" s="42">
        <f t="shared" si="11"/>
        <v>0.14285714285714285</v>
      </c>
    </row>
    <row r="178" spans="2:8" x14ac:dyDescent="0.25">
      <c r="B178" s="41"/>
      <c r="C178" s="29" t="s">
        <v>124</v>
      </c>
      <c r="D178" s="28">
        <f>'data-stem'!CH$348</f>
        <v>3.1746031746031744E-2</v>
      </c>
      <c r="E178" s="42">
        <f t="shared" si="11"/>
        <v>3.1746031746031744E-2</v>
      </c>
    </row>
    <row r="179" spans="2:8" x14ac:dyDescent="0.25">
      <c r="B179" s="43"/>
      <c r="C179" s="82" t="s">
        <v>75</v>
      </c>
      <c r="D179" s="44">
        <f>'data-stem'!CI$348</f>
        <v>0.25396825396825395</v>
      </c>
      <c r="E179" s="71">
        <f t="shared" si="11"/>
        <v>0.25396825396825395</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'data-stem'!CL348</f>
        <v>0.8571428571428571</v>
      </c>
      <c r="E187" s="28">
        <f>'data-stem'!CM348</f>
        <v>1.5873015873015872E-2</v>
      </c>
      <c r="F187" s="28">
        <f>'data-stem'!CN348</f>
        <v>0</v>
      </c>
      <c r="G187" s="42">
        <f>'data-stem'!CO348</f>
        <v>0</v>
      </c>
      <c r="H187" s="12"/>
    </row>
    <row r="188" spans="2:8" x14ac:dyDescent="0.25">
      <c r="B188" s="43"/>
      <c r="C188" s="55" t="s">
        <v>131</v>
      </c>
      <c r="D188" s="44">
        <f>'data-stem'!CP348</f>
        <v>0.66666666666666663</v>
      </c>
      <c r="E188" s="44">
        <f>'data-stem'!CQ348</f>
        <v>1.5873015873015872E-2</v>
      </c>
      <c r="F188" s="44">
        <f>'data-stem'!CR348</f>
        <v>0</v>
      </c>
      <c r="G188" s="71">
        <f>'data-stem'!CS348</f>
        <v>0</v>
      </c>
    </row>
    <row r="189" spans="2:8" x14ac:dyDescent="0.25">
      <c r="B189" s="5"/>
    </row>
    <row r="190" spans="2:8" x14ac:dyDescent="0.25">
      <c r="B190" s="46" t="s">
        <v>132</v>
      </c>
      <c r="C190" s="47"/>
      <c r="D190" s="47"/>
      <c r="E190" s="69"/>
    </row>
    <row r="191" spans="2:8" x14ac:dyDescent="0.25">
      <c r="B191" s="41"/>
      <c r="C191" s="27" t="s">
        <v>133</v>
      </c>
      <c r="D191" s="28">
        <f>'data-stem'!CT337</f>
        <v>0.36842105263157893</v>
      </c>
      <c r="E191" s="42">
        <f t="shared" ref="E191:E197" si="12">D191</f>
        <v>0.36842105263157893</v>
      </c>
    </row>
    <row r="192" spans="2:8" x14ac:dyDescent="0.25">
      <c r="B192" s="41"/>
      <c r="C192" s="27" t="s">
        <v>134</v>
      </c>
      <c r="D192" s="28">
        <f>'data-stem'!CT338</f>
        <v>0.49122807017543857</v>
      </c>
      <c r="E192" s="42">
        <f t="shared" si="12"/>
        <v>0.49122807017543857</v>
      </c>
    </row>
    <row r="193" spans="2:7" x14ac:dyDescent="0.25">
      <c r="B193" s="41"/>
      <c r="C193" s="27" t="s">
        <v>135</v>
      </c>
      <c r="D193" s="28">
        <f>'data-stem'!CT339</f>
        <v>0.10526315789473684</v>
      </c>
      <c r="E193" s="42">
        <f t="shared" si="12"/>
        <v>0.10526315789473684</v>
      </c>
    </row>
    <row r="194" spans="2:7" x14ac:dyDescent="0.25">
      <c r="B194" s="41"/>
      <c r="C194" s="27" t="s">
        <v>136</v>
      </c>
      <c r="D194" s="28">
        <f>'data-stem'!CT340</f>
        <v>3.5087719298245612E-2</v>
      </c>
      <c r="E194" s="42">
        <f t="shared" si="12"/>
        <v>3.5087719298245612E-2</v>
      </c>
    </row>
    <row r="195" spans="2:7" x14ac:dyDescent="0.25">
      <c r="B195" s="41"/>
      <c r="C195" s="27" t="s">
        <v>137</v>
      </c>
      <c r="D195" s="28">
        <f>'data-stem'!CT341</f>
        <v>0</v>
      </c>
      <c r="E195" s="42">
        <f t="shared" si="12"/>
        <v>0</v>
      </c>
    </row>
    <row r="196" spans="2:7" x14ac:dyDescent="0.25">
      <c r="B196" s="41"/>
      <c r="C196" s="27" t="s">
        <v>138</v>
      </c>
      <c r="D196" s="28">
        <f>'data-stem'!CT342</f>
        <v>0</v>
      </c>
      <c r="E196" s="42">
        <f t="shared" si="12"/>
        <v>0</v>
      </c>
    </row>
    <row r="197" spans="2:7" x14ac:dyDescent="0.25">
      <c r="B197" s="43"/>
      <c r="C197" s="55" t="s">
        <v>139</v>
      </c>
      <c r="D197" s="44">
        <f>'data-stem'!CT343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'data-stem'!CU$337</f>
        <v>8.771929824561403E-2</v>
      </c>
      <c r="E202" s="28">
        <f>'data-stem'!CU$338</f>
        <v>0.22807017543859648</v>
      </c>
      <c r="F202" s="28">
        <f>'data-stem'!CU$339</f>
        <v>0.31578947368421051</v>
      </c>
      <c r="G202" s="42">
        <f>'data-stem'!CU$340</f>
        <v>0.36842105263157893</v>
      </c>
    </row>
    <row r="203" spans="2:7" x14ac:dyDescent="0.25">
      <c r="B203" s="41"/>
      <c r="C203" s="27" t="s">
        <v>146</v>
      </c>
      <c r="D203" s="28">
        <f>'data-stem'!CV$337</f>
        <v>0.42105263157894735</v>
      </c>
      <c r="E203" s="28">
        <f>'data-stem'!CV$338</f>
        <v>0.45614035087719296</v>
      </c>
      <c r="F203" s="28">
        <f>'data-stem'!CV$339</f>
        <v>0.10526315789473684</v>
      </c>
      <c r="G203" s="42">
        <f>'data-stem'!CV$340</f>
        <v>1.7543859649122806E-2</v>
      </c>
    </row>
    <row r="204" spans="2:7" x14ac:dyDescent="0.25">
      <c r="B204" s="41"/>
      <c r="C204" s="27" t="s">
        <v>147</v>
      </c>
      <c r="D204" s="28">
        <f>'data-stem'!CW$337</f>
        <v>9.6153846153846159E-2</v>
      </c>
      <c r="E204" s="28">
        <f>'data-stem'!CW$338</f>
        <v>0.51923076923076927</v>
      </c>
      <c r="F204" s="28">
        <f>'data-stem'!CW$339</f>
        <v>0.28846153846153844</v>
      </c>
      <c r="G204" s="42">
        <f>'data-stem'!CW$340</f>
        <v>9.6153846153846159E-2</v>
      </c>
    </row>
    <row r="205" spans="2:7" x14ac:dyDescent="0.25">
      <c r="B205" s="41"/>
      <c r="C205" s="27" t="s">
        <v>148</v>
      </c>
      <c r="D205" s="28">
        <f>'data-stem'!CX$337</f>
        <v>0.18867924528301888</v>
      </c>
      <c r="E205" s="28">
        <f>'data-stem'!CX$338</f>
        <v>0.45283018867924529</v>
      </c>
      <c r="F205" s="28">
        <f>'data-stem'!CX$339</f>
        <v>0.24528301886792453</v>
      </c>
      <c r="G205" s="42">
        <f>'data-stem'!CX$340</f>
        <v>0.11320754716981132</v>
      </c>
    </row>
    <row r="206" spans="2:7" x14ac:dyDescent="0.25">
      <c r="B206" s="41"/>
      <c r="C206" s="27" t="s">
        <v>149</v>
      </c>
      <c r="D206" s="28">
        <f>'data-stem'!CY$337</f>
        <v>0.24528301886792453</v>
      </c>
      <c r="E206" s="28">
        <f>'data-stem'!CY$338</f>
        <v>0.37735849056603776</v>
      </c>
      <c r="F206" s="28">
        <f>'data-stem'!CY$339</f>
        <v>0.20754716981132076</v>
      </c>
      <c r="G206" s="42">
        <f>'data-stem'!CY$340</f>
        <v>0.16981132075471697</v>
      </c>
    </row>
    <row r="207" spans="2:7" x14ac:dyDescent="0.25">
      <c r="B207" s="41"/>
      <c r="C207" s="27" t="s">
        <v>150</v>
      </c>
      <c r="D207" s="28">
        <f>'data-stem'!CZ$337</f>
        <v>0.2857142857142857</v>
      </c>
      <c r="E207" s="28">
        <f>'data-stem'!CZ$338</f>
        <v>0.375</v>
      </c>
      <c r="F207" s="28">
        <f>'data-stem'!CZ$339</f>
        <v>0.25</v>
      </c>
      <c r="G207" s="42">
        <f>'data-stem'!CZ$340</f>
        <v>8.9285714285714288E-2</v>
      </c>
    </row>
    <row r="208" spans="2:7" x14ac:dyDescent="0.25">
      <c r="B208" s="41"/>
      <c r="C208" s="27" t="s">
        <v>151</v>
      </c>
      <c r="D208" s="28">
        <f>'data-stem'!DA$337</f>
        <v>0.50877192982456143</v>
      </c>
      <c r="E208" s="28">
        <f>'data-stem'!DA$338</f>
        <v>0.42105263157894735</v>
      </c>
      <c r="F208" s="28">
        <f>'data-stem'!DA$339</f>
        <v>7.0175438596491224E-2</v>
      </c>
      <c r="G208" s="42">
        <f>'data-stem'!DA$340</f>
        <v>0</v>
      </c>
    </row>
    <row r="209" spans="2:7" x14ac:dyDescent="0.25">
      <c r="B209" s="41"/>
      <c r="C209" s="27" t="s">
        <v>152</v>
      </c>
      <c r="D209" s="28">
        <f>'data-stem'!DB$337</f>
        <v>0.49122807017543857</v>
      </c>
      <c r="E209" s="28">
        <f>'data-stem'!DB$338</f>
        <v>0.43859649122807015</v>
      </c>
      <c r="F209" s="28">
        <f>'data-stem'!DB$339</f>
        <v>7.0175438596491224E-2</v>
      </c>
      <c r="G209" s="42">
        <f>'data-stem'!DB$340</f>
        <v>0</v>
      </c>
    </row>
    <row r="210" spans="2:7" x14ac:dyDescent="0.25">
      <c r="B210" s="43"/>
      <c r="C210" s="55" t="s">
        <v>153</v>
      </c>
      <c r="D210" s="44">
        <f>'data-stem'!DC$337</f>
        <v>0.46296296296296297</v>
      </c>
      <c r="E210" s="44">
        <f>'data-stem'!DC$338</f>
        <v>0.40740740740740738</v>
      </c>
      <c r="F210" s="44">
        <f>'data-stem'!DC$339</f>
        <v>9.2592592592592587E-2</v>
      </c>
      <c r="G210" s="71">
        <f>'data-stem'!DC$340</f>
        <v>3.7037037037037035E-2</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'data-stem'!DD$348</f>
        <v>0.55555555555555558</v>
      </c>
      <c r="E214" s="42">
        <f t="shared" ref="E214:E221" si="13">D214</f>
        <v>0.55555555555555558</v>
      </c>
    </row>
    <row r="215" spans="2:7" x14ac:dyDescent="0.25">
      <c r="B215" s="41"/>
      <c r="C215" s="27" t="s">
        <v>156</v>
      </c>
      <c r="D215" s="28">
        <f>'data-stem'!DE$348</f>
        <v>0.36507936507936506</v>
      </c>
      <c r="E215" s="42">
        <f t="shared" si="13"/>
        <v>0.36507936507936506</v>
      </c>
    </row>
    <row r="216" spans="2:7" x14ac:dyDescent="0.25">
      <c r="B216" s="41"/>
      <c r="C216" s="27" t="s">
        <v>157</v>
      </c>
      <c r="D216" s="28">
        <f>'data-stem'!DF$348</f>
        <v>0.2857142857142857</v>
      </c>
      <c r="E216" s="42">
        <f t="shared" si="13"/>
        <v>0.2857142857142857</v>
      </c>
    </row>
    <row r="217" spans="2:7" x14ac:dyDescent="0.25">
      <c r="B217" s="41"/>
      <c r="C217" s="27" t="s">
        <v>158</v>
      </c>
      <c r="D217" s="28">
        <f>'data-stem'!DG$348</f>
        <v>0.20634920634920634</v>
      </c>
      <c r="E217" s="42">
        <f t="shared" si="13"/>
        <v>0.20634920634920634</v>
      </c>
    </row>
    <row r="218" spans="2:7" x14ac:dyDescent="0.25">
      <c r="B218" s="41"/>
      <c r="C218" s="27" t="s">
        <v>159</v>
      </c>
      <c r="D218" s="28">
        <f>'data-stem'!DH$348</f>
        <v>0.17460317460317459</v>
      </c>
      <c r="E218" s="42">
        <f t="shared" si="13"/>
        <v>0.17460317460317459</v>
      </c>
    </row>
    <row r="219" spans="2:7" x14ac:dyDescent="0.25">
      <c r="B219" s="41"/>
      <c r="C219" s="27" t="s">
        <v>160</v>
      </c>
      <c r="D219" s="28">
        <f>'data-stem'!DI$348</f>
        <v>0.19047619047619047</v>
      </c>
      <c r="E219" s="42">
        <f t="shared" si="13"/>
        <v>0.19047619047619047</v>
      </c>
    </row>
    <row r="220" spans="2:7" x14ac:dyDescent="0.25">
      <c r="B220" s="41"/>
      <c r="C220" s="27" t="s">
        <v>161</v>
      </c>
      <c r="D220" s="28">
        <f>'data-stem'!DJ$348</f>
        <v>0.42857142857142855</v>
      </c>
      <c r="E220" s="42">
        <f t="shared" si="13"/>
        <v>0.42857142857142855</v>
      </c>
    </row>
    <row r="221" spans="2:7" x14ac:dyDescent="0.25">
      <c r="B221" s="43"/>
      <c r="C221" s="55" t="s">
        <v>75</v>
      </c>
      <c r="D221" s="44">
        <f>'data-stem'!DK$348</f>
        <v>7.9365079365079361E-2</v>
      </c>
      <c r="E221" s="71">
        <f t="shared" si="13"/>
        <v>7.9365079365079361E-2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'data-stem'!DO$337</f>
        <v>0.2153846153846154</v>
      </c>
      <c r="E231" s="28">
        <f>'data-stem'!DO$338</f>
        <v>0.29230769230769232</v>
      </c>
      <c r="F231" s="28">
        <f>'data-stem'!DO$339</f>
        <v>0.38461538461538464</v>
      </c>
      <c r="G231" s="42">
        <f>'data-stem'!DO$340</f>
        <v>0.1076923076923077</v>
      </c>
    </row>
    <row r="232" spans="1:7" x14ac:dyDescent="0.25">
      <c r="B232" s="41"/>
      <c r="C232" s="27" t="s">
        <v>169</v>
      </c>
      <c r="D232" s="28">
        <f>'data-stem'!DP$337</f>
        <v>4.6153846153846156E-2</v>
      </c>
      <c r="E232" s="28">
        <f>'data-stem'!DP$338</f>
        <v>0.12307692307692308</v>
      </c>
      <c r="F232" s="28">
        <f>'data-stem'!DP$339</f>
        <v>0.49230769230769234</v>
      </c>
      <c r="G232" s="42">
        <f>'data-stem'!DP$340</f>
        <v>0.33846153846153848</v>
      </c>
    </row>
    <row r="233" spans="1:7" x14ac:dyDescent="0.25">
      <c r="B233" s="43"/>
      <c r="C233" s="55" t="s">
        <v>129</v>
      </c>
      <c r="D233" s="44">
        <f>'data-stem'!DQ$337</f>
        <v>0.5</v>
      </c>
      <c r="E233" s="44">
        <f>'data-stem'!DQ$338</f>
        <v>0.25</v>
      </c>
      <c r="F233" s="44">
        <f>'data-stem'!DQ$339</f>
        <v>0.21875</v>
      </c>
      <c r="G233" s="71">
        <f>'data-stem'!DQ$340</f>
        <v>3.125E-2</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'data-stem'!DR337</f>
        <v>6.1538461538461542E-2</v>
      </c>
      <c r="E237" s="28">
        <f t="shared" ref="E237:E241" si="14">D237</f>
        <v>6.1538461538461542E-2</v>
      </c>
      <c r="F237" s="26"/>
      <c r="G237" s="72"/>
    </row>
    <row r="238" spans="1:7" x14ac:dyDescent="0.25">
      <c r="B238" s="41"/>
      <c r="C238" s="27" t="s">
        <v>175</v>
      </c>
      <c r="D238" s="28">
        <f>'data-stem'!DR338</f>
        <v>0.23076923076923078</v>
      </c>
      <c r="E238" s="28">
        <f t="shared" si="14"/>
        <v>0.23076923076923078</v>
      </c>
      <c r="F238" s="26"/>
      <c r="G238" s="72"/>
    </row>
    <row r="239" spans="1:7" x14ac:dyDescent="0.25">
      <c r="B239" s="41"/>
      <c r="C239" s="27" t="s">
        <v>174</v>
      </c>
      <c r="D239" s="28">
        <f>'data-stem'!DR339</f>
        <v>0.15384615384615385</v>
      </c>
      <c r="E239" s="28">
        <f t="shared" si="14"/>
        <v>0.15384615384615385</v>
      </c>
      <c r="F239" s="26"/>
      <c r="G239" s="72"/>
    </row>
    <row r="240" spans="1:7" x14ac:dyDescent="0.25">
      <c r="A240" s="26"/>
      <c r="B240" s="41"/>
      <c r="C240" s="27" t="s">
        <v>173</v>
      </c>
      <c r="D240" s="28">
        <f>'data-stem'!DR340</f>
        <v>0.30769230769230771</v>
      </c>
      <c r="E240" s="28">
        <f t="shared" si="14"/>
        <v>0.30769230769230771</v>
      </c>
      <c r="F240" s="26"/>
      <c r="G240" s="72"/>
    </row>
    <row r="241" spans="1:7" x14ac:dyDescent="0.25">
      <c r="A241" s="26"/>
      <c r="B241" s="43"/>
      <c r="C241" s="55" t="s">
        <v>172</v>
      </c>
      <c r="D241" s="44">
        <f>'data-stem'!DR341</f>
        <v>0.24615384615384617</v>
      </c>
      <c r="E241" s="44">
        <f t="shared" si="14"/>
        <v>0.24615384615384617</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'data-stem'!DS348</f>
        <v>3.1746031746031744E-2</v>
      </c>
      <c r="E246" s="44">
        <f>'data-stem'!DT348</f>
        <v>0.15873015873015872</v>
      </c>
      <c r="F246" s="71">
        <f>'data-stem'!DU348</f>
        <v>0.73015873015873012</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'data-stem'!DV348</f>
        <v>0.66666666666666663</v>
      </c>
      <c r="E249" s="28">
        <f t="shared" ref="E249:E253" si="15">D249</f>
        <v>0.66666666666666663</v>
      </c>
      <c r="F249" s="26"/>
      <c r="G249" s="72"/>
    </row>
    <row r="250" spans="1:7" x14ac:dyDescent="0.25">
      <c r="A250" s="26"/>
      <c r="B250" s="41"/>
      <c r="C250" s="27" t="s">
        <v>182</v>
      </c>
      <c r="D250" s="28">
        <f>'data-stem'!DW348</f>
        <v>3.1746031746031744E-2</v>
      </c>
      <c r="E250" s="28">
        <f t="shared" si="15"/>
        <v>3.1746031746031744E-2</v>
      </c>
      <c r="F250" s="26"/>
      <c r="G250" s="72"/>
    </row>
    <row r="251" spans="1:7" x14ac:dyDescent="0.25">
      <c r="A251" s="26"/>
      <c r="B251" s="41"/>
      <c r="C251" s="27" t="s">
        <v>183</v>
      </c>
      <c r="D251" s="28">
        <f>'data-stem'!DX348</f>
        <v>1.5873015873015872E-2</v>
      </c>
      <c r="E251" s="28">
        <f t="shared" si="15"/>
        <v>1.5873015873015872E-2</v>
      </c>
      <c r="F251" s="26"/>
      <c r="G251" s="72"/>
    </row>
    <row r="252" spans="1:7" x14ac:dyDescent="0.25">
      <c r="A252" s="26"/>
      <c r="B252" s="41"/>
      <c r="C252" s="27" t="s">
        <v>184</v>
      </c>
      <c r="D252" s="28">
        <f>'data-stem'!DY348</f>
        <v>0.15873015873015872</v>
      </c>
      <c r="E252" s="28">
        <f t="shared" si="15"/>
        <v>0.15873015873015872</v>
      </c>
      <c r="F252" s="26"/>
      <c r="G252" s="72"/>
    </row>
    <row r="253" spans="1:7" x14ac:dyDescent="0.25">
      <c r="A253" s="26"/>
      <c r="B253" s="43"/>
      <c r="C253" s="55" t="s">
        <v>185</v>
      </c>
      <c r="D253" s="44">
        <f>'data-stem'!DZ348</f>
        <v>0.19047619047619047</v>
      </c>
      <c r="E253" s="44">
        <f t="shared" si="15"/>
        <v>0.19047619047619047</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'data-stem'!EA348</f>
        <v>0.66666666666666663</v>
      </c>
      <c r="E257" s="28">
        <f t="shared" ref="E257:E261" si="16">D257</f>
        <v>0.66666666666666663</v>
      </c>
      <c r="F257" s="26"/>
      <c r="G257" s="72"/>
    </row>
    <row r="258" spans="1:7" x14ac:dyDescent="0.25">
      <c r="A258" s="26"/>
      <c r="B258" s="41"/>
      <c r="C258" s="27" t="s">
        <v>187</v>
      </c>
      <c r="D258" s="28">
        <f>'data-stem'!EB348</f>
        <v>6.3492063492063489E-2</v>
      </c>
      <c r="E258" s="28">
        <f t="shared" si="16"/>
        <v>6.3492063492063489E-2</v>
      </c>
      <c r="F258" s="26"/>
      <c r="G258" s="72"/>
    </row>
    <row r="259" spans="1:7" x14ac:dyDescent="0.25">
      <c r="A259" s="26"/>
      <c r="B259" s="41"/>
      <c r="C259" s="27" t="s">
        <v>188</v>
      </c>
      <c r="D259" s="28">
        <f>'data-stem'!EC348</f>
        <v>0</v>
      </c>
      <c r="E259" s="28">
        <f t="shared" si="16"/>
        <v>0</v>
      </c>
      <c r="F259" s="26"/>
      <c r="G259" s="72"/>
    </row>
    <row r="260" spans="1:7" x14ac:dyDescent="0.25">
      <c r="A260" s="26"/>
      <c r="B260" s="41"/>
      <c r="C260" s="27" t="s">
        <v>189</v>
      </c>
      <c r="D260" s="28">
        <f>'data-stem'!ED348</f>
        <v>6.3492063492063489E-2</v>
      </c>
      <c r="E260" s="28">
        <f t="shared" si="16"/>
        <v>6.3492063492063489E-2</v>
      </c>
      <c r="F260" s="26"/>
      <c r="G260" s="72"/>
    </row>
    <row r="261" spans="1:7" x14ac:dyDescent="0.25">
      <c r="A261" s="26"/>
      <c r="B261" s="43"/>
      <c r="C261" s="55" t="s">
        <v>185</v>
      </c>
      <c r="D261" s="44">
        <f>'data-stem'!EE348</f>
        <v>0.22222222222222221</v>
      </c>
      <c r="E261" s="44">
        <f t="shared" si="16"/>
        <v>0.22222222222222221</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'data-stem'!EF339</f>
        <v>1.8867924528301886E-2</v>
      </c>
      <c r="E265" s="28">
        <f t="shared" ref="E265:E269" si="17">D265</f>
        <v>1.8867924528301886E-2</v>
      </c>
      <c r="F265" s="26"/>
      <c r="G265" s="72"/>
    </row>
    <row r="266" spans="1:7" x14ac:dyDescent="0.25">
      <c r="A266" s="26"/>
      <c r="B266" s="41"/>
      <c r="C266" s="27" t="s">
        <v>192</v>
      </c>
      <c r="D266" s="28">
        <f>'data-stem'!EF340</f>
        <v>0.26415094339622641</v>
      </c>
      <c r="E266" s="28">
        <f t="shared" si="17"/>
        <v>0.26415094339622641</v>
      </c>
      <c r="F266" s="26"/>
      <c r="G266" s="72"/>
    </row>
    <row r="267" spans="1:7" x14ac:dyDescent="0.25">
      <c r="A267" s="26"/>
      <c r="B267" s="41"/>
      <c r="C267" s="27" t="s">
        <v>193</v>
      </c>
      <c r="D267" s="28">
        <f>'data-stem'!EF341</f>
        <v>0.28301886792452829</v>
      </c>
      <c r="E267" s="28">
        <f t="shared" si="17"/>
        <v>0.28301886792452829</v>
      </c>
      <c r="F267" s="26"/>
      <c r="G267" s="72"/>
    </row>
    <row r="268" spans="1:7" x14ac:dyDescent="0.25">
      <c r="A268" s="26"/>
      <c r="B268" s="41"/>
      <c r="C268" s="27" t="s">
        <v>194</v>
      </c>
      <c r="D268" s="28">
        <f>'data-stem'!EF342</f>
        <v>0.15094339622641509</v>
      </c>
      <c r="E268" s="28">
        <f t="shared" si="17"/>
        <v>0.15094339622641509</v>
      </c>
      <c r="F268" s="26"/>
      <c r="G268" s="72"/>
    </row>
    <row r="269" spans="1:7" x14ac:dyDescent="0.25">
      <c r="A269" s="26"/>
      <c r="B269" s="43"/>
      <c r="C269" s="55" t="s">
        <v>195</v>
      </c>
      <c r="D269" s="44">
        <f>'data-stem'!EF343</f>
        <v>0.28301886792452829</v>
      </c>
      <c r="E269" s="44">
        <f t="shared" si="17"/>
        <v>0.28301886792452829</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'data-stem'!EI337</f>
        <v>0.50769230769230766</v>
      </c>
      <c r="E276" s="42">
        <f t="shared" ref="E276:E277" si="18">D276</f>
        <v>0.50769230769230766</v>
      </c>
    </row>
    <row r="277" spans="1:6" x14ac:dyDescent="0.25">
      <c r="A277" s="26"/>
      <c r="B277" s="43"/>
      <c r="C277" s="88" t="s">
        <v>198</v>
      </c>
      <c r="D277" s="44">
        <f>'data-stem'!EI338</f>
        <v>0.49230769230769234</v>
      </c>
      <c r="E277" s="71">
        <f t="shared" si="18"/>
        <v>0.49230769230769234</v>
      </c>
    </row>
    <row r="278" spans="1:6" x14ac:dyDescent="0.25">
      <c r="A278" s="26"/>
      <c r="B278" s="26"/>
      <c r="C278" s="26"/>
      <c r="D278" s="26"/>
      <c r="E278" s="26"/>
    </row>
    <row r="279" spans="1:6" x14ac:dyDescent="0.25">
      <c r="A279" s="26"/>
      <c r="B279" s="26"/>
      <c r="C279" s="26"/>
      <c r="D279" s="26"/>
      <c r="E279" s="26"/>
    </row>
    <row r="280" spans="1:6" x14ac:dyDescent="0.25">
      <c r="C280" s="31" t="s">
        <v>1549</v>
      </c>
      <c r="D280" s="32">
        <f>'data-stem'!Q349</f>
        <v>8</v>
      </c>
      <c r="E280" s="33">
        <f>'data-stem'!Q380</f>
        <v>0.12698412698412698</v>
      </c>
      <c r="F280" s="33">
        <f t="shared" ref="F280:F294" si="19">E280</f>
        <v>0.12698412698412698</v>
      </c>
    </row>
    <row r="281" spans="1:6" x14ac:dyDescent="0.25">
      <c r="C281" s="31" t="s">
        <v>1589</v>
      </c>
      <c r="D281" s="32">
        <f>'data-stem'!Q350</f>
        <v>0</v>
      </c>
      <c r="E281" s="33">
        <f>'data-stem'!Q381</f>
        <v>0</v>
      </c>
      <c r="F281" s="33">
        <f t="shared" si="19"/>
        <v>0</v>
      </c>
    </row>
    <row r="282" spans="1:6" x14ac:dyDescent="0.25">
      <c r="C282" s="31" t="s">
        <v>1550</v>
      </c>
      <c r="D282" s="32">
        <f>'data-stem'!Q351</f>
        <v>14</v>
      </c>
      <c r="E282" s="33">
        <f>'data-stem'!Q382</f>
        <v>0.22222222222222221</v>
      </c>
      <c r="F282" s="33">
        <f t="shared" si="19"/>
        <v>0.22222222222222221</v>
      </c>
    </row>
    <row r="283" spans="1:6" x14ac:dyDescent="0.25">
      <c r="C283" s="31" t="s">
        <v>1551</v>
      </c>
      <c r="D283" s="32">
        <f>'data-stem'!Q352</f>
        <v>7</v>
      </c>
      <c r="E283" s="33">
        <f>'data-stem'!Q383</f>
        <v>0.1111111111111111</v>
      </c>
      <c r="F283" s="33">
        <f t="shared" si="19"/>
        <v>0.1111111111111111</v>
      </c>
    </row>
    <row r="284" spans="1:6" x14ac:dyDescent="0.25">
      <c r="C284" s="31" t="s">
        <v>1552</v>
      </c>
      <c r="D284" s="32">
        <f>'data-stem'!Q353</f>
        <v>2</v>
      </c>
      <c r="E284" s="33">
        <f>'data-stem'!Q384</f>
        <v>3.1746031746031744E-2</v>
      </c>
      <c r="F284" s="33">
        <f t="shared" si="19"/>
        <v>3.1746031746031744E-2</v>
      </c>
    </row>
    <row r="285" spans="1:6" x14ac:dyDescent="0.25">
      <c r="C285" s="31" t="s">
        <v>1553</v>
      </c>
      <c r="D285" s="32">
        <f>'data-stem'!Q354</f>
        <v>3</v>
      </c>
      <c r="E285" s="33">
        <f>'data-stem'!Q385</f>
        <v>4.7619047619047616E-2</v>
      </c>
      <c r="F285" s="33">
        <f t="shared" si="19"/>
        <v>4.7619047619047616E-2</v>
      </c>
    </row>
    <row r="286" spans="1:6" x14ac:dyDescent="0.25">
      <c r="C286" s="31" t="s">
        <v>1554</v>
      </c>
      <c r="D286" s="32">
        <f>'data-stem'!Q355</f>
        <v>1</v>
      </c>
      <c r="E286" s="33">
        <f>'data-stem'!Q386</f>
        <v>1.5873015873015872E-2</v>
      </c>
      <c r="F286" s="33">
        <f t="shared" si="19"/>
        <v>1.5873015873015872E-2</v>
      </c>
    </row>
    <row r="287" spans="1:6" x14ac:dyDescent="0.25">
      <c r="C287" s="31" t="s">
        <v>1555</v>
      </c>
      <c r="D287" s="32">
        <f>'data-stem'!Q356</f>
        <v>1</v>
      </c>
      <c r="E287" s="33">
        <f>'data-stem'!Q387</f>
        <v>1.5873015873015872E-2</v>
      </c>
      <c r="F287" s="33">
        <f t="shared" si="19"/>
        <v>1.5873015873015872E-2</v>
      </c>
    </row>
    <row r="288" spans="1:6" x14ac:dyDescent="0.25">
      <c r="C288" s="31" t="s">
        <v>1590</v>
      </c>
      <c r="D288" s="32">
        <f>'data-stem'!Q357</f>
        <v>0</v>
      </c>
      <c r="E288" s="33">
        <f>'data-stem'!Q388</f>
        <v>0</v>
      </c>
      <c r="F288" s="33">
        <f t="shared" si="19"/>
        <v>0</v>
      </c>
    </row>
    <row r="289" spans="3:6" x14ac:dyDescent="0.25">
      <c r="C289" s="31" t="s">
        <v>1591</v>
      </c>
      <c r="D289" s="32">
        <f>'data-stem'!Q358</f>
        <v>0</v>
      </c>
      <c r="E289" s="33">
        <f>'data-stem'!Q389</f>
        <v>0</v>
      </c>
      <c r="F289" s="33">
        <f t="shared" si="19"/>
        <v>0</v>
      </c>
    </row>
    <row r="290" spans="3:6" x14ac:dyDescent="0.25">
      <c r="C290" s="31" t="s">
        <v>1556</v>
      </c>
      <c r="D290" s="32">
        <f>'data-stem'!Q359</f>
        <v>24</v>
      </c>
      <c r="E290" s="33">
        <f>'data-stem'!Q390</f>
        <v>0.38095238095238093</v>
      </c>
      <c r="F290" s="33">
        <f t="shared" si="19"/>
        <v>0.38095238095238093</v>
      </c>
    </row>
    <row r="291" spans="3:6" x14ac:dyDescent="0.25">
      <c r="C291" s="31" t="s">
        <v>1592</v>
      </c>
      <c r="D291" s="32">
        <f>'data-stem'!Q360</f>
        <v>0</v>
      </c>
      <c r="E291" s="33">
        <f>'data-stem'!Q391</f>
        <v>0</v>
      </c>
      <c r="F291" s="33">
        <f t="shared" si="19"/>
        <v>0</v>
      </c>
    </row>
    <row r="292" spans="3:6" x14ac:dyDescent="0.25">
      <c r="C292" s="31" t="s">
        <v>1593</v>
      </c>
      <c r="D292" s="32">
        <f>'data-stem'!Q361</f>
        <v>0</v>
      </c>
      <c r="E292" s="33">
        <f>'data-stem'!Q392</f>
        <v>0</v>
      </c>
      <c r="F292" s="33">
        <f t="shared" si="19"/>
        <v>0</v>
      </c>
    </row>
    <row r="293" spans="3:6" x14ac:dyDescent="0.25">
      <c r="C293" s="31" t="s">
        <v>1557</v>
      </c>
      <c r="D293" s="32">
        <f>'data-stem'!Q362</f>
        <v>3</v>
      </c>
      <c r="E293" s="33">
        <f>'data-stem'!Q393</f>
        <v>4.7619047619047616E-2</v>
      </c>
      <c r="F293" s="33">
        <f t="shared" si="19"/>
        <v>4.7619047619047616E-2</v>
      </c>
    </row>
    <row r="294" spans="3:6" x14ac:dyDescent="0.25">
      <c r="C294" s="31" t="s">
        <v>1594</v>
      </c>
      <c r="D294" s="32">
        <f>'data-stem'!Q363</f>
        <v>0</v>
      </c>
      <c r="E294" s="33">
        <f>'data-stem'!Q394</f>
        <v>0</v>
      </c>
      <c r="F294" s="33">
        <f t="shared" si="19"/>
        <v>0</v>
      </c>
    </row>
    <row r="295" spans="3:6" x14ac:dyDescent="0.25">
      <c r="C295" s="31" t="s">
        <v>5</v>
      </c>
      <c r="D295" s="32">
        <f>SUM(D280:D294)</f>
        <v>63</v>
      </c>
      <c r="E295" s="33">
        <f>SUM(E280:E294)</f>
        <v>1</v>
      </c>
      <c r="F295" s="32"/>
    </row>
    <row r="296" spans="3:6" x14ac:dyDescent="0.25">
      <c r="C296" s="26"/>
      <c r="D296" s="26"/>
      <c r="E296" s="26"/>
    </row>
  </sheetData>
  <mergeCells count="4">
    <mergeCell ref="B66:G66"/>
    <mergeCell ref="B95:G95"/>
    <mergeCell ref="B123:H123"/>
    <mergeCell ref="B236:G236"/>
  </mergeCells>
  <conditionalFormatting sqref="K17:K21">
    <cfRule type="dataBar" priority="30">
      <dataBar showValue="0">
        <cfvo type="num" val="0"/>
        <cfvo type="num" val="1"/>
        <color theme="8" tint="-0.499984740745262"/>
      </dataBar>
      <extLst>
        <ext xmlns:x14="http://schemas.microsoft.com/office/spreadsheetml/2009/9/main" uri="{B025F937-C7B1-47D3-B67F-A62EFF666E3E}">
          <x14:id>{A5627383-7687-4EBF-8BA9-56D60C01F7AB}</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{E53C99C2-BD63-418A-B4F9-B73F72D12D54}</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{D4EF7FCF-FFF5-4745-84EE-7E871F1AE0A7}</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{7AE3BAF0-06F2-4799-B280-B834355EC2AA}</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{D54E7474-7F3A-40DB-81D7-09767A11BBCC}</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{515AF3D0-B748-49C7-BC12-4E8A7DB5112A}</x14:id>
        </ext>
      </extLst>
    </cfRule>
  </conditionalFormatting>
  <conditionalFormatting sqref="K8:K12">
    <cfRule type="dataBar" priority="31">
      <dataBar showValue="0">
        <cfvo type="num" val="0"/>
        <cfvo type="num" val="1"/>
        <color theme="8" tint="-0.499984740745262"/>
      </dataBar>
      <extLst>
        <ext xmlns:x14="http://schemas.microsoft.com/office/spreadsheetml/2009/9/main" uri="{B025F937-C7B1-47D3-B67F-A62EFF666E3E}">
          <x14:id>{DE951798-60A8-40E9-9DE3-A53CA940391E}</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{28EDE80E-4C88-4FE8-9DF5-DBC00700A47D}</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{78BE8ED4-0CCD-4EAC-B143-4DAE80B8432C}</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{392B8EF4-2796-4B9F-B072-D8B999EE4E6D}</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{17EAF655-85E2-45D1-8F68-19DF597068EE}</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{929177FB-1C89-4540-B543-990B2FCAF96B}</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{D1B4B666-204B-47E0-9755-1AB973876AC2}</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{03475EF4-518E-4831-A804-BFB3B6CD6773}</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{A78990CA-8F72-4C28-804A-1A33DB81D30F}</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{197170EC-38BC-44B7-988A-E0113B862D54}</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{0B3814B1-F034-47A6-A0E7-67C4D5879E13}</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{473FD62A-C82D-4846-81ED-AB3E0B7C5C96}</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{59E68E5D-CF1D-4723-A4DC-6EB0F0D1016D}</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{5943865E-E2F4-43EA-A329-DCA2D713C77B}</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{8DAA20BC-96F1-4D74-BBB1-1F73B5FF82ED}</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{F1400C9F-1F2C-4099-82E5-3A739B76E8A3}</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{6E0102FF-19D0-4119-8911-81728FDC08B8}</x14:id>
        </ext>
      </extLst>
    </cfRule>
  </conditionalFormatting>
  <conditionalFormatting sqref="F280:F294">
    <cfRule type="dataBar" priority="2">
      <dataBar showValue="0">
        <cfvo type="num" val="0"/>
        <cfvo type="num" val="1"/>
        <color theme="8" tint="-0.499984740745262"/>
      </dataBar>
      <extLst>
        <ext xmlns:x14="http://schemas.microsoft.com/office/spreadsheetml/2009/9/main" uri="{B025F937-C7B1-47D3-B67F-A62EFF666E3E}">
          <x14:id>{A2657BCF-E8DE-4E9D-ACF9-39C6C30EC9EB}</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A5627383-7687-4EBF-8BA9-56D60C01F7AB}">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E53C99C2-BD63-418A-B4F9-B73F72D12D54}">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D4EF7FCF-FFF5-4745-84EE-7E871F1AE0A7}">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7AE3BAF0-06F2-4799-B280-B834355EC2AA}">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D54E7474-7F3A-40DB-81D7-09767A11BBCC}">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515AF3D0-B748-49C7-BC12-4E8A7DB5112A}">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DE951798-60A8-40E9-9DE3-A53CA940391E}">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28EDE80E-4C88-4FE8-9DF5-DBC00700A47D}">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78BE8ED4-0CCD-4EAC-B143-4DAE80B8432C}">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392B8EF4-2796-4B9F-B072-D8B999EE4E6D}">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17EAF655-85E2-45D1-8F68-19DF597068EE}">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929177FB-1C89-4540-B543-990B2FCAF96B}">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D1B4B666-204B-47E0-9755-1AB973876AC2}">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03475EF4-518E-4831-A804-BFB3B6CD6773}">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A78990CA-8F72-4C28-804A-1A33DB81D30F}">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197170EC-38BC-44B7-988A-E0113B862D54}">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0B3814B1-F034-47A6-A0E7-67C4D5879E13}">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473FD62A-C82D-4846-81ED-AB3E0B7C5C96}">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59E68E5D-CF1D-4723-A4DC-6EB0F0D1016D}">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5943865E-E2F4-43EA-A329-DCA2D713C77B}">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8DAA20BC-96F1-4D74-BBB1-1F73B5FF82ED}">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F1400C9F-1F2C-4099-82E5-3A739B76E8A3}">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6E0102FF-19D0-4119-8911-81728FDC08B8}">
            <x14:dataBar minLength="0" maxLength="100" gradient="0">
              <x14:cfvo type="num">
                <xm:f>0</xm:f>
              </x14:cfvo>
              <x14:cfvo type="num">
                <xm:f>1</xm:f>
              </x14:cfvo>
              <x14:negativeFillColor rgb="FFFF0000"/>
              <x14:axisColor rgb="FF000000"/>
            </x14:dataBar>
          </x14:cfRule>
          <xm:sqref>L150:L154</xm:sqref>
        </x14:conditionalFormatting>
        <x14:conditionalFormatting xmlns:xm="http://schemas.microsoft.com/office/excel/2006/main">
          <x14:cfRule type="dataBar" id="{A2657BCF-E8DE-4E9D-ACF9-39C6C30EC9EB}">
            <x14:dataBar minLength="0" maxLength="100" gradient="0">
              <x14:cfvo type="num">
                <xm:f>0</xm:f>
              </x14:cfvo>
              <x14:cfvo type="num">
                <xm:f>1</xm:f>
              </x14:cfvo>
              <x14:negativeFillColor rgb="FFFF0000"/>
              <x14:axisColor rgb="FF000000"/>
            </x14:dataBar>
          </x14:cfRule>
          <xm:sqref>F280:F294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1"/>
  <sheetViews>
    <sheetView topLeftCell="D4" zoomScale="110" zoomScaleNormal="110" workbookViewId="0">
      <selection activeCell="I15" sqref="I15"/>
    </sheetView>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48</v>
      </c>
      <c r="D1">
        <f>'data-sbs'!K332</f>
        <v>34</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'data-sbs'!B315</f>
        <v>6.25E-2</v>
      </c>
      <c r="K8" s="54">
        <f>J8</f>
        <v>6.25E-2</v>
      </c>
    </row>
    <row r="9" spans="2:13" x14ac:dyDescent="0.25">
      <c r="B9" s="41"/>
      <c r="C9" s="26" t="s">
        <v>1502</v>
      </c>
      <c r="D9" s="61">
        <f>'data-sbs'!B413</f>
        <v>5</v>
      </c>
      <c r="E9" s="61">
        <f>'data-sbs'!B414</f>
        <v>100</v>
      </c>
      <c r="F9" s="61">
        <f>'data-sbs'!B415</f>
        <v>58.09375</v>
      </c>
      <c r="G9" s="61">
        <f>'data-sbs'!B416</f>
        <v>49</v>
      </c>
      <c r="H9" s="26"/>
      <c r="I9" s="27" t="s">
        <v>11</v>
      </c>
      <c r="J9" s="53">
        <f>'data-sbs'!B316</f>
        <v>0.28125</v>
      </c>
      <c r="K9" s="54">
        <f>J9</f>
        <v>0.28125</v>
      </c>
    </row>
    <row r="10" spans="2:13" x14ac:dyDescent="0.25">
      <c r="B10" s="41"/>
      <c r="C10" s="26" t="s">
        <v>1503</v>
      </c>
      <c r="D10" s="62"/>
      <c r="E10" s="62"/>
      <c r="F10" s="62"/>
      <c r="G10" s="62"/>
      <c r="H10" s="26"/>
      <c r="I10" s="27" t="s">
        <v>12</v>
      </c>
      <c r="J10" s="53">
        <f>'data-sbs'!B317</f>
        <v>0.1875</v>
      </c>
      <c r="K10" s="54">
        <f>J10</f>
        <v>0.1875</v>
      </c>
    </row>
    <row r="11" spans="2:13" x14ac:dyDescent="0.25">
      <c r="B11" s="41"/>
      <c r="C11" s="26"/>
      <c r="D11" s="62"/>
      <c r="E11" s="62"/>
      <c r="F11" s="62"/>
      <c r="G11" s="62"/>
      <c r="H11" s="26"/>
      <c r="I11" s="27" t="s">
        <v>13</v>
      </c>
      <c r="J11" s="53">
        <f>'data-sbs'!B318</f>
        <v>9.375E-2</v>
      </c>
      <c r="K11" s="54">
        <f>J11</f>
        <v>9.375E-2</v>
      </c>
    </row>
    <row r="12" spans="2:13" x14ac:dyDescent="0.25">
      <c r="B12" s="41"/>
      <c r="C12" s="26"/>
      <c r="D12" s="62"/>
      <c r="E12" s="62"/>
      <c r="F12" s="62"/>
      <c r="G12" s="62"/>
      <c r="H12" s="26"/>
      <c r="I12" s="27" t="s">
        <v>14</v>
      </c>
      <c r="J12" s="53">
        <f>'data-sbs'!B319</f>
        <v>0.375</v>
      </c>
      <c r="K12" s="54">
        <f>J12</f>
        <v>0.375</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'data-sbs'!C413</f>
        <v>0</v>
      </c>
      <c r="E17" s="61">
        <f>'data-sbs'!C414</f>
        <v>100</v>
      </c>
      <c r="F17" s="61">
        <f>'data-sbs'!C415</f>
        <v>53.714285714285715</v>
      </c>
      <c r="G17" s="61">
        <f>'data-sbs'!C416</f>
        <v>49.5</v>
      </c>
      <c r="H17" s="26"/>
      <c r="I17" s="27" t="s">
        <v>15</v>
      </c>
      <c r="J17" s="53">
        <f>'data-sbs'!C315</f>
        <v>0.14285714285714285</v>
      </c>
      <c r="K17" s="54">
        <f>J17</f>
        <v>0.14285714285714285</v>
      </c>
    </row>
    <row r="18" spans="2:11" x14ac:dyDescent="0.25">
      <c r="B18" s="41"/>
      <c r="C18" s="26" t="s">
        <v>1505</v>
      </c>
      <c r="D18" s="62"/>
      <c r="E18" s="62"/>
      <c r="F18" s="62"/>
      <c r="G18" s="62"/>
      <c r="H18" s="26"/>
      <c r="I18" s="27" t="s">
        <v>11</v>
      </c>
      <c r="J18" s="53">
        <f>'data-sbs'!C316</f>
        <v>0.17857142857142858</v>
      </c>
      <c r="K18" s="54">
        <f>J18</f>
        <v>0.17857142857142858</v>
      </c>
    </row>
    <row r="19" spans="2:11" x14ac:dyDescent="0.25">
      <c r="B19" s="41"/>
      <c r="C19" s="26"/>
      <c r="D19" s="62"/>
      <c r="E19" s="62"/>
      <c r="F19" s="62"/>
      <c r="G19" s="62"/>
      <c r="H19" s="26"/>
      <c r="I19" s="27" t="s">
        <v>12</v>
      </c>
      <c r="J19" s="53">
        <f>'data-sbs'!C317</f>
        <v>0.2857142857142857</v>
      </c>
      <c r="K19" s="54">
        <f>J19</f>
        <v>0.2857142857142857</v>
      </c>
    </row>
    <row r="20" spans="2:11" x14ac:dyDescent="0.25">
      <c r="B20" s="41"/>
      <c r="C20" s="26"/>
      <c r="D20" s="62"/>
      <c r="E20" s="62"/>
      <c r="F20" s="62"/>
      <c r="G20" s="62"/>
      <c r="H20" s="26"/>
      <c r="I20" s="27" t="s">
        <v>13</v>
      </c>
      <c r="J20" s="53">
        <f>'data-sbs'!C318</f>
        <v>0.14285714285714285</v>
      </c>
      <c r="K20" s="54">
        <f>J20</f>
        <v>0.14285714285714285</v>
      </c>
    </row>
    <row r="21" spans="2:11" x14ac:dyDescent="0.25">
      <c r="B21" s="41"/>
      <c r="C21" s="26"/>
      <c r="D21" s="26"/>
      <c r="E21" s="26"/>
      <c r="F21" s="26"/>
      <c r="G21" s="26"/>
      <c r="H21" s="26"/>
      <c r="I21" s="27" t="s">
        <v>14</v>
      </c>
      <c r="J21" s="53">
        <f>'data-sbs'!C319</f>
        <v>0.25</v>
      </c>
      <c r="K21" s="54">
        <f>J21</f>
        <v>0.25</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'data-sbs'!D$337</f>
        <v>5.8823529411764705E-2</v>
      </c>
      <c r="E28" s="52">
        <f>'data-sbs'!D$338</f>
        <v>0.14705882352941177</v>
      </c>
      <c r="F28" s="52">
        <f>'data-sbs'!D$339</f>
        <v>0.35294117647058826</v>
      </c>
      <c r="G28" s="52">
        <f>'data-sbs'!D$340</f>
        <v>0.29411764705882354</v>
      </c>
      <c r="H28" s="52">
        <f>'data-sbs'!D$341</f>
        <v>0.11764705882352941</v>
      </c>
      <c r="I28" s="53">
        <f>'data-sbs'!D$342</f>
        <v>0</v>
      </c>
      <c r="J28" s="54">
        <f>'data-sbs'!D$343</f>
        <v>2.9411764705882353E-2</v>
      </c>
    </row>
    <row r="29" spans="2:11" x14ac:dyDescent="0.25">
      <c r="B29" s="41"/>
      <c r="C29" s="27" t="s">
        <v>18</v>
      </c>
      <c r="D29" s="52">
        <f>'data-sbs'!E$337</f>
        <v>0.5</v>
      </c>
      <c r="E29" s="52">
        <f>'data-sbs'!E$338</f>
        <v>0.26470588235294118</v>
      </c>
      <c r="F29" s="52">
        <f>'data-sbs'!E$339</f>
        <v>0.17647058823529413</v>
      </c>
      <c r="G29" s="52">
        <f>'data-sbs'!E$340</f>
        <v>5.8823529411764705E-2</v>
      </c>
      <c r="H29" s="52">
        <f>'data-sbs'!E$341</f>
        <v>0</v>
      </c>
      <c r="I29" s="53">
        <f>'data-sbs'!E$342</f>
        <v>0</v>
      </c>
      <c r="J29" s="54">
        <f>'data-sbs'!E$343</f>
        <v>0</v>
      </c>
    </row>
    <row r="30" spans="2:11" x14ac:dyDescent="0.25">
      <c r="B30" s="41"/>
      <c r="C30" s="27" t="s">
        <v>19</v>
      </c>
      <c r="D30" s="52">
        <f>'data-sbs'!F$337</f>
        <v>0</v>
      </c>
      <c r="E30" s="52">
        <f>'data-sbs'!F$338</f>
        <v>5.8823529411764705E-2</v>
      </c>
      <c r="F30" s="52">
        <f>'data-sbs'!F$339</f>
        <v>5.8823529411764705E-2</v>
      </c>
      <c r="G30" s="52">
        <f>'data-sbs'!F$340</f>
        <v>0.23529411764705882</v>
      </c>
      <c r="H30" s="52">
        <f>'data-sbs'!F$341</f>
        <v>0.14705882352941177</v>
      </c>
      <c r="I30" s="53">
        <f>'data-sbs'!F$342</f>
        <v>0.38235294117647056</v>
      </c>
      <c r="J30" s="54">
        <f>'data-sbs'!F$343</f>
        <v>0.11764705882352941</v>
      </c>
    </row>
    <row r="31" spans="2:11" x14ac:dyDescent="0.25">
      <c r="B31" s="43"/>
      <c r="C31" s="55" t="s">
        <v>20</v>
      </c>
      <c r="D31" s="56">
        <f>'data-sbs'!G$337</f>
        <v>0.14705882352941177</v>
      </c>
      <c r="E31" s="56">
        <f>'data-sbs'!G$338</f>
        <v>0.14705882352941177</v>
      </c>
      <c r="F31" s="56">
        <f>'data-sbs'!G$339</f>
        <v>0.23529411764705882</v>
      </c>
      <c r="G31" s="56">
        <f>'data-sbs'!G$340</f>
        <v>0.14705882352941177</v>
      </c>
      <c r="H31" s="56">
        <f>'data-sbs'!G$341</f>
        <v>0.17647058823529413</v>
      </c>
      <c r="I31" s="57">
        <f>'data-sbs'!G$342</f>
        <v>5.8823529411764705E-2</v>
      </c>
      <c r="J31" s="58">
        <f>'data-sbs'!G$343</f>
        <v>8.8235294117647065E-2</v>
      </c>
    </row>
    <row r="34" spans="1:6" x14ac:dyDescent="0.25">
      <c r="B34" s="37" t="s">
        <v>28</v>
      </c>
      <c r="C34" s="38" t="s">
        <v>362</v>
      </c>
      <c r="D34" s="39">
        <f>'data-sbs'!H337</f>
        <v>2.9411764705882353E-2</v>
      </c>
      <c r="E34" s="40">
        <f>D34</f>
        <v>2.9411764705882353E-2</v>
      </c>
    </row>
    <row r="35" spans="1:6" x14ac:dyDescent="0.25">
      <c r="B35" s="41"/>
      <c r="C35" s="27" t="s">
        <v>29</v>
      </c>
      <c r="D35" s="28">
        <f>'data-sbs'!H338</f>
        <v>0.61764705882352944</v>
      </c>
      <c r="E35" s="42">
        <f>D35</f>
        <v>0.61764705882352944</v>
      </c>
    </row>
    <row r="36" spans="1:6" x14ac:dyDescent="0.25">
      <c r="B36" s="41"/>
      <c r="C36" s="27" t="s">
        <v>30</v>
      </c>
      <c r="D36" s="28">
        <f>'data-sbs'!H339</f>
        <v>2.9411764705882353E-2</v>
      </c>
      <c r="E36" s="42">
        <f>D36</f>
        <v>2.9411764705882353E-2</v>
      </c>
    </row>
    <row r="37" spans="1:6" x14ac:dyDescent="0.25">
      <c r="B37" s="41"/>
      <c r="C37" s="27" t="s">
        <v>31</v>
      </c>
      <c r="D37" s="28">
        <f>'data-sbs'!H340</f>
        <v>0.3235294117647059</v>
      </c>
      <c r="E37" s="42">
        <f>D37</f>
        <v>0.3235294117647059</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'data-sbs'!I337</f>
        <v>0.20588235294117646</v>
      </c>
      <c r="E41" s="42">
        <f>D41</f>
        <v>0.20588235294117646</v>
      </c>
    </row>
    <row r="42" spans="1:6" x14ac:dyDescent="0.25">
      <c r="B42" s="41"/>
      <c r="C42" s="70" t="s">
        <v>35</v>
      </c>
      <c r="D42" s="28">
        <f>'data-sbs'!I338</f>
        <v>0.17647058823529413</v>
      </c>
      <c r="E42" s="42">
        <f t="shared" ref="E42:E46" si="0">D42</f>
        <v>0.17647058823529413</v>
      </c>
    </row>
    <row r="43" spans="1:6" x14ac:dyDescent="0.25">
      <c r="B43" s="41"/>
      <c r="C43" s="70" t="s">
        <v>36</v>
      </c>
      <c r="D43" s="28">
        <f>'data-sbs'!I339</f>
        <v>0.29411764705882354</v>
      </c>
      <c r="E43" s="42">
        <f t="shared" si="0"/>
        <v>0.29411764705882354</v>
      </c>
    </row>
    <row r="44" spans="1:6" x14ac:dyDescent="0.25">
      <c r="B44" s="41"/>
      <c r="C44" s="27" t="s">
        <v>37</v>
      </c>
      <c r="D44" s="28">
        <f>'data-sbs'!I340</f>
        <v>0.14705882352941177</v>
      </c>
      <c r="E44" s="42">
        <f t="shared" si="0"/>
        <v>0.14705882352941177</v>
      </c>
    </row>
    <row r="45" spans="1:6" x14ac:dyDescent="0.25">
      <c r="B45" s="41"/>
      <c r="C45" s="27" t="s">
        <v>38</v>
      </c>
      <c r="D45" s="28">
        <f>'data-sbs'!I341</f>
        <v>8.8235294117647065E-2</v>
      </c>
      <c r="E45" s="42">
        <f t="shared" si="0"/>
        <v>8.8235294117647065E-2</v>
      </c>
    </row>
    <row r="46" spans="1:6" x14ac:dyDescent="0.25">
      <c r="B46" s="43"/>
      <c r="C46" s="55" t="s">
        <v>33</v>
      </c>
      <c r="D46" s="44">
        <f>'data-sbs'!I342</f>
        <v>8.8235294117647065E-2</v>
      </c>
      <c r="E46" s="71">
        <f t="shared" si="0"/>
        <v>8.8235294117647065E-2</v>
      </c>
    </row>
    <row r="48" spans="1:6" x14ac:dyDescent="0.25">
      <c r="B48" s="46" t="s">
        <v>39</v>
      </c>
      <c r="C48" s="47"/>
      <c r="D48" s="47"/>
      <c r="E48" s="69"/>
    </row>
    <row r="49" spans="2:6" x14ac:dyDescent="0.25">
      <c r="B49" s="41"/>
      <c r="C49" s="27" t="s">
        <v>40</v>
      </c>
      <c r="D49" s="28">
        <f>'data-sbs'!J337</f>
        <v>0.38235294117647056</v>
      </c>
      <c r="E49" s="42">
        <f>D49</f>
        <v>0.38235294117647056</v>
      </c>
    </row>
    <row r="50" spans="2:6" x14ac:dyDescent="0.25">
      <c r="B50" s="43"/>
      <c r="C50" s="55" t="s">
        <v>41</v>
      </c>
      <c r="D50" s="44">
        <f>'data-sbs'!J338</f>
        <v>0.61764705882352944</v>
      </c>
      <c r="E50" s="71">
        <f t="shared" ref="E50" si="1">D50</f>
        <v>0.61764705882352944</v>
      </c>
    </row>
    <row r="53" spans="2:6" x14ac:dyDescent="0.25">
      <c r="B53" s="46" t="s">
        <v>42</v>
      </c>
      <c r="C53" s="47"/>
      <c r="D53" s="74" t="s">
        <v>1597</v>
      </c>
      <c r="E53" s="74" t="s">
        <v>4</v>
      </c>
      <c r="F53" s="69"/>
    </row>
    <row r="54" spans="2:6" x14ac:dyDescent="0.25">
      <c r="B54" s="41"/>
      <c r="C54" s="27" t="s">
        <v>43</v>
      </c>
      <c r="D54" s="26">
        <f>'data-sbs'!K323</f>
        <v>0</v>
      </c>
      <c r="E54" s="28">
        <f>'data-sbs'!K337</f>
        <v>0</v>
      </c>
      <c r="F54" s="42">
        <f>E54</f>
        <v>0</v>
      </c>
    </row>
    <row r="55" spans="2:6" x14ac:dyDescent="0.25">
      <c r="B55" s="41"/>
      <c r="C55" s="27" t="s">
        <v>44</v>
      </c>
      <c r="D55" s="26">
        <f>'data-sbs'!K324</f>
        <v>0</v>
      </c>
      <c r="E55" s="28">
        <f>'data-sbs'!K338</f>
        <v>0</v>
      </c>
      <c r="F55" s="42">
        <f t="shared" ref="F55:F62" si="2">E55</f>
        <v>0</v>
      </c>
    </row>
    <row r="56" spans="2:6" x14ac:dyDescent="0.25">
      <c r="B56" s="41"/>
      <c r="C56" s="27" t="s">
        <v>45</v>
      </c>
      <c r="D56" s="26">
        <f>'data-sbs'!K325</f>
        <v>0</v>
      </c>
      <c r="E56" s="28">
        <f>'data-sbs'!K339</f>
        <v>0</v>
      </c>
      <c r="F56" s="42">
        <f t="shared" si="2"/>
        <v>0</v>
      </c>
    </row>
    <row r="57" spans="2:6" x14ac:dyDescent="0.25">
      <c r="B57" s="41"/>
      <c r="C57" s="27" t="s">
        <v>46</v>
      </c>
      <c r="D57" s="26">
        <f>'data-sbs'!K326</f>
        <v>0</v>
      </c>
      <c r="E57" s="28">
        <f>'data-sbs'!K340</f>
        <v>0</v>
      </c>
      <c r="F57" s="42">
        <f t="shared" si="2"/>
        <v>0</v>
      </c>
    </row>
    <row r="58" spans="2:6" x14ac:dyDescent="0.25">
      <c r="B58" s="41"/>
      <c r="C58" s="27" t="s">
        <v>47</v>
      </c>
      <c r="D58" s="26">
        <f>'data-sbs'!K327</f>
        <v>0</v>
      </c>
      <c r="E58" s="28">
        <f>'data-sbs'!K341</f>
        <v>0</v>
      </c>
      <c r="F58" s="42">
        <f t="shared" si="2"/>
        <v>0</v>
      </c>
    </row>
    <row r="59" spans="2:6" x14ac:dyDescent="0.25">
      <c r="B59" s="41"/>
      <c r="C59" s="27" t="s">
        <v>48</v>
      </c>
      <c r="D59" s="26">
        <f>'data-sbs'!K328</f>
        <v>0</v>
      </c>
      <c r="E59" s="28">
        <f>'data-sbs'!K342</f>
        <v>0</v>
      </c>
      <c r="F59" s="42">
        <f t="shared" si="2"/>
        <v>0</v>
      </c>
    </row>
    <row r="60" spans="2:6" x14ac:dyDescent="0.25">
      <c r="B60" s="41"/>
      <c r="C60" s="27" t="s">
        <v>49</v>
      </c>
      <c r="D60" s="26">
        <f>'data-sbs'!K329</f>
        <v>34</v>
      </c>
      <c r="E60" s="28">
        <f>'data-sbs'!K343</f>
        <v>1</v>
      </c>
      <c r="F60" s="42">
        <f t="shared" si="2"/>
        <v>1</v>
      </c>
    </row>
    <row r="61" spans="2:6" x14ac:dyDescent="0.25">
      <c r="B61" s="41"/>
      <c r="C61" s="27" t="s">
        <v>50</v>
      </c>
      <c r="D61" s="26">
        <f>'data-sbs'!K330</f>
        <v>0</v>
      </c>
      <c r="E61" s="28">
        <f>'data-sbs'!K344</f>
        <v>0</v>
      </c>
      <c r="F61" s="42">
        <f t="shared" si="2"/>
        <v>0</v>
      </c>
    </row>
    <row r="62" spans="2:6" x14ac:dyDescent="0.25">
      <c r="B62" s="41"/>
      <c r="C62" s="27" t="s">
        <v>51</v>
      </c>
      <c r="D62" s="26">
        <f>'data-sbs'!K331</f>
        <v>0</v>
      </c>
      <c r="E62" s="28">
        <f>'data-sbs'!K345</f>
        <v>0</v>
      </c>
      <c r="F62" s="42">
        <f t="shared" si="2"/>
        <v>0</v>
      </c>
    </row>
    <row r="63" spans="2:6" x14ac:dyDescent="0.25">
      <c r="B63" s="43"/>
      <c r="C63" s="30"/>
      <c r="D63" s="30">
        <f>SUM(D54:D62)</f>
        <v>34</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'data-sbs'!S337</f>
        <v>0.38235294117647056</v>
      </c>
      <c r="E68" s="28">
        <f>D68</f>
        <v>0.38235294117647056</v>
      </c>
      <c r="F68" s="26"/>
      <c r="G68" s="72"/>
    </row>
    <row r="69" spans="2:7" x14ac:dyDescent="0.25">
      <c r="B69" s="41"/>
      <c r="C69" s="27" t="s">
        <v>54</v>
      </c>
      <c r="D69" s="28">
        <f>'data-sbs'!S338</f>
        <v>0.55882352941176472</v>
      </c>
      <c r="E69" s="28">
        <f t="shared" ref="E69:E72" si="3">D69</f>
        <v>0.55882352941176472</v>
      </c>
      <c r="F69" s="26"/>
      <c r="G69" s="72"/>
    </row>
    <row r="70" spans="2:7" x14ac:dyDescent="0.25">
      <c r="B70" s="41"/>
      <c r="C70" s="27" t="s">
        <v>55</v>
      </c>
      <c r="D70" s="28">
        <f>'data-sbs'!S339</f>
        <v>0</v>
      </c>
      <c r="E70" s="28">
        <f t="shared" si="3"/>
        <v>0</v>
      </c>
      <c r="F70" s="26"/>
      <c r="G70" s="72"/>
    </row>
    <row r="71" spans="2:7" x14ac:dyDescent="0.25">
      <c r="B71" s="41"/>
      <c r="C71" s="27" t="s">
        <v>56</v>
      </c>
      <c r="D71" s="28">
        <f>'data-sbs'!S340</f>
        <v>0</v>
      </c>
      <c r="E71" s="28">
        <f t="shared" si="3"/>
        <v>0</v>
      </c>
      <c r="F71" s="26"/>
      <c r="G71" s="72"/>
    </row>
    <row r="72" spans="2:7" x14ac:dyDescent="0.25">
      <c r="B72" s="41"/>
      <c r="C72" s="27" t="s">
        <v>57</v>
      </c>
      <c r="D72" s="28">
        <f>'data-sbs'!S341</f>
        <v>5.8823529411764705E-2</v>
      </c>
      <c r="E72" s="28">
        <f t="shared" si="3"/>
        <v>5.8823529411764705E-2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'data-sbs'!T$323</f>
        <v>0</v>
      </c>
      <c r="E76" s="75">
        <f>D76/D$93</f>
        <v>0</v>
      </c>
      <c r="F76" s="28">
        <f t="shared" ref="F76:F92" si="4">E76</f>
        <v>0</v>
      </c>
      <c r="G76" s="72"/>
    </row>
    <row r="77" spans="2:7" x14ac:dyDescent="0.25">
      <c r="B77" s="41"/>
      <c r="C77" s="27" t="s">
        <v>60</v>
      </c>
      <c r="D77" s="26">
        <f>'data-sbs'!U$323</f>
        <v>0</v>
      </c>
      <c r="E77" s="75">
        <f t="shared" ref="E77:E92" si="5">D77/D$93</f>
        <v>0</v>
      </c>
      <c r="F77" s="28">
        <f t="shared" si="4"/>
        <v>0</v>
      </c>
      <c r="G77" s="72"/>
    </row>
    <row r="78" spans="2:7" x14ac:dyDescent="0.25">
      <c r="B78" s="41"/>
      <c r="C78" s="27" t="s">
        <v>61</v>
      </c>
      <c r="D78" s="26">
        <f>'data-sbs'!V$323</f>
        <v>1</v>
      </c>
      <c r="E78" s="75">
        <f t="shared" si="5"/>
        <v>3.2894736842105261E-3</v>
      </c>
      <c r="F78" s="28">
        <f t="shared" si="4"/>
        <v>3.2894736842105261E-3</v>
      </c>
      <c r="G78" s="72"/>
    </row>
    <row r="79" spans="2:7" x14ac:dyDescent="0.25">
      <c r="B79" s="41"/>
      <c r="C79" s="27" t="s">
        <v>62</v>
      </c>
      <c r="D79" s="26">
        <f>'data-sbs'!W$323</f>
        <v>11</v>
      </c>
      <c r="E79" s="75">
        <f t="shared" si="5"/>
        <v>3.6184210526315791E-2</v>
      </c>
      <c r="F79" s="28">
        <f t="shared" si="4"/>
        <v>3.6184210526315791E-2</v>
      </c>
      <c r="G79" s="72"/>
    </row>
    <row r="80" spans="2:7" x14ac:dyDescent="0.25">
      <c r="B80" s="41"/>
      <c r="C80" s="27" t="s">
        <v>63</v>
      </c>
      <c r="D80" s="26">
        <f>'data-sbs'!X$323</f>
        <v>0</v>
      </c>
      <c r="E80" s="75">
        <f t="shared" si="5"/>
        <v>0</v>
      </c>
      <c r="F80" s="28">
        <f t="shared" si="4"/>
        <v>0</v>
      </c>
      <c r="G80" s="72"/>
    </row>
    <row r="81" spans="2:7" x14ac:dyDescent="0.25">
      <c r="B81" s="41"/>
      <c r="C81" s="27" t="s">
        <v>64</v>
      </c>
      <c r="D81" s="26">
        <f>'data-sbs'!Y$323</f>
        <v>1</v>
      </c>
      <c r="E81" s="75">
        <f t="shared" si="5"/>
        <v>3.2894736842105261E-3</v>
      </c>
      <c r="F81" s="28">
        <f t="shared" si="4"/>
        <v>3.2894736842105261E-3</v>
      </c>
      <c r="G81" s="72"/>
    </row>
    <row r="82" spans="2:7" x14ac:dyDescent="0.25">
      <c r="B82" s="41"/>
      <c r="C82" s="27" t="s">
        <v>65</v>
      </c>
      <c r="D82" s="26">
        <f>'data-sbs'!Z$323</f>
        <v>0</v>
      </c>
      <c r="E82" s="75">
        <f t="shared" si="5"/>
        <v>0</v>
      </c>
      <c r="F82" s="28">
        <f t="shared" si="4"/>
        <v>0</v>
      </c>
      <c r="G82" s="72"/>
    </row>
    <row r="83" spans="2:7" x14ac:dyDescent="0.25">
      <c r="B83" s="41"/>
      <c r="C83" s="27" t="s">
        <v>66</v>
      </c>
      <c r="D83" s="26">
        <f>'data-sbs'!AA$323</f>
        <v>6</v>
      </c>
      <c r="E83" s="75">
        <f t="shared" si="5"/>
        <v>1.9736842105263157E-2</v>
      </c>
      <c r="F83" s="28">
        <f t="shared" si="4"/>
        <v>1.9736842105263157E-2</v>
      </c>
      <c r="G83" s="72"/>
    </row>
    <row r="84" spans="2:7" x14ac:dyDescent="0.25">
      <c r="B84" s="41"/>
      <c r="C84" s="27" t="s">
        <v>67</v>
      </c>
      <c r="D84" s="26">
        <f>'data-sbs'!AB$323</f>
        <v>6</v>
      </c>
      <c r="E84" s="75">
        <f t="shared" si="5"/>
        <v>1.9736842105263157E-2</v>
      </c>
      <c r="F84" s="28">
        <f t="shared" si="4"/>
        <v>1.9736842105263157E-2</v>
      </c>
      <c r="G84" s="72"/>
    </row>
    <row r="85" spans="2:7" x14ac:dyDescent="0.25">
      <c r="B85" s="41"/>
      <c r="C85" s="27" t="s">
        <v>68</v>
      </c>
      <c r="D85" s="26">
        <f>'data-sbs'!AC$323</f>
        <v>0</v>
      </c>
      <c r="E85" s="75">
        <f t="shared" si="5"/>
        <v>0</v>
      </c>
      <c r="F85" s="28">
        <f t="shared" si="4"/>
        <v>0</v>
      </c>
      <c r="G85" s="72"/>
    </row>
    <row r="86" spans="2:7" x14ac:dyDescent="0.25">
      <c r="B86" s="41"/>
      <c r="C86" s="27" t="s">
        <v>69</v>
      </c>
      <c r="D86" s="26">
        <f>'data-sbs'!AD$323</f>
        <v>1</v>
      </c>
      <c r="E86" s="75">
        <f t="shared" si="5"/>
        <v>3.2894736842105261E-3</v>
      </c>
      <c r="F86" s="28">
        <f t="shared" si="4"/>
        <v>3.2894736842105261E-3</v>
      </c>
      <c r="G86" s="72"/>
    </row>
    <row r="87" spans="2:7" x14ac:dyDescent="0.25">
      <c r="B87" s="41"/>
      <c r="C87" s="27" t="s">
        <v>70</v>
      </c>
      <c r="D87" s="26">
        <f>'data-sbs'!AE$323</f>
        <v>2</v>
      </c>
      <c r="E87" s="75">
        <f t="shared" si="5"/>
        <v>6.5789473684210523E-3</v>
      </c>
      <c r="F87" s="28">
        <f t="shared" si="4"/>
        <v>6.5789473684210523E-3</v>
      </c>
      <c r="G87" s="72"/>
    </row>
    <row r="88" spans="2:7" x14ac:dyDescent="0.25">
      <c r="B88" s="41"/>
      <c r="C88" s="27" t="s">
        <v>71</v>
      </c>
      <c r="D88" s="26">
        <f>'data-sbs'!AF$323</f>
        <v>0</v>
      </c>
      <c r="E88" s="75">
        <f t="shared" si="5"/>
        <v>0</v>
      </c>
      <c r="F88" s="28">
        <f t="shared" si="4"/>
        <v>0</v>
      </c>
      <c r="G88" s="72"/>
    </row>
    <row r="89" spans="2:7" x14ac:dyDescent="0.25">
      <c r="B89" s="41"/>
      <c r="C89" s="27" t="s">
        <v>72</v>
      </c>
      <c r="D89" s="26">
        <f>'data-sbs'!AG$323</f>
        <v>0</v>
      </c>
      <c r="E89" s="75">
        <f t="shared" si="5"/>
        <v>0</v>
      </c>
      <c r="F89" s="28">
        <f t="shared" si="4"/>
        <v>0</v>
      </c>
      <c r="G89" s="72"/>
    </row>
    <row r="90" spans="2:7" x14ac:dyDescent="0.25">
      <c r="B90" s="41"/>
      <c r="C90" s="27" t="s">
        <v>73</v>
      </c>
      <c r="D90" s="26">
        <f>'data-sbs'!AH$323</f>
        <v>2</v>
      </c>
      <c r="E90" s="75">
        <f t="shared" si="5"/>
        <v>6.5789473684210523E-3</v>
      </c>
      <c r="F90" s="28">
        <f t="shared" si="4"/>
        <v>6.5789473684210523E-3</v>
      </c>
      <c r="G90" s="72"/>
    </row>
    <row r="91" spans="2:7" x14ac:dyDescent="0.25">
      <c r="B91" s="41"/>
      <c r="C91" s="27" t="s">
        <v>74</v>
      </c>
      <c r="D91" s="26">
        <f>'data-sbs'!AI$323</f>
        <v>0</v>
      </c>
      <c r="E91" s="75">
        <f t="shared" si="5"/>
        <v>0</v>
      </c>
      <c r="F91" s="28">
        <f t="shared" si="4"/>
        <v>0</v>
      </c>
      <c r="G91" s="72"/>
    </row>
    <row r="92" spans="2:7" x14ac:dyDescent="0.25">
      <c r="B92" s="41"/>
      <c r="C92" s="27" t="s">
        <v>75</v>
      </c>
      <c r="D92" s="26">
        <f>'data-sbs'!AJ$323</f>
        <v>1</v>
      </c>
      <c r="E92" s="75">
        <f t="shared" si="5"/>
        <v>3.2894736842105261E-3</v>
      </c>
      <c r="F92" s="28">
        <f t="shared" si="4"/>
        <v>3.2894736842105261E-3</v>
      </c>
      <c r="G92" s="72"/>
    </row>
    <row r="93" spans="2:7" x14ac:dyDescent="0.25">
      <c r="B93" s="43"/>
      <c r="C93" s="30"/>
      <c r="D93" s="30">
        <f>'data-sbs'!AH334</f>
        <v>304</v>
      </c>
      <c r="E93" s="30"/>
      <c r="F93" s="30"/>
      <c r="G93" s="45"/>
    </row>
    <row r="95" spans="2:7" ht="33" customHeight="1" x14ac:dyDescent="0.25">
      <c r="B95" s="93" t="s">
        <v>76</v>
      </c>
      <c r="C95" s="94"/>
      <c r="D95" s="94"/>
      <c r="E95" s="94"/>
      <c r="F95" s="94"/>
      <c r="G95" s="95"/>
    </row>
    <row r="96" spans="2:7" x14ac:dyDescent="0.25">
      <c r="B96" s="41"/>
      <c r="C96" s="27" t="s">
        <v>77</v>
      </c>
      <c r="D96" s="28">
        <f>'data-sbs'!AL337</f>
        <v>8.8235294117647065E-2</v>
      </c>
      <c r="E96" s="28">
        <f t="shared" ref="E96:E100" si="6">D96</f>
        <v>8.8235294117647065E-2</v>
      </c>
      <c r="F96" s="26"/>
      <c r="G96" s="72"/>
    </row>
    <row r="97" spans="2:8" x14ac:dyDescent="0.25">
      <c r="B97" s="41"/>
      <c r="C97" s="27" t="s">
        <v>78</v>
      </c>
      <c r="D97" s="28">
        <f>'data-sbs'!AL338</f>
        <v>0.26470588235294118</v>
      </c>
      <c r="E97" s="28">
        <f t="shared" si="6"/>
        <v>0.26470588235294118</v>
      </c>
      <c r="F97" s="26"/>
      <c r="G97" s="72"/>
    </row>
    <row r="98" spans="2:8" x14ac:dyDescent="0.25">
      <c r="B98" s="41"/>
      <c r="C98" s="27" t="s">
        <v>79</v>
      </c>
      <c r="D98" s="28">
        <f>'data-sbs'!AL339</f>
        <v>5.8823529411764705E-2</v>
      </c>
      <c r="E98" s="28">
        <f t="shared" si="6"/>
        <v>5.8823529411764705E-2</v>
      </c>
      <c r="F98" s="26"/>
      <c r="G98" s="72"/>
    </row>
    <row r="99" spans="2:8" x14ac:dyDescent="0.25">
      <c r="B99" s="41"/>
      <c r="C99" s="27" t="s">
        <v>80</v>
      </c>
      <c r="D99" s="28">
        <f>'data-sbs'!AL340</f>
        <v>0.47058823529411764</v>
      </c>
      <c r="E99" s="28">
        <f t="shared" si="6"/>
        <v>0.47058823529411764</v>
      </c>
      <c r="F99" s="26"/>
      <c r="G99" s="72"/>
    </row>
    <row r="100" spans="2:8" x14ac:dyDescent="0.25">
      <c r="B100" s="41"/>
      <c r="C100" s="27" t="s">
        <v>57</v>
      </c>
      <c r="D100" s="28">
        <f>'data-sbs'!AL341</f>
        <v>0.11764705882352941</v>
      </c>
      <c r="E100" s="28">
        <f t="shared" si="6"/>
        <v>0.11764705882352941</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'data-sbs'!AM337</f>
        <v>2.9411764705882353E-2</v>
      </c>
      <c r="E104" s="28">
        <f t="shared" ref="E104:E109" si="7">D104</f>
        <v>2.9411764705882353E-2</v>
      </c>
      <c r="F104" s="26"/>
      <c r="G104" s="72"/>
    </row>
    <row r="105" spans="2:8" x14ac:dyDescent="0.25">
      <c r="B105" s="41"/>
      <c r="C105" s="27">
        <v>2</v>
      </c>
      <c r="D105" s="28">
        <f>'data-sbs'!AM338</f>
        <v>0.14705882352941177</v>
      </c>
      <c r="E105" s="28">
        <f t="shared" si="7"/>
        <v>0.14705882352941177</v>
      </c>
      <c r="F105" s="26"/>
      <c r="G105" s="72"/>
    </row>
    <row r="106" spans="2:8" x14ac:dyDescent="0.25">
      <c r="B106" s="41"/>
      <c r="C106" s="27">
        <v>3</v>
      </c>
      <c r="D106" s="28">
        <f>'data-sbs'!AM339</f>
        <v>0.20588235294117646</v>
      </c>
      <c r="E106" s="28">
        <f t="shared" si="7"/>
        <v>0.20588235294117646</v>
      </c>
      <c r="F106" s="26"/>
      <c r="G106" s="72"/>
    </row>
    <row r="107" spans="2:8" x14ac:dyDescent="0.25">
      <c r="B107" s="41"/>
      <c r="C107" s="27">
        <v>4</v>
      </c>
      <c r="D107" s="28">
        <f>'data-sbs'!AM340</f>
        <v>0.17647058823529413</v>
      </c>
      <c r="E107" s="28">
        <f t="shared" si="7"/>
        <v>0.17647058823529413</v>
      </c>
      <c r="F107" s="26"/>
      <c r="G107" s="72"/>
    </row>
    <row r="108" spans="2:8" x14ac:dyDescent="0.25">
      <c r="B108" s="41"/>
      <c r="C108" s="27" t="s">
        <v>82</v>
      </c>
      <c r="D108" s="28">
        <f>'data-sbs'!AM341</f>
        <v>0.44117647058823528</v>
      </c>
      <c r="E108" s="28">
        <f t="shared" si="7"/>
        <v>0.44117647058823528</v>
      </c>
      <c r="F108" s="26"/>
      <c r="G108" s="72"/>
    </row>
    <row r="109" spans="2:8" x14ac:dyDescent="0.25">
      <c r="B109" s="41"/>
      <c r="C109" s="27" t="s">
        <v>83</v>
      </c>
      <c r="D109" s="28">
        <f>'data-sbs'!AM342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'data-sbs'!AN337</f>
        <v>0.60606060606060608</v>
      </c>
      <c r="E115" s="28">
        <f t="shared" ref="E115:E117" si="8">D115</f>
        <v>0.60606060606060608</v>
      </c>
      <c r="F115" s="26"/>
      <c r="G115" s="26"/>
      <c r="H115" s="72"/>
    </row>
    <row r="116" spans="2:8" x14ac:dyDescent="0.25">
      <c r="B116" s="41"/>
      <c r="C116" s="27" t="s">
        <v>87</v>
      </c>
      <c r="D116" s="28">
        <f>'data-sbs'!AN338</f>
        <v>0.30303030303030304</v>
      </c>
      <c r="E116" s="28">
        <f t="shared" si="8"/>
        <v>0.30303030303030304</v>
      </c>
      <c r="F116" s="26"/>
      <c r="G116" s="26"/>
      <c r="H116" s="72"/>
    </row>
    <row r="117" spans="2:8" x14ac:dyDescent="0.25">
      <c r="B117" s="41"/>
      <c r="C117" s="27" t="s">
        <v>88</v>
      </c>
      <c r="D117" s="28">
        <f>'data-sbs'!AN339</f>
        <v>9.0909090909090912E-2</v>
      </c>
      <c r="E117" s="28">
        <f t="shared" si="8"/>
        <v>9.0909090909090912E-2</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'data-sbs'!AP323</f>
        <v>30</v>
      </c>
      <c r="E126" s="26">
        <f>'data-sbs'!AQ323</f>
        <v>2</v>
      </c>
      <c r="F126" s="26">
        <f>'data-sbs'!AR323</f>
        <v>2</v>
      </c>
      <c r="G126" s="26"/>
      <c r="H126" s="72"/>
    </row>
    <row r="127" spans="2:8" x14ac:dyDescent="0.25">
      <c r="B127" s="41"/>
      <c r="C127" s="27" t="s">
        <v>97</v>
      </c>
      <c r="D127" s="26">
        <f>'data-sbs'!AS323</f>
        <v>5</v>
      </c>
      <c r="E127" s="26">
        <f>'data-sbs'!AT323</f>
        <v>1</v>
      </c>
      <c r="F127" s="26">
        <f>'data-sbs'!AU323</f>
        <v>27</v>
      </c>
      <c r="G127" s="26"/>
      <c r="H127" s="72"/>
    </row>
    <row r="128" spans="2:8" x14ac:dyDescent="0.25">
      <c r="B128" s="41"/>
      <c r="C128" s="27" t="s">
        <v>98</v>
      </c>
      <c r="D128" s="26">
        <f>'data-sbs'!AV323</f>
        <v>17</v>
      </c>
      <c r="E128" s="26">
        <f>'data-sbs'!AW323</f>
        <v>8</v>
      </c>
      <c r="F128" s="26">
        <f>'data-sbs'!AX323</f>
        <v>8</v>
      </c>
      <c r="G128" s="26"/>
      <c r="H128" s="72"/>
    </row>
    <row r="129" spans="2:8" x14ac:dyDescent="0.25">
      <c r="B129" s="41"/>
      <c r="C129" s="27" t="s">
        <v>99</v>
      </c>
      <c r="D129" s="26">
        <f>'data-sbs'!AY323</f>
        <v>18</v>
      </c>
      <c r="E129" s="26">
        <f>'data-sbs'!AZ323</f>
        <v>2</v>
      </c>
      <c r="F129" s="26">
        <f>'data-sbs'!BA323</f>
        <v>13</v>
      </c>
      <c r="G129" s="26"/>
      <c r="H129" s="72"/>
    </row>
    <row r="130" spans="2:8" x14ac:dyDescent="0.25">
      <c r="B130" s="41"/>
      <c r="C130" s="27" t="s">
        <v>100</v>
      </c>
      <c r="D130" s="26">
        <f>'data-sbs'!BB323</f>
        <v>13</v>
      </c>
      <c r="E130" s="26">
        <f>'data-sbs'!BC323</f>
        <v>9</v>
      </c>
      <c r="F130" s="26">
        <f>'data-sbs'!BD323</f>
        <v>11</v>
      </c>
      <c r="G130" s="26"/>
      <c r="H130" s="72"/>
    </row>
    <row r="131" spans="2:8" x14ac:dyDescent="0.25">
      <c r="B131" s="41"/>
      <c r="C131" s="27" t="s">
        <v>101</v>
      </c>
      <c r="D131" s="26">
        <f>'data-sbs'!BE323</f>
        <v>2</v>
      </c>
      <c r="E131" s="26">
        <f>'data-sbs'!BF323</f>
        <v>0</v>
      </c>
      <c r="F131" s="26">
        <f>'data-sbs'!BG323</f>
        <v>31</v>
      </c>
      <c r="G131" s="26"/>
      <c r="H131" s="72"/>
    </row>
    <row r="132" spans="2:8" x14ac:dyDescent="0.25">
      <c r="B132" s="41"/>
      <c r="C132" s="27" t="s">
        <v>1605</v>
      </c>
      <c r="D132" s="26">
        <f>'data-sbs'!BH323</f>
        <v>3</v>
      </c>
      <c r="E132" s="26">
        <f>'data-sbs'!BI323</f>
        <v>1</v>
      </c>
      <c r="F132" s="26">
        <f>'data-sbs'!BJ323</f>
        <v>29</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'data-sbs'!BL337</f>
        <v>0.93333333333333335</v>
      </c>
      <c r="E137" s="28">
        <f t="shared" ref="E137:E140" si="9">D137</f>
        <v>0.93333333333333335</v>
      </c>
      <c r="F137" s="26"/>
      <c r="G137" s="26"/>
      <c r="H137" s="72"/>
    </row>
    <row r="138" spans="2:8" x14ac:dyDescent="0.25">
      <c r="B138" s="41"/>
      <c r="C138" s="27">
        <v>2</v>
      </c>
      <c r="D138" s="28">
        <f>'data-sbs'!BL338</f>
        <v>6.6666666666666666E-2</v>
      </c>
      <c r="E138" s="28">
        <f t="shared" si="9"/>
        <v>6.6666666666666666E-2</v>
      </c>
      <c r="F138" s="26"/>
      <c r="G138" s="26"/>
      <c r="H138" s="72"/>
    </row>
    <row r="139" spans="2:8" x14ac:dyDescent="0.25">
      <c r="B139" s="41"/>
      <c r="C139" s="27">
        <v>3</v>
      </c>
      <c r="D139" s="28">
        <f>'data-sbs'!BL339</f>
        <v>0</v>
      </c>
      <c r="E139" s="28">
        <f t="shared" si="9"/>
        <v>0</v>
      </c>
      <c r="F139" s="26"/>
      <c r="G139" s="26"/>
      <c r="H139" s="72"/>
    </row>
    <row r="140" spans="2:8" x14ac:dyDescent="0.25">
      <c r="B140" s="41"/>
      <c r="C140" s="27" t="s">
        <v>104</v>
      </c>
      <c r="D140" s="28">
        <f>'data-sbs'!BL341</f>
        <v>0</v>
      </c>
      <c r="E140" s="28">
        <f t="shared" si="9"/>
        <v>0</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'data-sbs'!BN323</f>
        <v>25</v>
      </c>
      <c r="E144" s="72"/>
    </row>
    <row r="145" spans="2:13" x14ac:dyDescent="0.25">
      <c r="B145" s="41"/>
      <c r="C145" s="27" t="s">
        <v>107</v>
      </c>
      <c r="D145" s="26">
        <f>'data-sbs'!BO323</f>
        <v>16</v>
      </c>
      <c r="E145" s="72"/>
    </row>
    <row r="146" spans="2:13" x14ac:dyDescent="0.25">
      <c r="B146" s="41"/>
      <c r="C146" s="27" t="s">
        <v>108</v>
      </c>
      <c r="D146" s="26">
        <f>'data-sbs'!BP323</f>
        <v>19</v>
      </c>
      <c r="E146" s="72"/>
    </row>
    <row r="147" spans="2:13" x14ac:dyDescent="0.25">
      <c r="B147" s="43"/>
      <c r="C147" s="55" t="s">
        <v>75</v>
      </c>
      <c r="D147" s="30">
        <f>'data-sbs'!BQ323</f>
        <v>3</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'data-sbs'!BS366</f>
        <v>0</v>
      </c>
      <c r="L150" s="42">
        <f t="shared" ref="L150:L154" si="10">K150</f>
        <v>0</v>
      </c>
      <c r="M150" s="54"/>
    </row>
    <row r="151" spans="2:13" x14ac:dyDescent="0.25">
      <c r="B151" s="73"/>
      <c r="C151" s="26"/>
      <c r="D151" s="26"/>
      <c r="E151" s="26"/>
      <c r="F151" s="62">
        <f>'data-sbs'!BS351</f>
        <v>34</v>
      </c>
      <c r="G151" s="62">
        <f>'data-sbs'!BS352</f>
        <v>100</v>
      </c>
      <c r="H151" s="80">
        <f>'data-sbs'!BS353</f>
        <v>84.233333333333334</v>
      </c>
      <c r="I151" s="50">
        <f>'data-sbs'!BS354</f>
        <v>88</v>
      </c>
      <c r="J151" s="27" t="s">
        <v>11</v>
      </c>
      <c r="K151" s="53">
        <f>'data-sbs'!BS367</f>
        <v>3.3333333333333333E-2</v>
      </c>
      <c r="L151" s="42">
        <f t="shared" si="10"/>
        <v>3.3333333333333333E-2</v>
      </c>
      <c r="M151" s="54"/>
    </row>
    <row r="152" spans="2:13" x14ac:dyDescent="0.25">
      <c r="B152" s="73"/>
      <c r="C152" s="26"/>
      <c r="D152" s="26"/>
      <c r="E152" s="26"/>
      <c r="F152" s="26"/>
      <c r="G152" s="26"/>
      <c r="H152" s="26"/>
      <c r="I152" s="50"/>
      <c r="J152" s="27" t="s">
        <v>12</v>
      </c>
      <c r="K152" s="53">
        <f>'data-sbs'!BS368</f>
        <v>6.6666666666666666E-2</v>
      </c>
      <c r="L152" s="42">
        <f t="shared" si="10"/>
        <v>6.6666666666666666E-2</v>
      </c>
      <c r="M152" s="54"/>
    </row>
    <row r="153" spans="2:13" x14ac:dyDescent="0.25">
      <c r="B153" s="73"/>
      <c r="C153" s="26"/>
      <c r="D153" s="26"/>
      <c r="E153" s="26"/>
      <c r="F153" s="26"/>
      <c r="G153" s="26"/>
      <c r="H153" s="26"/>
      <c r="I153" s="50"/>
      <c r="J153" s="27" t="s">
        <v>13</v>
      </c>
      <c r="K153" s="53">
        <f>'data-sbs'!BS369</f>
        <v>0.2</v>
      </c>
      <c r="L153" s="42">
        <f t="shared" si="10"/>
        <v>0.2</v>
      </c>
      <c r="M153" s="54"/>
    </row>
    <row r="154" spans="2:13" x14ac:dyDescent="0.25">
      <c r="B154" s="76"/>
      <c r="C154" s="30"/>
      <c r="D154" s="30"/>
      <c r="E154" s="30"/>
      <c r="F154" s="30"/>
      <c r="G154" s="30"/>
      <c r="H154" s="30"/>
      <c r="I154" s="64"/>
      <c r="J154" s="55" t="s">
        <v>14</v>
      </c>
      <c r="K154" s="57">
        <f>'data-sbs'!BS370</f>
        <v>0.7</v>
      </c>
      <c r="L154" s="71">
        <f t="shared" si="10"/>
        <v>0.7</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'data-sbs'!BT323</f>
        <v>5</v>
      </c>
      <c r="E158" s="61">
        <f>'data-sbs'!BT324</f>
        <v>4</v>
      </c>
      <c r="F158" s="81">
        <f>'data-sbs'!BT325</f>
        <v>1</v>
      </c>
    </row>
    <row r="159" spans="2:13" x14ac:dyDescent="0.25">
      <c r="B159" s="41"/>
      <c r="C159" s="29" t="s">
        <v>203</v>
      </c>
      <c r="D159" s="62">
        <f>'data-sbs'!BU323</f>
        <v>5</v>
      </c>
      <c r="E159" s="62">
        <f>'data-sbs'!BU324</f>
        <v>5</v>
      </c>
      <c r="F159" s="77">
        <f>'data-sbs'!BU325</f>
        <v>0</v>
      </c>
    </row>
    <row r="160" spans="2:13" x14ac:dyDescent="0.25">
      <c r="B160" s="76"/>
      <c r="C160" s="82" t="s">
        <v>204</v>
      </c>
      <c r="D160" s="68">
        <f>'data-sbs'!BV323</f>
        <v>0</v>
      </c>
      <c r="E160" s="68">
        <f>'data-sbs'!BV324</f>
        <v>1</v>
      </c>
      <c r="F160" s="83">
        <f>'data-sbs'!BV325</f>
        <v>9</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'data-sbs'!BW351</f>
        <v>0</v>
      </c>
      <c r="E165" s="85">
        <f>'data-sbs'!BW352</f>
        <v>250</v>
      </c>
      <c r="F165" s="85">
        <f>'data-sbs'!BW353</f>
        <v>118.19230769230769</v>
      </c>
      <c r="G165" s="85">
        <f>'data-sbs'!BW354</f>
        <v>115</v>
      </c>
      <c r="H165" s="72">
        <f>'data-sbs'!BW360</f>
        <v>27</v>
      </c>
    </row>
    <row r="166" spans="2:8" x14ac:dyDescent="0.25">
      <c r="B166" s="41"/>
      <c r="C166" s="27" t="s">
        <v>114</v>
      </c>
      <c r="D166" s="85">
        <f>'data-sbs'!BX$351</f>
        <v>0</v>
      </c>
      <c r="E166" s="85">
        <f>'data-sbs'!BX$352</f>
        <v>135</v>
      </c>
      <c r="F166" s="85">
        <f>'data-sbs'!BX$353</f>
        <v>67.489130434782609</v>
      </c>
      <c r="G166" s="85">
        <f>'data-sbs'!BX$354</f>
        <v>75</v>
      </c>
      <c r="H166" s="72">
        <f>'data-sbs'!BX360</f>
        <v>25</v>
      </c>
    </row>
    <row r="167" spans="2:8" x14ac:dyDescent="0.25">
      <c r="B167" s="41"/>
      <c r="C167" s="27" t="s">
        <v>115</v>
      </c>
      <c r="D167" s="85">
        <f>'data-sbs'!BY$351</f>
        <v>0</v>
      </c>
      <c r="E167" s="85">
        <f>'data-sbs'!BY$352</f>
        <v>130</v>
      </c>
      <c r="F167" s="85">
        <f>'data-sbs'!BY$353</f>
        <v>59.944444444444443</v>
      </c>
      <c r="G167" s="85">
        <f>'data-sbs'!BY$354</f>
        <v>60</v>
      </c>
      <c r="H167" s="72">
        <f>'data-sbs'!BY360</f>
        <v>18</v>
      </c>
    </row>
    <row r="168" spans="2:8" x14ac:dyDescent="0.25">
      <c r="B168" s="43"/>
      <c r="C168" s="55" t="s">
        <v>116</v>
      </c>
      <c r="D168" s="86">
        <f>'data-sbs'!BZ$351</f>
        <v>30</v>
      </c>
      <c r="E168" s="86">
        <f>'data-sbs'!BZ$352</f>
        <v>150</v>
      </c>
      <c r="F168" s="86">
        <f>'data-sbs'!BZ$353</f>
        <v>78.875</v>
      </c>
      <c r="G168" s="86">
        <f>'data-sbs'!BZ$354</f>
        <v>56</v>
      </c>
      <c r="H168" s="45">
        <f>'data-sbs'!BZ360</f>
        <v>8</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'data-sbs'!CB$348</f>
        <v>0.52941176470588236</v>
      </c>
      <c r="E172" s="42">
        <f t="shared" ref="E172:E179" si="11">D172</f>
        <v>0.52941176470588236</v>
      </c>
    </row>
    <row r="173" spans="2:8" x14ac:dyDescent="0.25">
      <c r="B173" s="41"/>
      <c r="C173" s="29" t="s">
        <v>119</v>
      </c>
      <c r="D173" s="28">
        <f>'data-sbs'!CC$348</f>
        <v>0.41176470588235292</v>
      </c>
      <c r="E173" s="42">
        <f t="shared" si="11"/>
        <v>0.41176470588235292</v>
      </c>
    </row>
    <row r="174" spans="2:8" x14ac:dyDescent="0.25">
      <c r="B174" s="41"/>
      <c r="C174" s="29" t="s">
        <v>120</v>
      </c>
      <c r="D174" s="28">
        <f>'data-sbs'!CD$348</f>
        <v>0.5</v>
      </c>
      <c r="E174" s="42">
        <f t="shared" si="11"/>
        <v>0.5</v>
      </c>
    </row>
    <row r="175" spans="2:8" x14ac:dyDescent="0.25">
      <c r="B175" s="41"/>
      <c r="C175" s="29" t="s">
        <v>121</v>
      </c>
      <c r="D175" s="28">
        <f>'data-sbs'!CE$348</f>
        <v>0.11764705882352941</v>
      </c>
      <c r="E175" s="42">
        <f t="shared" si="11"/>
        <v>0.11764705882352941</v>
      </c>
    </row>
    <row r="176" spans="2:8" x14ac:dyDescent="0.25">
      <c r="B176" s="41"/>
      <c r="C176" s="29" t="s">
        <v>122</v>
      </c>
      <c r="D176" s="28">
        <f>'data-sbs'!CF$348</f>
        <v>0.3235294117647059</v>
      </c>
      <c r="E176" s="42">
        <f t="shared" si="11"/>
        <v>0.3235294117647059</v>
      </c>
    </row>
    <row r="177" spans="2:8" x14ac:dyDescent="0.25">
      <c r="B177" s="41"/>
      <c r="C177" s="29" t="s">
        <v>123</v>
      </c>
      <c r="D177" s="28">
        <f>'data-sbs'!CG$348</f>
        <v>0.38235294117647056</v>
      </c>
      <c r="E177" s="42">
        <f t="shared" si="11"/>
        <v>0.38235294117647056</v>
      </c>
    </row>
    <row r="178" spans="2:8" x14ac:dyDescent="0.25">
      <c r="B178" s="41"/>
      <c r="C178" s="29" t="s">
        <v>124</v>
      </c>
      <c r="D178" s="28">
        <f>'data-sbs'!CH$348</f>
        <v>0.11764705882352941</v>
      </c>
      <c r="E178" s="42">
        <f t="shared" si="11"/>
        <v>0.11764705882352941</v>
      </c>
    </row>
    <row r="179" spans="2:8" x14ac:dyDescent="0.25">
      <c r="B179" s="43"/>
      <c r="C179" s="82" t="s">
        <v>75</v>
      </c>
      <c r="D179" s="44">
        <f>'data-sbs'!CI$348</f>
        <v>0.14705882352941177</v>
      </c>
      <c r="E179" s="71">
        <f t="shared" si="11"/>
        <v>0.14705882352941177</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'data-sbs'!CL348</f>
        <v>0.79411764705882348</v>
      </c>
      <c r="E187" s="28">
        <f>'data-sbs'!CM348</f>
        <v>0</v>
      </c>
      <c r="F187" s="28">
        <f>'data-sbs'!CN348</f>
        <v>2.9411764705882353E-2</v>
      </c>
      <c r="G187" s="42">
        <f>'data-sbs'!CO348</f>
        <v>0</v>
      </c>
      <c r="H187" s="12"/>
    </row>
    <row r="188" spans="2:8" x14ac:dyDescent="0.25">
      <c r="B188" s="43"/>
      <c r="C188" s="55" t="s">
        <v>131</v>
      </c>
      <c r="D188" s="44">
        <f>'data-sbs'!CP348</f>
        <v>0.67647058823529416</v>
      </c>
      <c r="E188" s="44">
        <f>'data-sbs'!CQ348</f>
        <v>0</v>
      </c>
      <c r="F188" s="44">
        <f>'data-sbs'!CR348</f>
        <v>5.8823529411764705E-2</v>
      </c>
      <c r="G188" s="71">
        <f>'data-sbs'!CS348</f>
        <v>0</v>
      </c>
    </row>
    <row r="189" spans="2:8" x14ac:dyDescent="0.25">
      <c r="B189" s="5"/>
    </row>
    <row r="190" spans="2:8" x14ac:dyDescent="0.25">
      <c r="B190" s="46" t="s">
        <v>132</v>
      </c>
      <c r="C190" s="47"/>
      <c r="D190" s="47"/>
      <c r="E190" s="69"/>
    </row>
    <row r="191" spans="2:8" x14ac:dyDescent="0.25">
      <c r="B191" s="41"/>
      <c r="C191" s="27" t="s">
        <v>133</v>
      </c>
      <c r="D191" s="28">
        <f>'data-sbs'!CT337</f>
        <v>0.43333333333333335</v>
      </c>
      <c r="E191" s="42">
        <f t="shared" ref="E191:E197" si="12">D191</f>
        <v>0.43333333333333335</v>
      </c>
    </row>
    <row r="192" spans="2:8" x14ac:dyDescent="0.25">
      <c r="B192" s="41"/>
      <c r="C192" s="27" t="s">
        <v>134</v>
      </c>
      <c r="D192" s="28">
        <f>'data-sbs'!CT338</f>
        <v>0.3</v>
      </c>
      <c r="E192" s="42">
        <f t="shared" si="12"/>
        <v>0.3</v>
      </c>
    </row>
    <row r="193" spans="2:7" x14ac:dyDescent="0.25">
      <c r="B193" s="41"/>
      <c r="C193" s="27" t="s">
        <v>135</v>
      </c>
      <c r="D193" s="28">
        <f>'data-sbs'!CT339</f>
        <v>0.23333333333333334</v>
      </c>
      <c r="E193" s="42">
        <f t="shared" si="12"/>
        <v>0.23333333333333334</v>
      </c>
    </row>
    <row r="194" spans="2:7" x14ac:dyDescent="0.25">
      <c r="B194" s="41"/>
      <c r="C194" s="27" t="s">
        <v>136</v>
      </c>
      <c r="D194" s="28">
        <f>'data-sbs'!CT340</f>
        <v>0</v>
      </c>
      <c r="E194" s="42">
        <f t="shared" si="12"/>
        <v>0</v>
      </c>
    </row>
    <row r="195" spans="2:7" x14ac:dyDescent="0.25">
      <c r="B195" s="41"/>
      <c r="C195" s="27" t="s">
        <v>137</v>
      </c>
      <c r="D195" s="28">
        <f>'data-sbs'!CT341</f>
        <v>3.3333333333333333E-2</v>
      </c>
      <c r="E195" s="42">
        <f t="shared" si="12"/>
        <v>3.3333333333333333E-2</v>
      </c>
    </row>
    <row r="196" spans="2:7" x14ac:dyDescent="0.25">
      <c r="B196" s="41"/>
      <c r="C196" s="27" t="s">
        <v>138</v>
      </c>
      <c r="D196" s="28">
        <f>'data-sbs'!CT342</f>
        <v>0</v>
      </c>
      <c r="E196" s="42">
        <f t="shared" si="12"/>
        <v>0</v>
      </c>
    </row>
    <row r="197" spans="2:7" x14ac:dyDescent="0.25">
      <c r="B197" s="43"/>
      <c r="C197" s="55" t="s">
        <v>139</v>
      </c>
      <c r="D197" s="44">
        <f>'data-sbs'!CT343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'data-sbs'!CU$337</f>
        <v>0.17241379310344829</v>
      </c>
      <c r="E202" s="28">
        <f>'data-sbs'!CU$338</f>
        <v>0.2413793103448276</v>
      </c>
      <c r="F202" s="28">
        <f>'data-sbs'!CU$339</f>
        <v>0.31034482758620691</v>
      </c>
      <c r="G202" s="42">
        <f>'data-sbs'!CU$340</f>
        <v>0.27586206896551724</v>
      </c>
    </row>
    <row r="203" spans="2:7" x14ac:dyDescent="0.25">
      <c r="B203" s="41"/>
      <c r="C203" s="27" t="s">
        <v>146</v>
      </c>
      <c r="D203" s="28">
        <f>'data-sbs'!CV$337</f>
        <v>0.62068965517241381</v>
      </c>
      <c r="E203" s="28">
        <f>'data-sbs'!CV$338</f>
        <v>0.2413793103448276</v>
      </c>
      <c r="F203" s="28">
        <f>'data-sbs'!CV$339</f>
        <v>0.13793103448275862</v>
      </c>
      <c r="G203" s="42">
        <f>'data-sbs'!CV$340</f>
        <v>0</v>
      </c>
    </row>
    <row r="204" spans="2:7" x14ac:dyDescent="0.25">
      <c r="B204" s="41"/>
      <c r="C204" s="27" t="s">
        <v>147</v>
      </c>
      <c r="D204" s="28">
        <f>'data-sbs'!CW$337</f>
        <v>0.23333333333333334</v>
      </c>
      <c r="E204" s="28">
        <f>'data-sbs'!CW$338</f>
        <v>0.53333333333333333</v>
      </c>
      <c r="F204" s="28">
        <f>'data-sbs'!CW$339</f>
        <v>0.1</v>
      </c>
      <c r="G204" s="42">
        <f>'data-sbs'!CW$340</f>
        <v>0.13333333333333333</v>
      </c>
    </row>
    <row r="205" spans="2:7" x14ac:dyDescent="0.25">
      <c r="B205" s="41"/>
      <c r="C205" s="27" t="s">
        <v>148</v>
      </c>
      <c r="D205" s="28">
        <f>'data-sbs'!CX$337</f>
        <v>0.17241379310344829</v>
      </c>
      <c r="E205" s="28">
        <f>'data-sbs'!CX$338</f>
        <v>0.48275862068965519</v>
      </c>
      <c r="F205" s="28">
        <f>'data-sbs'!CX$339</f>
        <v>0.17241379310344829</v>
      </c>
      <c r="G205" s="42">
        <f>'data-sbs'!CX$340</f>
        <v>0.17241379310344829</v>
      </c>
    </row>
    <row r="206" spans="2:7" x14ac:dyDescent="0.25">
      <c r="B206" s="41"/>
      <c r="C206" s="27" t="s">
        <v>149</v>
      </c>
      <c r="D206" s="28">
        <f>'data-sbs'!CY$337</f>
        <v>0.2857142857142857</v>
      </c>
      <c r="E206" s="28">
        <f>'data-sbs'!CY$338</f>
        <v>0.39285714285714285</v>
      </c>
      <c r="F206" s="28">
        <f>'data-sbs'!CY$339</f>
        <v>0.21428571428571427</v>
      </c>
      <c r="G206" s="42">
        <f>'data-sbs'!CY$340</f>
        <v>0.10714285714285714</v>
      </c>
    </row>
    <row r="207" spans="2:7" x14ac:dyDescent="0.25">
      <c r="B207" s="41"/>
      <c r="C207" s="27" t="s">
        <v>150</v>
      </c>
      <c r="D207" s="28">
        <f>'data-sbs'!CZ$337</f>
        <v>0.21428571428571427</v>
      </c>
      <c r="E207" s="28">
        <f>'data-sbs'!CZ$338</f>
        <v>0.5357142857142857</v>
      </c>
      <c r="F207" s="28">
        <f>'data-sbs'!CZ$339</f>
        <v>0.17857142857142858</v>
      </c>
      <c r="G207" s="42">
        <f>'data-sbs'!CZ$340</f>
        <v>7.1428571428571425E-2</v>
      </c>
    </row>
    <row r="208" spans="2:7" x14ac:dyDescent="0.25">
      <c r="B208" s="41"/>
      <c r="C208" s="27" t="s">
        <v>151</v>
      </c>
      <c r="D208" s="28">
        <f>'data-sbs'!DA$337</f>
        <v>0.56666666666666665</v>
      </c>
      <c r="E208" s="28">
        <f>'data-sbs'!DA$338</f>
        <v>0.36666666666666664</v>
      </c>
      <c r="F208" s="28">
        <f>'data-sbs'!DA$339</f>
        <v>6.6666666666666666E-2</v>
      </c>
      <c r="G208" s="42">
        <f>'data-sbs'!DA$340</f>
        <v>0</v>
      </c>
    </row>
    <row r="209" spans="2:7" x14ac:dyDescent="0.25">
      <c r="B209" s="41"/>
      <c r="C209" s="27" t="s">
        <v>152</v>
      </c>
      <c r="D209" s="28">
        <f>'data-sbs'!DB$337</f>
        <v>0.5</v>
      </c>
      <c r="E209" s="28">
        <f>'data-sbs'!DB$338</f>
        <v>0.5</v>
      </c>
      <c r="F209" s="28">
        <f>'data-sbs'!DB$339</f>
        <v>0</v>
      </c>
      <c r="G209" s="42">
        <f>'data-sbs'!DB$340</f>
        <v>0</v>
      </c>
    </row>
    <row r="210" spans="2:7" x14ac:dyDescent="0.25">
      <c r="B210" s="43"/>
      <c r="C210" s="55" t="s">
        <v>153</v>
      </c>
      <c r="D210" s="44">
        <f>'data-sbs'!DC$337</f>
        <v>0.44827586206896552</v>
      </c>
      <c r="E210" s="44">
        <f>'data-sbs'!DC$338</f>
        <v>0.37931034482758619</v>
      </c>
      <c r="F210" s="44">
        <f>'data-sbs'!DC$339</f>
        <v>6.8965517241379309E-2</v>
      </c>
      <c r="G210" s="71">
        <f>'data-sbs'!DC$340</f>
        <v>0.10344827586206896</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'data-sbs'!DD$348</f>
        <v>0.6470588235294118</v>
      </c>
      <c r="E214" s="42">
        <f t="shared" ref="E214:E221" si="13">D214</f>
        <v>0.6470588235294118</v>
      </c>
    </row>
    <row r="215" spans="2:7" x14ac:dyDescent="0.25">
      <c r="B215" s="41"/>
      <c r="C215" s="27" t="s">
        <v>156</v>
      </c>
      <c r="D215" s="28">
        <f>'data-sbs'!DE$348</f>
        <v>0.6470588235294118</v>
      </c>
      <c r="E215" s="42">
        <f t="shared" si="13"/>
        <v>0.6470588235294118</v>
      </c>
    </row>
    <row r="216" spans="2:7" x14ac:dyDescent="0.25">
      <c r="B216" s="41"/>
      <c r="C216" s="27" t="s">
        <v>157</v>
      </c>
      <c r="D216" s="28">
        <f>'data-sbs'!DF$348</f>
        <v>0.44117647058823528</v>
      </c>
      <c r="E216" s="42">
        <f t="shared" si="13"/>
        <v>0.44117647058823528</v>
      </c>
    </row>
    <row r="217" spans="2:7" x14ac:dyDescent="0.25">
      <c r="B217" s="41"/>
      <c r="C217" s="27" t="s">
        <v>158</v>
      </c>
      <c r="D217" s="28">
        <f>'data-sbs'!DG$348</f>
        <v>0.44117647058823528</v>
      </c>
      <c r="E217" s="42">
        <f t="shared" si="13"/>
        <v>0.44117647058823528</v>
      </c>
    </row>
    <row r="218" spans="2:7" x14ac:dyDescent="0.25">
      <c r="B218" s="41"/>
      <c r="C218" s="27" t="s">
        <v>159</v>
      </c>
      <c r="D218" s="28">
        <f>'data-sbs'!DH$348</f>
        <v>0.23529411764705882</v>
      </c>
      <c r="E218" s="42">
        <f t="shared" si="13"/>
        <v>0.23529411764705882</v>
      </c>
    </row>
    <row r="219" spans="2:7" x14ac:dyDescent="0.25">
      <c r="B219" s="41"/>
      <c r="C219" s="27" t="s">
        <v>160</v>
      </c>
      <c r="D219" s="28">
        <f>'data-sbs'!DI$348</f>
        <v>0.20588235294117646</v>
      </c>
      <c r="E219" s="42">
        <f t="shared" si="13"/>
        <v>0.20588235294117646</v>
      </c>
    </row>
    <row r="220" spans="2:7" x14ac:dyDescent="0.25">
      <c r="B220" s="41"/>
      <c r="C220" s="27" t="s">
        <v>161</v>
      </c>
      <c r="D220" s="28">
        <f>'data-sbs'!DJ$348</f>
        <v>0.52941176470588236</v>
      </c>
      <c r="E220" s="42">
        <f t="shared" si="13"/>
        <v>0.52941176470588236</v>
      </c>
    </row>
    <row r="221" spans="2:7" x14ac:dyDescent="0.25">
      <c r="B221" s="43"/>
      <c r="C221" s="55" t="s">
        <v>75</v>
      </c>
      <c r="D221" s="44">
        <f>'data-sbs'!DK$348</f>
        <v>5.8823529411764705E-2</v>
      </c>
      <c r="E221" s="71">
        <f t="shared" si="13"/>
        <v>5.8823529411764705E-2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'data-sbs'!DO$337</f>
        <v>0.11764705882352941</v>
      </c>
      <c r="E231" s="28">
        <f>'data-sbs'!DO$338</f>
        <v>0.17647058823529413</v>
      </c>
      <c r="F231" s="28">
        <f>'data-sbs'!DO$339</f>
        <v>0.44117647058823528</v>
      </c>
      <c r="G231" s="42">
        <f>'data-sbs'!DO$340</f>
        <v>0.26470588235294118</v>
      </c>
    </row>
    <row r="232" spans="1:7" x14ac:dyDescent="0.25">
      <c r="B232" s="41"/>
      <c r="C232" s="27" t="s">
        <v>169</v>
      </c>
      <c r="D232" s="28">
        <f>'data-sbs'!DP$337</f>
        <v>2.9411764705882353E-2</v>
      </c>
      <c r="E232" s="28">
        <f>'data-sbs'!DP$338</f>
        <v>0.11764705882352941</v>
      </c>
      <c r="F232" s="28">
        <f>'data-sbs'!DP$339</f>
        <v>0.41176470588235292</v>
      </c>
      <c r="G232" s="42">
        <f>'data-sbs'!DP$340</f>
        <v>0.44117647058823528</v>
      </c>
    </row>
    <row r="233" spans="1:7" x14ac:dyDescent="0.25">
      <c r="B233" s="43"/>
      <c r="C233" s="55" t="s">
        <v>129</v>
      </c>
      <c r="D233" s="44">
        <f>'data-sbs'!DQ$337</f>
        <v>0.20588235294117646</v>
      </c>
      <c r="E233" s="44">
        <f>'data-sbs'!DQ$338</f>
        <v>0.29411764705882354</v>
      </c>
      <c r="F233" s="44">
        <f>'data-sbs'!DQ$339</f>
        <v>0.17647058823529413</v>
      </c>
      <c r="G233" s="71">
        <f>'data-sbs'!DQ$340</f>
        <v>0.3235294117647059</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'data-sbs'!DR337</f>
        <v>8.8235294117647065E-2</v>
      </c>
      <c r="E237" s="28">
        <f t="shared" ref="E237:E241" si="14">D237</f>
        <v>8.8235294117647065E-2</v>
      </c>
      <c r="F237" s="26"/>
      <c r="G237" s="72"/>
    </row>
    <row r="238" spans="1:7" x14ac:dyDescent="0.25">
      <c r="B238" s="41"/>
      <c r="C238" s="27" t="s">
        <v>175</v>
      </c>
      <c r="D238" s="28">
        <f>'data-sbs'!DR338</f>
        <v>0.38235294117647056</v>
      </c>
      <c r="E238" s="28">
        <f t="shared" si="14"/>
        <v>0.38235294117647056</v>
      </c>
      <c r="F238" s="26"/>
      <c r="G238" s="72"/>
    </row>
    <row r="239" spans="1:7" x14ac:dyDescent="0.25">
      <c r="B239" s="41"/>
      <c r="C239" s="27" t="s">
        <v>174</v>
      </c>
      <c r="D239" s="28">
        <f>'data-sbs'!DR339</f>
        <v>0.3235294117647059</v>
      </c>
      <c r="E239" s="28">
        <f t="shared" si="14"/>
        <v>0.3235294117647059</v>
      </c>
      <c r="F239" s="26"/>
      <c r="G239" s="72"/>
    </row>
    <row r="240" spans="1:7" x14ac:dyDescent="0.25">
      <c r="A240" s="26"/>
      <c r="B240" s="41"/>
      <c r="C240" s="27" t="s">
        <v>173</v>
      </c>
      <c r="D240" s="28">
        <f>'data-sbs'!DR340</f>
        <v>8.8235294117647065E-2</v>
      </c>
      <c r="E240" s="28">
        <f t="shared" si="14"/>
        <v>8.8235294117647065E-2</v>
      </c>
      <c r="F240" s="26"/>
      <c r="G240" s="72"/>
    </row>
    <row r="241" spans="1:7" x14ac:dyDescent="0.25">
      <c r="A241" s="26"/>
      <c r="B241" s="43"/>
      <c r="C241" s="55" t="s">
        <v>172</v>
      </c>
      <c r="D241" s="44">
        <f>'data-sbs'!DR341</f>
        <v>0.11764705882352941</v>
      </c>
      <c r="E241" s="44">
        <f t="shared" si="14"/>
        <v>0.11764705882352941</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'data-sbs'!DS348</f>
        <v>8.8235294117647065E-2</v>
      </c>
      <c r="E246" s="44">
        <f>'data-sbs'!DT348</f>
        <v>0.20588235294117646</v>
      </c>
      <c r="F246" s="71">
        <f>'data-sbs'!DU348</f>
        <v>0.70588235294117652</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'data-sbs'!DV348</f>
        <v>0.70588235294117652</v>
      </c>
      <c r="E249" s="28">
        <f t="shared" ref="E249:E253" si="15">D249</f>
        <v>0.70588235294117652</v>
      </c>
      <c r="F249" s="26"/>
      <c r="G249" s="72"/>
    </row>
    <row r="250" spans="1:7" x14ac:dyDescent="0.25">
      <c r="A250" s="26"/>
      <c r="B250" s="41"/>
      <c r="C250" s="27" t="s">
        <v>182</v>
      </c>
      <c r="D250" s="28">
        <f>'data-sbs'!DW348</f>
        <v>2.9411764705882353E-2</v>
      </c>
      <c r="E250" s="28">
        <f t="shared" si="15"/>
        <v>2.9411764705882353E-2</v>
      </c>
      <c r="F250" s="26"/>
      <c r="G250" s="72"/>
    </row>
    <row r="251" spans="1:7" x14ac:dyDescent="0.25">
      <c r="A251" s="26"/>
      <c r="B251" s="41"/>
      <c r="C251" s="27" t="s">
        <v>183</v>
      </c>
      <c r="D251" s="28">
        <f>'data-sbs'!DX348</f>
        <v>0</v>
      </c>
      <c r="E251" s="28">
        <f t="shared" si="15"/>
        <v>0</v>
      </c>
      <c r="F251" s="26"/>
      <c r="G251" s="72"/>
    </row>
    <row r="252" spans="1:7" x14ac:dyDescent="0.25">
      <c r="A252" s="26"/>
      <c r="B252" s="41"/>
      <c r="C252" s="27" t="s">
        <v>184</v>
      </c>
      <c r="D252" s="28">
        <f>'data-sbs'!DY348</f>
        <v>0.14705882352941177</v>
      </c>
      <c r="E252" s="28">
        <f t="shared" si="15"/>
        <v>0.14705882352941177</v>
      </c>
      <c r="F252" s="26"/>
      <c r="G252" s="72"/>
    </row>
    <row r="253" spans="1:7" x14ac:dyDescent="0.25">
      <c r="A253" s="26"/>
      <c r="B253" s="43"/>
      <c r="C253" s="55" t="s">
        <v>185</v>
      </c>
      <c r="D253" s="44">
        <f>'data-sbs'!DZ348</f>
        <v>0.17647058823529413</v>
      </c>
      <c r="E253" s="44">
        <f t="shared" si="15"/>
        <v>0.17647058823529413</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'data-sbs'!EA348</f>
        <v>0.67647058823529416</v>
      </c>
      <c r="E257" s="28">
        <f t="shared" ref="E257:E261" si="16">D257</f>
        <v>0.67647058823529416</v>
      </c>
      <c r="F257" s="26"/>
      <c r="G257" s="72"/>
    </row>
    <row r="258" spans="1:7" x14ac:dyDescent="0.25">
      <c r="A258" s="26"/>
      <c r="B258" s="41"/>
      <c r="C258" s="27" t="s">
        <v>187</v>
      </c>
      <c r="D258" s="28">
        <f>'data-sbs'!EB348</f>
        <v>2.9411764705882353E-2</v>
      </c>
      <c r="E258" s="28">
        <f t="shared" si="16"/>
        <v>2.9411764705882353E-2</v>
      </c>
      <c r="F258" s="26"/>
      <c r="G258" s="72"/>
    </row>
    <row r="259" spans="1:7" x14ac:dyDescent="0.25">
      <c r="A259" s="26"/>
      <c r="B259" s="41"/>
      <c r="C259" s="27" t="s">
        <v>188</v>
      </c>
      <c r="D259" s="28">
        <f>'data-sbs'!EC348</f>
        <v>0</v>
      </c>
      <c r="E259" s="28">
        <f t="shared" si="16"/>
        <v>0</v>
      </c>
      <c r="F259" s="26"/>
      <c r="G259" s="72"/>
    </row>
    <row r="260" spans="1:7" x14ac:dyDescent="0.25">
      <c r="A260" s="26"/>
      <c r="B260" s="41"/>
      <c r="C260" s="27" t="s">
        <v>189</v>
      </c>
      <c r="D260" s="28">
        <f>'data-sbs'!ED348</f>
        <v>8.8235294117647065E-2</v>
      </c>
      <c r="E260" s="28">
        <f t="shared" si="16"/>
        <v>8.8235294117647065E-2</v>
      </c>
      <c r="F260" s="26"/>
      <c r="G260" s="72"/>
    </row>
    <row r="261" spans="1:7" x14ac:dyDescent="0.25">
      <c r="A261" s="26"/>
      <c r="B261" s="43"/>
      <c r="C261" s="55" t="s">
        <v>185</v>
      </c>
      <c r="D261" s="44">
        <f>'data-sbs'!EE348</f>
        <v>0.20588235294117646</v>
      </c>
      <c r="E261" s="44">
        <f t="shared" si="16"/>
        <v>0.20588235294117646</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'data-sbs'!EF339</f>
        <v>0.24</v>
      </c>
      <c r="E265" s="28">
        <f t="shared" ref="E265:E269" si="17">D265</f>
        <v>0.24</v>
      </c>
      <c r="F265" s="26"/>
      <c r="G265" s="72"/>
    </row>
    <row r="266" spans="1:7" x14ac:dyDescent="0.25">
      <c r="A266" s="26"/>
      <c r="B266" s="41"/>
      <c r="C266" s="27" t="s">
        <v>192</v>
      </c>
      <c r="D266" s="28">
        <f>'data-sbs'!EF340</f>
        <v>0.36</v>
      </c>
      <c r="E266" s="28">
        <f t="shared" si="17"/>
        <v>0.36</v>
      </c>
      <c r="F266" s="26"/>
      <c r="G266" s="72"/>
    </row>
    <row r="267" spans="1:7" x14ac:dyDescent="0.25">
      <c r="A267" s="26"/>
      <c r="B267" s="41"/>
      <c r="C267" s="27" t="s">
        <v>193</v>
      </c>
      <c r="D267" s="28">
        <f>'data-sbs'!EF341</f>
        <v>0.2</v>
      </c>
      <c r="E267" s="28">
        <f t="shared" si="17"/>
        <v>0.2</v>
      </c>
      <c r="F267" s="26"/>
      <c r="G267" s="72"/>
    </row>
    <row r="268" spans="1:7" x14ac:dyDescent="0.25">
      <c r="A268" s="26"/>
      <c r="B268" s="41"/>
      <c r="C268" s="27" t="s">
        <v>194</v>
      </c>
      <c r="D268" s="28">
        <f>'data-sbs'!EF342</f>
        <v>0.08</v>
      </c>
      <c r="E268" s="28">
        <f t="shared" si="17"/>
        <v>0.08</v>
      </c>
      <c r="F268" s="26"/>
      <c r="G268" s="72"/>
    </row>
    <row r="269" spans="1:7" x14ac:dyDescent="0.25">
      <c r="A269" s="26"/>
      <c r="B269" s="43"/>
      <c r="C269" s="55" t="s">
        <v>195</v>
      </c>
      <c r="D269" s="44">
        <f>'data-sbs'!EF343</f>
        <v>0.12</v>
      </c>
      <c r="E269" s="44">
        <f t="shared" si="17"/>
        <v>0.12</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6" x14ac:dyDescent="0.25">
      <c r="A273" s="26"/>
      <c r="B273" s="29"/>
      <c r="C273" s="26"/>
      <c r="D273" s="26"/>
      <c r="E273" s="26"/>
    </row>
    <row r="274" spans="1:6" x14ac:dyDescent="0.25">
      <c r="A274" s="26"/>
      <c r="B274" s="29"/>
      <c r="C274" s="26"/>
      <c r="D274" s="26"/>
      <c r="E274" s="26"/>
    </row>
    <row r="275" spans="1:6" x14ac:dyDescent="0.25">
      <c r="A275" s="26"/>
      <c r="B275" s="46" t="s">
        <v>197</v>
      </c>
      <c r="C275" s="47"/>
      <c r="D275" s="47"/>
      <c r="E275" s="69"/>
    </row>
    <row r="276" spans="1:6" x14ac:dyDescent="0.25">
      <c r="A276" s="26"/>
      <c r="B276" s="41"/>
      <c r="C276" s="27" t="s">
        <v>191</v>
      </c>
      <c r="D276" s="28">
        <f>'data-sbs'!EI337</f>
        <v>0.70588235294117652</v>
      </c>
      <c r="E276" s="42">
        <f t="shared" ref="E276:E277" si="18">D276</f>
        <v>0.70588235294117652</v>
      </c>
    </row>
    <row r="277" spans="1:6" x14ac:dyDescent="0.25">
      <c r="A277" s="26"/>
      <c r="B277" s="43"/>
      <c r="C277" s="88" t="s">
        <v>198</v>
      </c>
      <c r="D277" s="44">
        <f>'data-sbs'!EI338</f>
        <v>0.29411764705882354</v>
      </c>
      <c r="E277" s="71">
        <f t="shared" si="18"/>
        <v>0.29411764705882354</v>
      </c>
    </row>
    <row r="278" spans="1:6" x14ac:dyDescent="0.25">
      <c r="A278" s="26"/>
      <c r="B278" s="26"/>
      <c r="C278" s="26"/>
      <c r="D278" s="26"/>
      <c r="E278" s="26"/>
    </row>
    <row r="279" spans="1:6" x14ac:dyDescent="0.25">
      <c r="A279" s="26"/>
      <c r="B279" s="26"/>
      <c r="C279" s="26"/>
      <c r="D279" s="26"/>
      <c r="E279" s="26"/>
    </row>
    <row r="280" spans="1:6" x14ac:dyDescent="0.25">
      <c r="C280" s="35" t="s">
        <v>1595</v>
      </c>
      <c r="D280" s="32">
        <f>'data-sbs'!R349</f>
        <v>0</v>
      </c>
      <c r="E280" s="33">
        <f>'data-sbs'!R380</f>
        <v>0</v>
      </c>
      <c r="F280" s="33">
        <f t="shared" ref="F280:F290" si="19">E280</f>
        <v>0</v>
      </c>
    </row>
    <row r="281" spans="1:6" x14ac:dyDescent="0.25">
      <c r="C281" s="31" t="s">
        <v>1558</v>
      </c>
      <c r="D281" s="32">
        <f>'data-sbs'!R350</f>
        <v>5</v>
      </c>
      <c r="E281" s="33">
        <f>'data-sbs'!R381</f>
        <v>0.16129032258064516</v>
      </c>
      <c r="F281" s="33">
        <f t="shared" si="19"/>
        <v>0.16129032258064516</v>
      </c>
    </row>
    <row r="282" spans="1:6" x14ac:dyDescent="0.25">
      <c r="C282" s="31" t="s">
        <v>1559</v>
      </c>
      <c r="D282" s="32">
        <f>'data-sbs'!R351</f>
        <v>1</v>
      </c>
      <c r="E282" s="33">
        <f>'data-sbs'!R382</f>
        <v>3.2258064516129031E-2</v>
      </c>
      <c r="F282" s="33">
        <f t="shared" si="19"/>
        <v>3.2258064516129031E-2</v>
      </c>
    </row>
    <row r="283" spans="1:6" x14ac:dyDescent="0.25">
      <c r="C283" s="31" t="s">
        <v>1560</v>
      </c>
      <c r="D283" s="32">
        <f>'data-sbs'!R352</f>
        <v>3</v>
      </c>
      <c r="E283" s="33">
        <f>'data-sbs'!R383</f>
        <v>9.6774193548387094E-2</v>
      </c>
      <c r="F283" s="33">
        <f t="shared" si="19"/>
        <v>9.6774193548387094E-2</v>
      </c>
    </row>
    <row r="284" spans="1:6" x14ac:dyDescent="0.25">
      <c r="C284" s="31" t="s">
        <v>1596</v>
      </c>
      <c r="D284" s="32">
        <f>'data-sbs'!R353</f>
        <v>0</v>
      </c>
      <c r="E284" s="33">
        <f>'data-sbs'!R384</f>
        <v>0</v>
      </c>
      <c r="F284" s="33">
        <f t="shared" si="19"/>
        <v>0</v>
      </c>
    </row>
    <row r="285" spans="1:6" x14ac:dyDescent="0.25">
      <c r="C285" s="31" t="s">
        <v>1561</v>
      </c>
      <c r="D285" s="32">
        <f>'data-sbs'!R354</f>
        <v>4</v>
      </c>
      <c r="E285" s="33">
        <f>'data-sbs'!R385</f>
        <v>0.12903225806451613</v>
      </c>
      <c r="F285" s="33">
        <f t="shared" si="19"/>
        <v>0.12903225806451613</v>
      </c>
    </row>
    <row r="286" spans="1:6" x14ac:dyDescent="0.25">
      <c r="C286" s="31" t="s">
        <v>1562</v>
      </c>
      <c r="D286" s="32">
        <f>'data-sbs'!R355</f>
        <v>1</v>
      </c>
      <c r="E286" s="33">
        <f>'data-sbs'!R386</f>
        <v>3.2258064516129031E-2</v>
      </c>
      <c r="F286" s="33">
        <f t="shared" si="19"/>
        <v>3.2258064516129031E-2</v>
      </c>
    </row>
    <row r="287" spans="1:6" x14ac:dyDescent="0.25">
      <c r="C287" s="31" t="s">
        <v>1563</v>
      </c>
      <c r="D287" s="32">
        <f>'data-sbs'!R356</f>
        <v>2</v>
      </c>
      <c r="E287" s="33">
        <f>'data-sbs'!R387</f>
        <v>6.4516129032258063E-2</v>
      </c>
      <c r="F287" s="33">
        <f t="shared" si="19"/>
        <v>6.4516129032258063E-2</v>
      </c>
    </row>
    <row r="288" spans="1:6" x14ac:dyDescent="0.25">
      <c r="C288" s="31" t="s">
        <v>1564</v>
      </c>
      <c r="D288" s="32">
        <f>'data-sbs'!R357</f>
        <v>1</v>
      </c>
      <c r="E288" s="33">
        <f>'data-sbs'!R388</f>
        <v>3.2258064516129031E-2</v>
      </c>
      <c r="F288" s="33">
        <f t="shared" si="19"/>
        <v>3.2258064516129031E-2</v>
      </c>
    </row>
    <row r="289" spans="3:6" x14ac:dyDescent="0.25">
      <c r="C289" s="31" t="s">
        <v>1565</v>
      </c>
      <c r="D289" s="32">
        <f>'data-sbs'!R358</f>
        <v>5</v>
      </c>
      <c r="E289" s="33">
        <f>'data-sbs'!R389</f>
        <v>0.16129032258064516</v>
      </c>
      <c r="F289" s="33">
        <f t="shared" si="19"/>
        <v>0.16129032258064516</v>
      </c>
    </row>
    <row r="290" spans="3:6" x14ac:dyDescent="0.25">
      <c r="C290" s="31" t="s">
        <v>1566</v>
      </c>
      <c r="D290" s="32">
        <f>'data-sbs'!R359</f>
        <v>9</v>
      </c>
      <c r="E290" s="33">
        <f>'data-sbs'!R390</f>
        <v>0.29032258064516131</v>
      </c>
      <c r="F290" s="33">
        <f t="shared" si="19"/>
        <v>0.29032258064516131</v>
      </c>
    </row>
    <row r="291" spans="3:6" x14ac:dyDescent="0.25">
      <c r="C291" s="31" t="s">
        <v>5</v>
      </c>
      <c r="D291" s="32">
        <f>SUM(D280:D290)</f>
        <v>31</v>
      </c>
      <c r="E291" s="36">
        <f>SUM(E280:E290)</f>
        <v>1</v>
      </c>
      <c r="F291" s="32"/>
    </row>
  </sheetData>
  <mergeCells count="4">
    <mergeCell ref="B66:G66"/>
    <mergeCell ref="B95:G95"/>
    <mergeCell ref="B123:H123"/>
    <mergeCell ref="B236:G236"/>
  </mergeCells>
  <conditionalFormatting sqref="K8:K12">
    <cfRule type="dataBar" priority="31">
      <dataBar showValue="0">
        <cfvo type="num" val="0"/>
        <cfvo type="num" val="1"/>
        <color theme="8" tint="-0.499984740745262"/>
      </dataBar>
      <extLst>
        <ext xmlns:x14="http://schemas.microsoft.com/office/spreadsheetml/2009/9/main" uri="{B025F937-C7B1-47D3-B67F-A62EFF666E3E}">
          <x14:id>{280C2D28-CC74-4E9C-9768-0F839CC332D6}</x14:id>
        </ext>
      </extLst>
    </cfRule>
  </conditionalFormatting>
  <conditionalFormatting sqref="K17:K21">
    <cfRule type="dataBar" priority="30">
      <dataBar showValue="0">
        <cfvo type="num" val="0"/>
        <cfvo type="num" val="1"/>
        <color theme="8" tint="-0.499984740745262"/>
      </dataBar>
      <extLst>
        <ext xmlns:x14="http://schemas.microsoft.com/office/spreadsheetml/2009/9/main" uri="{B025F937-C7B1-47D3-B67F-A62EFF666E3E}">
          <x14:id>{179D1622-CFAB-4B24-8517-E283E9E96A5D}</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{39223E1A-E8D8-4D34-AD6F-EF30B121C265}</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{746E62A0-02AB-44EA-8824-5E691AD3A1FF}</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{D3D4B690-51A1-45AF-B099-E39677CE44E0}</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{63EE7664-4D9B-4F7F-8860-7CDBE5585034}</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{098B8914-FD5E-4E0D-86A7-909F38B396D9}</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{A1719FFA-3F2F-4033-8916-1885A4449119}</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{F772A0E5-5CBC-4426-AAC0-1A83FB235680}</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{0202C60B-AD1A-49D0-ADA9-D168CD9DD591}</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{92434947-FAAB-444A-AFBA-86FD571EDB80}</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{6D9FFFED-0CD1-433B-938B-F5897860818F}</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{5B9A35F5-57E9-41EC-80A5-5CB287031EB0}</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{9FCCB1A9-DD70-4F50-A68D-94D0564D7DAE}</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{D68D6C80-925C-45E3-8969-179A4AC08FCD}</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{29DCFC10-670C-4FEB-B48A-B9CE9867766C}</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{5EBEF158-FB8C-4B02-8886-47E99DD588DD}</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{5C4C0A9D-BD45-4B2B-9302-08F0AE895D38}</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{6BE32749-593E-43B1-A1FE-9E5F86C02DC5}</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{CC649E4B-893E-4C81-B03A-6A93419D1331}</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{507A981B-B52E-472F-A15F-842FD2B8E8F6}</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{6767153C-5526-4E0C-AF12-DFE02104B1DF}</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{64A45696-2ADB-4C39-A7E5-78C2E856DABB}</x14:id>
        </ext>
      </extLst>
    </cfRule>
  </conditionalFormatting>
  <conditionalFormatting sqref="F280:F290">
    <cfRule type="dataBar" priority="1">
      <dataBar showValue="0">
        <cfvo type="num" val="0"/>
        <cfvo type="num" val="1"/>
        <color theme="8" tint="-0.499984740745262"/>
      </dataBar>
      <extLst>
        <ext xmlns:x14="http://schemas.microsoft.com/office/spreadsheetml/2009/9/main" uri="{B025F937-C7B1-47D3-B67F-A62EFF666E3E}">
          <x14:id>{4AE6A32C-6837-40EE-9CB7-B5E81825AF9D}</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280C2D28-CC74-4E9C-9768-0F839CC332D6}">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179D1622-CFAB-4B24-8517-E283E9E96A5D}">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39223E1A-E8D8-4D34-AD6F-EF30B121C265}">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746E62A0-02AB-44EA-8824-5E691AD3A1FF}">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D3D4B690-51A1-45AF-B099-E39677CE44E0}">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63EE7664-4D9B-4F7F-8860-7CDBE5585034}">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098B8914-FD5E-4E0D-86A7-909F38B396D9}">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A1719FFA-3F2F-4033-8916-1885A4449119}">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F772A0E5-5CBC-4426-AAC0-1A83FB235680}">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0202C60B-AD1A-49D0-ADA9-D168CD9DD591}">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92434947-FAAB-444A-AFBA-86FD571EDB80}">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6D9FFFED-0CD1-433B-938B-F5897860818F}">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5B9A35F5-57E9-41EC-80A5-5CB287031EB0}">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9FCCB1A9-DD70-4F50-A68D-94D0564D7DAE}">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D68D6C80-925C-45E3-8969-179A4AC08FCD}">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29DCFC10-670C-4FEB-B48A-B9CE9867766C}">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5EBEF158-FB8C-4B02-8886-47E99DD588DD}">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5C4C0A9D-BD45-4B2B-9302-08F0AE895D38}">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6BE32749-593E-43B1-A1FE-9E5F86C02DC5}">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CC649E4B-893E-4C81-B03A-6A93419D1331}">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507A981B-B52E-472F-A15F-842FD2B8E8F6}">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6767153C-5526-4E0C-AF12-DFE02104B1DF}">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64A45696-2ADB-4C39-A7E5-78C2E856DABB}">
            <x14:dataBar minLength="0" maxLength="100" gradient="0">
              <x14:cfvo type="num">
                <xm:f>0</xm:f>
              </x14:cfvo>
              <x14:cfvo type="num">
                <xm:f>1</xm:f>
              </x14:cfvo>
              <x14:negativeFillColor rgb="FFFF0000"/>
              <x14:axisColor rgb="FF000000"/>
            </x14:dataBar>
          </x14:cfRule>
          <xm:sqref>L150:L154</xm:sqref>
        </x14:conditionalFormatting>
        <x14:conditionalFormatting xmlns:xm="http://schemas.microsoft.com/office/excel/2006/main">
          <x14:cfRule type="dataBar" id="{4AE6A32C-6837-40EE-9CB7-B5E81825AF9D}">
            <x14:dataBar minLength="0" maxLength="100" gradient="0">
              <x14:cfvo type="num">
                <xm:f>0</xm:f>
              </x14:cfvo>
              <x14:cfvo type="num">
                <xm:f>1</xm:f>
              </x14:cfvo>
              <x14:negativeFillColor rgb="FFFF0000"/>
              <x14:axisColor rgb="FF000000"/>
            </x14:dataBar>
          </x14:cfRule>
          <xm:sqref>F280:F290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9"/>
  <sheetViews>
    <sheetView workbookViewId="0"/>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49</v>
      </c>
      <c r="D1">
        <f>'data-library'!K332</f>
        <v>5</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'data-library'!B315</f>
        <v>0</v>
      </c>
      <c r="K8" s="54">
        <f>J8</f>
        <v>0</v>
      </c>
    </row>
    <row r="9" spans="2:13" x14ac:dyDescent="0.25">
      <c r="B9" s="41"/>
      <c r="C9" s="26" t="s">
        <v>1502</v>
      </c>
      <c r="D9" s="61">
        <f>'data-library'!B413</f>
        <v>54</v>
      </c>
      <c r="E9" s="61">
        <f>'data-library'!B414</f>
        <v>88</v>
      </c>
      <c r="F9" s="61">
        <f>'data-library'!B415</f>
        <v>74.666666666666671</v>
      </c>
      <c r="G9" s="61">
        <f>'data-library'!B416</f>
        <v>82</v>
      </c>
      <c r="H9" s="26"/>
      <c r="I9" s="27" t="s">
        <v>11</v>
      </c>
      <c r="J9" s="53">
        <f>'data-library'!B316</f>
        <v>0</v>
      </c>
      <c r="K9" s="54">
        <f>J9</f>
        <v>0</v>
      </c>
    </row>
    <row r="10" spans="2:13" x14ac:dyDescent="0.25">
      <c r="B10" s="41"/>
      <c r="C10" s="26" t="s">
        <v>1503</v>
      </c>
      <c r="D10" s="62"/>
      <c r="E10" s="62"/>
      <c r="F10" s="62"/>
      <c r="G10" s="62"/>
      <c r="H10" s="26"/>
      <c r="I10" s="27" t="s">
        <v>12</v>
      </c>
      <c r="J10" s="53">
        <f>'data-library'!B317</f>
        <v>0.33333333333333331</v>
      </c>
      <c r="K10" s="54">
        <f>J10</f>
        <v>0.33333333333333331</v>
      </c>
    </row>
    <row r="11" spans="2:13" x14ac:dyDescent="0.25">
      <c r="B11" s="41"/>
      <c r="C11" s="26"/>
      <c r="D11" s="62"/>
      <c r="E11" s="62"/>
      <c r="F11" s="62"/>
      <c r="G11" s="62"/>
      <c r="H11" s="26"/>
      <c r="I11" s="27" t="s">
        <v>13</v>
      </c>
      <c r="J11" s="53">
        <f>'data-library'!B318</f>
        <v>0</v>
      </c>
      <c r="K11" s="54">
        <f>J11</f>
        <v>0</v>
      </c>
    </row>
    <row r="12" spans="2:13" x14ac:dyDescent="0.25">
      <c r="B12" s="41"/>
      <c r="C12" s="26"/>
      <c r="D12" s="62"/>
      <c r="E12" s="62"/>
      <c r="F12" s="62"/>
      <c r="G12" s="62"/>
      <c r="H12" s="26"/>
      <c r="I12" s="27" t="s">
        <v>14</v>
      </c>
      <c r="J12" s="53">
        <f>'data-library'!B319</f>
        <v>0.66666666666666663</v>
      </c>
      <c r="K12" s="54">
        <f>J12</f>
        <v>0.66666666666666663</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'data-library'!C413</f>
        <v>5</v>
      </c>
      <c r="E17" s="61">
        <f>'data-library'!C414</f>
        <v>83</v>
      </c>
      <c r="F17" s="61">
        <f>'data-library'!C415</f>
        <v>47.4</v>
      </c>
      <c r="G17" s="61">
        <f>'data-library'!C416</f>
        <v>44</v>
      </c>
      <c r="H17" s="26"/>
      <c r="I17" s="27" t="s">
        <v>15</v>
      </c>
      <c r="J17" s="53">
        <f>'data-library'!C315</f>
        <v>0.2</v>
      </c>
      <c r="K17" s="54">
        <f>J17</f>
        <v>0.2</v>
      </c>
    </row>
    <row r="18" spans="2:11" x14ac:dyDescent="0.25">
      <c r="B18" s="41"/>
      <c r="C18" s="26" t="s">
        <v>1505</v>
      </c>
      <c r="D18" s="62"/>
      <c r="E18" s="62"/>
      <c r="F18" s="62"/>
      <c r="G18" s="62"/>
      <c r="H18" s="26"/>
      <c r="I18" s="27" t="s">
        <v>11</v>
      </c>
      <c r="J18" s="53">
        <f>'data-library'!C316</f>
        <v>0.2</v>
      </c>
      <c r="K18" s="54">
        <f>J18</f>
        <v>0.2</v>
      </c>
    </row>
    <row r="19" spans="2:11" x14ac:dyDescent="0.25">
      <c r="B19" s="41"/>
      <c r="C19" s="26"/>
      <c r="D19" s="62"/>
      <c r="E19" s="62"/>
      <c r="F19" s="62"/>
      <c r="G19" s="62"/>
      <c r="H19" s="26"/>
      <c r="I19" s="27" t="s">
        <v>12</v>
      </c>
      <c r="J19" s="53">
        <f>'data-library'!C317</f>
        <v>0.2</v>
      </c>
      <c r="K19" s="54">
        <f>J19</f>
        <v>0.2</v>
      </c>
    </row>
    <row r="20" spans="2:11" x14ac:dyDescent="0.25">
      <c r="B20" s="41"/>
      <c r="C20" s="26"/>
      <c r="D20" s="62"/>
      <c r="E20" s="62"/>
      <c r="F20" s="62"/>
      <c r="G20" s="62"/>
      <c r="H20" s="26"/>
      <c r="I20" s="27" t="s">
        <v>13</v>
      </c>
      <c r="J20" s="53">
        <f>'data-library'!C318</f>
        <v>0.2</v>
      </c>
      <c r="K20" s="54">
        <f>J20</f>
        <v>0.2</v>
      </c>
    </row>
    <row r="21" spans="2:11" x14ac:dyDescent="0.25">
      <c r="B21" s="41"/>
      <c r="C21" s="26"/>
      <c r="D21" s="26"/>
      <c r="E21" s="26"/>
      <c r="F21" s="26"/>
      <c r="G21" s="26"/>
      <c r="H21" s="26"/>
      <c r="I21" s="27" t="s">
        <v>14</v>
      </c>
      <c r="J21" s="53">
        <f>'data-library'!C319</f>
        <v>0.2</v>
      </c>
      <c r="K21" s="54">
        <f>J21</f>
        <v>0.2</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'data-library'!D$337</f>
        <v>0</v>
      </c>
      <c r="E28" s="52">
        <f>'data-library'!D$338</f>
        <v>0.2</v>
      </c>
      <c r="F28" s="52">
        <f>'data-library'!D$339</f>
        <v>0</v>
      </c>
      <c r="G28" s="52">
        <f>'data-library'!D$340</f>
        <v>0.4</v>
      </c>
      <c r="H28" s="52">
        <f>'data-library'!D$341</f>
        <v>0.2</v>
      </c>
      <c r="I28" s="53">
        <f>'data-library'!D$342</f>
        <v>0</v>
      </c>
      <c r="J28" s="54">
        <f>'data-library'!D$343</f>
        <v>0.2</v>
      </c>
    </row>
    <row r="29" spans="2:11" x14ac:dyDescent="0.25">
      <c r="B29" s="41"/>
      <c r="C29" s="27" t="s">
        <v>18</v>
      </c>
      <c r="D29" s="52">
        <f>'data-library'!E$337</f>
        <v>0.6</v>
      </c>
      <c r="E29" s="52">
        <f>'data-library'!E$338</f>
        <v>0.2</v>
      </c>
      <c r="F29" s="52">
        <f>'data-library'!E$339</f>
        <v>0</v>
      </c>
      <c r="G29" s="52">
        <f>'data-library'!E$340</f>
        <v>0</v>
      </c>
      <c r="H29" s="52">
        <f>'data-library'!E$341</f>
        <v>0.2</v>
      </c>
      <c r="I29" s="53">
        <f>'data-library'!E$342</f>
        <v>0</v>
      </c>
      <c r="J29" s="54">
        <f>'data-library'!E$343</f>
        <v>0</v>
      </c>
    </row>
    <row r="30" spans="2:11" x14ac:dyDescent="0.25">
      <c r="B30" s="41"/>
      <c r="C30" s="27" t="s">
        <v>19</v>
      </c>
      <c r="D30" s="52">
        <f>'data-library'!F$337</f>
        <v>0</v>
      </c>
      <c r="E30" s="52">
        <f>'data-library'!F$338</f>
        <v>0</v>
      </c>
      <c r="F30" s="52">
        <f>'data-library'!F$339</f>
        <v>0.4</v>
      </c>
      <c r="G30" s="52">
        <f>'data-library'!F$340</f>
        <v>0.6</v>
      </c>
      <c r="H30" s="52">
        <f>'data-library'!F$341</f>
        <v>0</v>
      </c>
      <c r="I30" s="53">
        <f>'data-library'!F$342</f>
        <v>0</v>
      </c>
      <c r="J30" s="54">
        <f>'data-library'!F$343</f>
        <v>0</v>
      </c>
    </row>
    <row r="31" spans="2:11" x14ac:dyDescent="0.25">
      <c r="B31" s="43"/>
      <c r="C31" s="55" t="s">
        <v>20</v>
      </c>
      <c r="D31" s="56">
        <f>'data-library'!G$337</f>
        <v>0</v>
      </c>
      <c r="E31" s="56">
        <f>'data-library'!G$338</f>
        <v>0.2</v>
      </c>
      <c r="F31" s="56">
        <f>'data-library'!G$339</f>
        <v>0</v>
      </c>
      <c r="G31" s="56">
        <f>'data-library'!G$340</f>
        <v>0.2</v>
      </c>
      <c r="H31" s="56">
        <f>'data-library'!G$341</f>
        <v>0.4</v>
      </c>
      <c r="I31" s="57">
        <f>'data-library'!G$342</f>
        <v>0</v>
      </c>
      <c r="J31" s="58">
        <f>'data-library'!G$343</f>
        <v>0.2</v>
      </c>
    </row>
    <row r="34" spans="1:6" x14ac:dyDescent="0.25">
      <c r="B34" s="37" t="s">
        <v>28</v>
      </c>
      <c r="C34" s="38" t="s">
        <v>362</v>
      </c>
      <c r="D34" s="39">
        <f>'data-library'!H337</f>
        <v>0</v>
      </c>
      <c r="E34" s="40">
        <f>D34</f>
        <v>0</v>
      </c>
    </row>
    <row r="35" spans="1:6" x14ac:dyDescent="0.25">
      <c r="B35" s="41"/>
      <c r="C35" s="27" t="s">
        <v>29</v>
      </c>
      <c r="D35" s="28">
        <f>'data-library'!H338</f>
        <v>0.4</v>
      </c>
      <c r="E35" s="42">
        <f>D35</f>
        <v>0.4</v>
      </c>
    </row>
    <row r="36" spans="1:6" x14ac:dyDescent="0.25">
      <c r="B36" s="41"/>
      <c r="C36" s="27" t="s">
        <v>30</v>
      </c>
      <c r="D36" s="28">
        <f>'data-library'!H339</f>
        <v>0</v>
      </c>
      <c r="E36" s="42">
        <f>D36</f>
        <v>0</v>
      </c>
    </row>
    <row r="37" spans="1:6" x14ac:dyDescent="0.25">
      <c r="B37" s="41"/>
      <c r="C37" s="27" t="s">
        <v>31</v>
      </c>
      <c r="D37" s="28">
        <f>'data-library'!H340</f>
        <v>0.6</v>
      </c>
      <c r="E37" s="42">
        <f>D37</f>
        <v>0.6</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'data-library'!I337</f>
        <v>0.6</v>
      </c>
      <c r="E41" s="42">
        <f>D41</f>
        <v>0.6</v>
      </c>
    </row>
    <row r="42" spans="1:6" x14ac:dyDescent="0.25">
      <c r="B42" s="41"/>
      <c r="C42" s="70" t="s">
        <v>35</v>
      </c>
      <c r="D42" s="28">
        <f>'data-library'!I338</f>
        <v>0</v>
      </c>
      <c r="E42" s="42">
        <f t="shared" ref="E42:E46" si="0">D42</f>
        <v>0</v>
      </c>
    </row>
    <row r="43" spans="1:6" x14ac:dyDescent="0.25">
      <c r="B43" s="41"/>
      <c r="C43" s="70" t="s">
        <v>36</v>
      </c>
      <c r="D43" s="28">
        <f>'data-library'!I339</f>
        <v>0.2</v>
      </c>
      <c r="E43" s="42">
        <f t="shared" si="0"/>
        <v>0.2</v>
      </c>
    </row>
    <row r="44" spans="1:6" x14ac:dyDescent="0.25">
      <c r="B44" s="41"/>
      <c r="C44" s="27" t="s">
        <v>37</v>
      </c>
      <c r="D44" s="28">
        <f>'data-library'!I340</f>
        <v>0.2</v>
      </c>
      <c r="E44" s="42">
        <f t="shared" si="0"/>
        <v>0.2</v>
      </c>
    </row>
    <row r="45" spans="1:6" x14ac:dyDescent="0.25">
      <c r="B45" s="41"/>
      <c r="C45" s="27" t="s">
        <v>38</v>
      </c>
      <c r="D45" s="28">
        <f>'data-library'!I341</f>
        <v>0</v>
      </c>
      <c r="E45" s="42">
        <f t="shared" si="0"/>
        <v>0</v>
      </c>
    </row>
    <row r="46" spans="1:6" x14ac:dyDescent="0.25">
      <c r="B46" s="43"/>
      <c r="C46" s="55" t="s">
        <v>33</v>
      </c>
      <c r="D46" s="44">
        <f>'data-library'!I342</f>
        <v>0</v>
      </c>
      <c r="E46" s="71">
        <f t="shared" si="0"/>
        <v>0</v>
      </c>
    </row>
    <row r="48" spans="1:6" x14ac:dyDescent="0.25">
      <c r="B48" s="46" t="s">
        <v>39</v>
      </c>
      <c r="C48" s="47"/>
      <c r="D48" s="47"/>
      <c r="E48" s="69"/>
    </row>
    <row r="49" spans="2:6" x14ac:dyDescent="0.25">
      <c r="B49" s="41"/>
      <c r="C49" s="27" t="s">
        <v>40</v>
      </c>
      <c r="D49" s="28">
        <f>'data-library'!J337</f>
        <v>0.6</v>
      </c>
      <c r="E49" s="42">
        <f>D49</f>
        <v>0.6</v>
      </c>
    </row>
    <row r="50" spans="2:6" x14ac:dyDescent="0.25">
      <c r="B50" s="43"/>
      <c r="C50" s="55" t="s">
        <v>41</v>
      </c>
      <c r="D50" s="44">
        <f>'data-library'!J338</f>
        <v>0.4</v>
      </c>
      <c r="E50" s="71">
        <f t="shared" ref="E50" si="1">D50</f>
        <v>0.4</v>
      </c>
    </row>
    <row r="53" spans="2:6" x14ac:dyDescent="0.25">
      <c r="B53" s="46" t="s">
        <v>42</v>
      </c>
      <c r="C53" s="47"/>
      <c r="D53" s="74" t="s">
        <v>1597</v>
      </c>
      <c r="E53" s="74" t="s">
        <v>4</v>
      </c>
      <c r="F53" s="69"/>
    </row>
    <row r="54" spans="2:6" x14ac:dyDescent="0.25">
      <c r="B54" s="41"/>
      <c r="C54" s="27" t="s">
        <v>43</v>
      </c>
      <c r="D54" s="26">
        <f>'data-library'!K323</f>
        <v>0</v>
      </c>
      <c r="E54" s="28">
        <f>'data-library'!K337</f>
        <v>0</v>
      </c>
      <c r="F54" s="42">
        <f>E54</f>
        <v>0</v>
      </c>
    </row>
    <row r="55" spans="2:6" x14ac:dyDescent="0.25">
      <c r="B55" s="41"/>
      <c r="C55" s="27" t="s">
        <v>44</v>
      </c>
      <c r="D55" s="26">
        <f>'data-library'!K324</f>
        <v>0</v>
      </c>
      <c r="E55" s="28">
        <f>'data-library'!K338</f>
        <v>0</v>
      </c>
      <c r="F55" s="42">
        <f t="shared" ref="F55:F62" si="2">E55</f>
        <v>0</v>
      </c>
    </row>
    <row r="56" spans="2:6" x14ac:dyDescent="0.25">
      <c r="B56" s="41"/>
      <c r="C56" s="27" t="s">
        <v>45</v>
      </c>
      <c r="D56" s="26">
        <f>'data-library'!K325</f>
        <v>0</v>
      </c>
      <c r="E56" s="28">
        <f>'data-library'!K339</f>
        <v>0</v>
      </c>
      <c r="F56" s="42">
        <f t="shared" si="2"/>
        <v>0</v>
      </c>
    </row>
    <row r="57" spans="2:6" x14ac:dyDescent="0.25">
      <c r="B57" s="41"/>
      <c r="C57" s="27" t="s">
        <v>46</v>
      </c>
      <c r="D57" s="26">
        <f>'data-library'!K326</f>
        <v>0</v>
      </c>
      <c r="E57" s="28">
        <f>'data-library'!K340</f>
        <v>0</v>
      </c>
      <c r="F57" s="42">
        <f t="shared" si="2"/>
        <v>0</v>
      </c>
    </row>
    <row r="58" spans="2:6" x14ac:dyDescent="0.25">
      <c r="B58" s="41"/>
      <c r="C58" s="27" t="s">
        <v>47</v>
      </c>
      <c r="D58" s="26">
        <f>'data-library'!K327</f>
        <v>0</v>
      </c>
      <c r="E58" s="28">
        <f>'data-library'!K341</f>
        <v>0</v>
      </c>
      <c r="F58" s="42">
        <f t="shared" si="2"/>
        <v>0</v>
      </c>
    </row>
    <row r="59" spans="2:6" x14ac:dyDescent="0.25">
      <c r="B59" s="41"/>
      <c r="C59" s="27" t="s">
        <v>48</v>
      </c>
      <c r="D59" s="26">
        <f>'data-library'!K328</f>
        <v>0</v>
      </c>
      <c r="E59" s="28">
        <f>'data-library'!K342</f>
        <v>0</v>
      </c>
      <c r="F59" s="42">
        <f t="shared" si="2"/>
        <v>0</v>
      </c>
    </row>
    <row r="60" spans="2:6" x14ac:dyDescent="0.25">
      <c r="B60" s="41"/>
      <c r="C60" s="27" t="s">
        <v>49</v>
      </c>
      <c r="D60" s="26">
        <f>'data-library'!K329</f>
        <v>0</v>
      </c>
      <c r="E60" s="28">
        <f>'data-library'!K343</f>
        <v>0</v>
      </c>
      <c r="F60" s="42">
        <f t="shared" si="2"/>
        <v>0</v>
      </c>
    </row>
    <row r="61" spans="2:6" x14ac:dyDescent="0.25">
      <c r="B61" s="41"/>
      <c r="C61" s="27" t="s">
        <v>50</v>
      </c>
      <c r="D61" s="26">
        <f>'data-library'!K330</f>
        <v>5</v>
      </c>
      <c r="E61" s="28">
        <f>'data-library'!K344</f>
        <v>1</v>
      </c>
      <c r="F61" s="42">
        <f t="shared" si="2"/>
        <v>1</v>
      </c>
    </row>
    <row r="62" spans="2:6" x14ac:dyDescent="0.25">
      <c r="B62" s="41"/>
      <c r="C62" s="27" t="s">
        <v>51</v>
      </c>
      <c r="D62" s="26">
        <f>'data-library'!K331</f>
        <v>0</v>
      </c>
      <c r="E62" s="28">
        <f>'data-library'!K345</f>
        <v>0</v>
      </c>
      <c r="F62" s="42">
        <f t="shared" si="2"/>
        <v>0</v>
      </c>
    </row>
    <row r="63" spans="2:6" x14ac:dyDescent="0.25">
      <c r="B63" s="43"/>
      <c r="C63" s="30"/>
      <c r="D63" s="30">
        <f>SUM(D54:D62)</f>
        <v>5</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'data-library'!S337</f>
        <v>0</v>
      </c>
      <c r="E68" s="28">
        <f>D68</f>
        <v>0</v>
      </c>
      <c r="F68" s="26"/>
      <c r="G68" s="72"/>
    </row>
    <row r="69" spans="2:7" x14ac:dyDescent="0.25">
      <c r="B69" s="41"/>
      <c r="C69" s="27" t="s">
        <v>54</v>
      </c>
      <c r="D69" s="28">
        <f>'data-library'!S338</f>
        <v>0.8</v>
      </c>
      <c r="E69" s="28">
        <f t="shared" ref="E69:E72" si="3">D69</f>
        <v>0.8</v>
      </c>
      <c r="F69" s="26"/>
      <c r="G69" s="72"/>
    </row>
    <row r="70" spans="2:7" x14ac:dyDescent="0.25">
      <c r="B70" s="41"/>
      <c r="C70" s="27" t="s">
        <v>55</v>
      </c>
      <c r="D70" s="28">
        <f>'data-library'!S339</f>
        <v>0</v>
      </c>
      <c r="E70" s="28">
        <f t="shared" si="3"/>
        <v>0</v>
      </c>
      <c r="F70" s="26"/>
      <c r="G70" s="72"/>
    </row>
    <row r="71" spans="2:7" x14ac:dyDescent="0.25">
      <c r="B71" s="41"/>
      <c r="C71" s="27" t="s">
        <v>56</v>
      </c>
      <c r="D71" s="28">
        <f>'data-library'!S340</f>
        <v>0</v>
      </c>
      <c r="E71" s="28">
        <f t="shared" si="3"/>
        <v>0</v>
      </c>
      <c r="F71" s="26"/>
      <c r="G71" s="72"/>
    </row>
    <row r="72" spans="2:7" x14ac:dyDescent="0.25">
      <c r="B72" s="41"/>
      <c r="C72" s="27" t="s">
        <v>57</v>
      </c>
      <c r="D72" s="28">
        <f>'data-library'!S341</f>
        <v>0.2</v>
      </c>
      <c r="E72" s="28">
        <f t="shared" si="3"/>
        <v>0.2</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'data-library'!T$323</f>
        <v>0</v>
      </c>
      <c r="E76" s="75">
        <f>D76/D$93</f>
        <v>0</v>
      </c>
      <c r="F76" s="28">
        <f t="shared" ref="F76:F92" si="4">E76</f>
        <v>0</v>
      </c>
      <c r="G76" s="72"/>
    </row>
    <row r="77" spans="2:7" x14ac:dyDescent="0.25">
      <c r="B77" s="41"/>
      <c r="C77" s="27" t="s">
        <v>60</v>
      </c>
      <c r="D77" s="26">
        <f>'data-library'!U$323</f>
        <v>0</v>
      </c>
      <c r="E77" s="75">
        <f t="shared" ref="E77:E92" si="5">D77/D$93</f>
        <v>0</v>
      </c>
      <c r="F77" s="28">
        <f t="shared" si="4"/>
        <v>0</v>
      </c>
      <c r="G77" s="72"/>
    </row>
    <row r="78" spans="2:7" x14ac:dyDescent="0.25">
      <c r="B78" s="41"/>
      <c r="C78" s="27" t="s">
        <v>61</v>
      </c>
      <c r="D78" s="26">
        <f>'data-library'!V$323</f>
        <v>0</v>
      </c>
      <c r="E78" s="75">
        <f t="shared" si="5"/>
        <v>0</v>
      </c>
      <c r="F78" s="28">
        <f t="shared" si="4"/>
        <v>0</v>
      </c>
      <c r="G78" s="72"/>
    </row>
    <row r="79" spans="2:7" x14ac:dyDescent="0.25">
      <c r="B79" s="41"/>
      <c r="C79" s="27" t="s">
        <v>62</v>
      </c>
      <c r="D79" s="26">
        <f>'data-library'!W$323</f>
        <v>0</v>
      </c>
      <c r="E79" s="75">
        <f t="shared" si="5"/>
        <v>0</v>
      </c>
      <c r="F79" s="28">
        <f t="shared" si="4"/>
        <v>0</v>
      </c>
      <c r="G79" s="72"/>
    </row>
    <row r="80" spans="2:7" x14ac:dyDescent="0.25">
      <c r="B80" s="41"/>
      <c r="C80" s="27" t="s">
        <v>63</v>
      </c>
      <c r="D80" s="26">
        <f>'data-library'!X$323</f>
        <v>0</v>
      </c>
      <c r="E80" s="75">
        <f t="shared" si="5"/>
        <v>0</v>
      </c>
      <c r="F80" s="28">
        <f t="shared" si="4"/>
        <v>0</v>
      </c>
      <c r="G80" s="72"/>
    </row>
    <row r="81" spans="2:7" x14ac:dyDescent="0.25">
      <c r="B81" s="41"/>
      <c r="C81" s="27" t="s">
        <v>64</v>
      </c>
      <c r="D81" s="26">
        <f>'data-library'!Y$323</f>
        <v>0</v>
      </c>
      <c r="E81" s="75">
        <f t="shared" si="5"/>
        <v>0</v>
      </c>
      <c r="F81" s="28">
        <f t="shared" si="4"/>
        <v>0</v>
      </c>
      <c r="G81" s="72"/>
    </row>
    <row r="82" spans="2:7" x14ac:dyDescent="0.25">
      <c r="B82" s="41"/>
      <c r="C82" s="27" t="s">
        <v>65</v>
      </c>
      <c r="D82" s="26">
        <f>'data-library'!Z$323</f>
        <v>0</v>
      </c>
      <c r="E82" s="75">
        <f t="shared" si="5"/>
        <v>0</v>
      </c>
      <c r="F82" s="28">
        <f t="shared" si="4"/>
        <v>0</v>
      </c>
      <c r="G82" s="72"/>
    </row>
    <row r="83" spans="2:7" x14ac:dyDescent="0.25">
      <c r="B83" s="41"/>
      <c r="C83" s="27" t="s">
        <v>66</v>
      </c>
      <c r="D83" s="26">
        <f>'data-library'!AA$323</f>
        <v>0</v>
      </c>
      <c r="E83" s="75">
        <f t="shared" si="5"/>
        <v>0</v>
      </c>
      <c r="F83" s="28">
        <f t="shared" si="4"/>
        <v>0</v>
      </c>
      <c r="G83" s="72"/>
    </row>
    <row r="84" spans="2:7" x14ac:dyDescent="0.25">
      <c r="B84" s="41"/>
      <c r="C84" s="27" t="s">
        <v>67</v>
      </c>
      <c r="D84" s="26">
        <f>'data-library'!AB$323</f>
        <v>0</v>
      </c>
      <c r="E84" s="75">
        <f t="shared" si="5"/>
        <v>0</v>
      </c>
      <c r="F84" s="28">
        <f t="shared" si="4"/>
        <v>0</v>
      </c>
      <c r="G84" s="72"/>
    </row>
    <row r="85" spans="2:7" x14ac:dyDescent="0.25">
      <c r="B85" s="41"/>
      <c r="C85" s="27" t="s">
        <v>68</v>
      </c>
      <c r="D85" s="26">
        <f>'data-library'!AC$323</f>
        <v>0</v>
      </c>
      <c r="E85" s="75">
        <f t="shared" si="5"/>
        <v>0</v>
      </c>
      <c r="F85" s="28">
        <f t="shared" si="4"/>
        <v>0</v>
      </c>
      <c r="G85" s="72"/>
    </row>
    <row r="86" spans="2:7" x14ac:dyDescent="0.25">
      <c r="B86" s="41"/>
      <c r="C86" s="27" t="s">
        <v>69</v>
      </c>
      <c r="D86" s="26">
        <f>'data-library'!AD$323</f>
        <v>0</v>
      </c>
      <c r="E86" s="75">
        <f t="shared" si="5"/>
        <v>0</v>
      </c>
      <c r="F86" s="28">
        <f t="shared" si="4"/>
        <v>0</v>
      </c>
      <c r="G86" s="72"/>
    </row>
    <row r="87" spans="2:7" x14ac:dyDescent="0.25">
      <c r="B87" s="41"/>
      <c r="C87" s="27" t="s">
        <v>70</v>
      </c>
      <c r="D87" s="26">
        <f>'data-library'!AE$323</f>
        <v>0</v>
      </c>
      <c r="E87" s="75">
        <f t="shared" si="5"/>
        <v>0</v>
      </c>
      <c r="F87" s="28">
        <f t="shared" si="4"/>
        <v>0</v>
      </c>
      <c r="G87" s="72"/>
    </row>
    <row r="88" spans="2:7" x14ac:dyDescent="0.25">
      <c r="B88" s="41"/>
      <c r="C88" s="27" t="s">
        <v>71</v>
      </c>
      <c r="D88" s="26">
        <f>'data-library'!AF$323</f>
        <v>0</v>
      </c>
      <c r="E88" s="75">
        <f t="shared" si="5"/>
        <v>0</v>
      </c>
      <c r="F88" s="28">
        <f t="shared" si="4"/>
        <v>0</v>
      </c>
      <c r="G88" s="72"/>
    </row>
    <row r="89" spans="2:7" x14ac:dyDescent="0.25">
      <c r="B89" s="41"/>
      <c r="C89" s="27" t="s">
        <v>72</v>
      </c>
      <c r="D89" s="26">
        <f>'data-library'!AG$323</f>
        <v>0</v>
      </c>
      <c r="E89" s="75">
        <f t="shared" si="5"/>
        <v>0</v>
      </c>
      <c r="F89" s="28">
        <f t="shared" si="4"/>
        <v>0</v>
      </c>
      <c r="G89" s="72"/>
    </row>
    <row r="90" spans="2:7" x14ac:dyDescent="0.25">
      <c r="B90" s="41"/>
      <c r="C90" s="27" t="s">
        <v>73</v>
      </c>
      <c r="D90" s="26">
        <f>'data-library'!AH$323</f>
        <v>0</v>
      </c>
      <c r="E90" s="75">
        <f t="shared" si="5"/>
        <v>0</v>
      </c>
      <c r="F90" s="28">
        <f t="shared" si="4"/>
        <v>0</v>
      </c>
      <c r="G90" s="72"/>
    </row>
    <row r="91" spans="2:7" x14ac:dyDescent="0.25">
      <c r="B91" s="41"/>
      <c r="C91" s="27" t="s">
        <v>74</v>
      </c>
      <c r="D91" s="26">
        <f>'data-library'!AI$323</f>
        <v>0</v>
      </c>
      <c r="E91" s="75">
        <f t="shared" si="5"/>
        <v>0</v>
      </c>
      <c r="F91" s="28">
        <f t="shared" si="4"/>
        <v>0</v>
      </c>
      <c r="G91" s="72"/>
    </row>
    <row r="92" spans="2:7" x14ac:dyDescent="0.25">
      <c r="B92" s="41"/>
      <c r="C92" s="27" t="s">
        <v>75</v>
      </c>
      <c r="D92" s="26">
        <f>'data-library'!AJ$323</f>
        <v>0</v>
      </c>
      <c r="E92" s="75">
        <f t="shared" si="5"/>
        <v>0</v>
      </c>
      <c r="F92" s="28">
        <f t="shared" si="4"/>
        <v>0</v>
      </c>
      <c r="G92" s="72"/>
    </row>
    <row r="93" spans="2:7" x14ac:dyDescent="0.25">
      <c r="B93" s="43"/>
      <c r="C93" s="30"/>
      <c r="D93" s="30">
        <f>'data-library'!AH334</f>
        <v>304</v>
      </c>
      <c r="E93" s="30"/>
      <c r="F93" s="30"/>
      <c r="G93" s="45"/>
    </row>
    <row r="95" spans="2:7" ht="33" customHeight="1" x14ac:dyDescent="0.25">
      <c r="B95" s="93" t="s">
        <v>76</v>
      </c>
      <c r="C95" s="94"/>
      <c r="D95" s="94"/>
      <c r="E95" s="94"/>
      <c r="F95" s="94"/>
      <c r="G95" s="95"/>
    </row>
    <row r="96" spans="2:7" x14ac:dyDescent="0.25">
      <c r="B96" s="41"/>
      <c r="C96" s="27" t="s">
        <v>77</v>
      </c>
      <c r="D96" s="28">
        <f>'data-library'!AL337</f>
        <v>0</v>
      </c>
      <c r="E96" s="28">
        <f t="shared" ref="E96:E100" si="6">D96</f>
        <v>0</v>
      </c>
      <c r="F96" s="26"/>
      <c r="G96" s="72"/>
    </row>
    <row r="97" spans="2:8" x14ac:dyDescent="0.25">
      <c r="B97" s="41"/>
      <c r="C97" s="27" t="s">
        <v>78</v>
      </c>
      <c r="D97" s="28">
        <f>'data-library'!AL338</f>
        <v>0.8</v>
      </c>
      <c r="E97" s="28">
        <f t="shared" si="6"/>
        <v>0.8</v>
      </c>
      <c r="F97" s="26"/>
      <c r="G97" s="72"/>
    </row>
    <row r="98" spans="2:8" x14ac:dyDescent="0.25">
      <c r="B98" s="41"/>
      <c r="C98" s="27" t="s">
        <v>79</v>
      </c>
      <c r="D98" s="28">
        <f>'data-library'!AL339</f>
        <v>0</v>
      </c>
      <c r="E98" s="28">
        <f t="shared" si="6"/>
        <v>0</v>
      </c>
      <c r="F98" s="26"/>
      <c r="G98" s="72"/>
    </row>
    <row r="99" spans="2:8" x14ac:dyDescent="0.25">
      <c r="B99" s="41"/>
      <c r="C99" s="27" t="s">
        <v>80</v>
      </c>
      <c r="D99" s="28">
        <f>'data-library'!AL340</f>
        <v>0.2</v>
      </c>
      <c r="E99" s="28">
        <f t="shared" si="6"/>
        <v>0.2</v>
      </c>
      <c r="F99" s="26"/>
      <c r="G99" s="72"/>
    </row>
    <row r="100" spans="2:8" x14ac:dyDescent="0.25">
      <c r="B100" s="41"/>
      <c r="C100" s="27" t="s">
        <v>57</v>
      </c>
      <c r="D100" s="28">
        <f>'data-library'!AL341</f>
        <v>0</v>
      </c>
      <c r="E100" s="28">
        <f t="shared" si="6"/>
        <v>0</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'data-library'!AM337</f>
        <v>0.2</v>
      </c>
      <c r="E104" s="28">
        <f t="shared" ref="E104:E109" si="7">D104</f>
        <v>0.2</v>
      </c>
      <c r="F104" s="26"/>
      <c r="G104" s="72"/>
    </row>
    <row r="105" spans="2:8" x14ac:dyDescent="0.25">
      <c r="B105" s="41"/>
      <c r="C105" s="27">
        <v>2</v>
      </c>
      <c r="D105" s="28">
        <f>'data-library'!AM338</f>
        <v>0</v>
      </c>
      <c r="E105" s="28">
        <f t="shared" si="7"/>
        <v>0</v>
      </c>
      <c r="F105" s="26"/>
      <c r="G105" s="72"/>
    </row>
    <row r="106" spans="2:8" x14ac:dyDescent="0.25">
      <c r="B106" s="41"/>
      <c r="C106" s="27">
        <v>3</v>
      </c>
      <c r="D106" s="28">
        <f>'data-library'!AM339</f>
        <v>0</v>
      </c>
      <c r="E106" s="28">
        <f t="shared" si="7"/>
        <v>0</v>
      </c>
      <c r="F106" s="26"/>
      <c r="G106" s="72"/>
    </row>
    <row r="107" spans="2:8" x14ac:dyDescent="0.25">
      <c r="B107" s="41"/>
      <c r="C107" s="27">
        <v>4</v>
      </c>
      <c r="D107" s="28">
        <f>'data-library'!AM340</f>
        <v>0.2</v>
      </c>
      <c r="E107" s="28">
        <f t="shared" si="7"/>
        <v>0.2</v>
      </c>
      <c r="F107" s="26"/>
      <c r="G107" s="72"/>
    </row>
    <row r="108" spans="2:8" x14ac:dyDescent="0.25">
      <c r="B108" s="41"/>
      <c r="C108" s="27" t="s">
        <v>82</v>
      </c>
      <c r="D108" s="28">
        <f>'data-library'!AM341</f>
        <v>0</v>
      </c>
      <c r="E108" s="28">
        <f t="shared" si="7"/>
        <v>0</v>
      </c>
      <c r="F108" s="26"/>
      <c r="G108" s="72"/>
    </row>
    <row r="109" spans="2:8" x14ac:dyDescent="0.25">
      <c r="B109" s="41"/>
      <c r="C109" s="27" t="s">
        <v>83</v>
      </c>
      <c r="D109" s="28">
        <f>'data-library'!AM342</f>
        <v>0.6</v>
      </c>
      <c r="E109" s="28">
        <f t="shared" si="7"/>
        <v>0.6</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'data-library'!AN337</f>
        <v>1</v>
      </c>
      <c r="E115" s="28">
        <f t="shared" ref="E115:E117" si="8">D115</f>
        <v>1</v>
      </c>
      <c r="F115" s="26"/>
      <c r="G115" s="26"/>
      <c r="H115" s="72"/>
    </row>
    <row r="116" spans="2:8" x14ac:dyDescent="0.25">
      <c r="B116" s="41"/>
      <c r="C116" s="27" t="s">
        <v>87</v>
      </c>
      <c r="D116" s="28">
        <f>'data-library'!AN338</f>
        <v>0</v>
      </c>
      <c r="E116" s="28">
        <f t="shared" si="8"/>
        <v>0</v>
      </c>
      <c r="F116" s="26"/>
      <c r="G116" s="26"/>
      <c r="H116" s="72"/>
    </row>
    <row r="117" spans="2:8" x14ac:dyDescent="0.25">
      <c r="B117" s="41"/>
      <c r="C117" s="27" t="s">
        <v>88</v>
      </c>
      <c r="D117" s="28">
        <f>'data-library'!AN339</f>
        <v>0</v>
      </c>
      <c r="E117" s="28">
        <f t="shared" si="8"/>
        <v>0</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'data-library'!AP323</f>
        <v>1</v>
      </c>
      <c r="E126" s="26">
        <f>'data-library'!AQ323</f>
        <v>0</v>
      </c>
      <c r="F126" s="26">
        <f>'data-library'!AR323</f>
        <v>3</v>
      </c>
      <c r="G126" s="26"/>
      <c r="H126" s="72"/>
    </row>
    <row r="127" spans="2:8" x14ac:dyDescent="0.25">
      <c r="B127" s="41"/>
      <c r="C127" s="27" t="s">
        <v>97</v>
      </c>
      <c r="D127" s="26">
        <f>'data-library'!AS323</f>
        <v>1</v>
      </c>
      <c r="E127" s="26">
        <f>'data-library'!AT323</f>
        <v>0</v>
      </c>
      <c r="F127" s="26">
        <f>'data-library'!AU323</f>
        <v>3</v>
      </c>
      <c r="G127" s="26"/>
      <c r="H127" s="72"/>
    </row>
    <row r="128" spans="2:8" x14ac:dyDescent="0.25">
      <c r="B128" s="41"/>
      <c r="C128" s="27" t="s">
        <v>98</v>
      </c>
      <c r="D128" s="26">
        <f>'data-library'!AV323</f>
        <v>1</v>
      </c>
      <c r="E128" s="26">
        <f>'data-library'!AW323</f>
        <v>1</v>
      </c>
      <c r="F128" s="26">
        <f>'data-library'!AX323</f>
        <v>2</v>
      </c>
      <c r="G128" s="26"/>
      <c r="H128" s="72"/>
    </row>
    <row r="129" spans="2:8" x14ac:dyDescent="0.25">
      <c r="B129" s="41"/>
      <c r="C129" s="27" t="s">
        <v>99</v>
      </c>
      <c r="D129" s="26">
        <f>'data-library'!AY323</f>
        <v>0</v>
      </c>
      <c r="E129" s="26">
        <f>'data-library'!AZ323</f>
        <v>1</v>
      </c>
      <c r="F129" s="26">
        <f>'data-library'!BA323</f>
        <v>3</v>
      </c>
      <c r="G129" s="26"/>
      <c r="H129" s="72"/>
    </row>
    <row r="130" spans="2:8" x14ac:dyDescent="0.25">
      <c r="B130" s="41"/>
      <c r="C130" s="27" t="s">
        <v>100</v>
      </c>
      <c r="D130" s="26">
        <f>'data-library'!BB323</f>
        <v>0</v>
      </c>
      <c r="E130" s="26">
        <f>'data-library'!BC323</f>
        <v>0</v>
      </c>
      <c r="F130" s="26">
        <f>'data-library'!BD323</f>
        <v>4</v>
      </c>
      <c r="G130" s="26"/>
      <c r="H130" s="72"/>
    </row>
    <row r="131" spans="2:8" x14ac:dyDescent="0.25">
      <c r="B131" s="41"/>
      <c r="C131" s="27" t="s">
        <v>101</v>
      </c>
      <c r="D131" s="26">
        <f>'data-library'!BE323</f>
        <v>0</v>
      </c>
      <c r="E131" s="26">
        <f>'data-library'!BF323</f>
        <v>0</v>
      </c>
      <c r="F131" s="26">
        <f>'data-library'!BG323</f>
        <v>4</v>
      </c>
      <c r="G131" s="26"/>
      <c r="H131" s="72"/>
    </row>
    <row r="132" spans="2:8" x14ac:dyDescent="0.25">
      <c r="B132" s="41"/>
      <c r="C132" s="27" t="s">
        <v>1606</v>
      </c>
      <c r="D132" s="26">
        <f>'data-library'!BH323</f>
        <v>0</v>
      </c>
      <c r="E132" s="26">
        <f>'data-library'!BI323</f>
        <v>0</v>
      </c>
      <c r="F132" s="26">
        <f>'data-library'!BJ323</f>
        <v>4</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'data-library'!BL337</f>
        <v>0</v>
      </c>
      <c r="E137" s="28">
        <f t="shared" ref="E137:E140" si="9">D137</f>
        <v>0</v>
      </c>
      <c r="F137" s="26"/>
      <c r="G137" s="26"/>
      <c r="H137" s="72"/>
    </row>
    <row r="138" spans="2:8" x14ac:dyDescent="0.25">
      <c r="B138" s="41"/>
      <c r="C138" s="27">
        <v>2</v>
      </c>
      <c r="D138" s="28">
        <f>'data-library'!BL338</f>
        <v>1</v>
      </c>
      <c r="E138" s="28">
        <f t="shared" si="9"/>
        <v>1</v>
      </c>
      <c r="F138" s="26"/>
      <c r="G138" s="26"/>
      <c r="H138" s="72"/>
    </row>
    <row r="139" spans="2:8" x14ac:dyDescent="0.25">
      <c r="B139" s="41"/>
      <c r="C139" s="27">
        <v>3</v>
      </c>
      <c r="D139" s="28">
        <f>'data-library'!BL339</f>
        <v>0</v>
      </c>
      <c r="E139" s="28">
        <f t="shared" si="9"/>
        <v>0</v>
      </c>
      <c r="F139" s="26"/>
      <c r="G139" s="26"/>
      <c r="H139" s="72"/>
    </row>
    <row r="140" spans="2:8" x14ac:dyDescent="0.25">
      <c r="B140" s="41"/>
      <c r="C140" s="27" t="s">
        <v>104</v>
      </c>
      <c r="D140" s="28">
        <f>'data-library'!BL341</f>
        <v>0</v>
      </c>
      <c r="E140" s="28">
        <f t="shared" si="9"/>
        <v>0</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'data-library'!BN323</f>
        <v>1</v>
      </c>
      <c r="E144" s="72"/>
    </row>
    <row r="145" spans="2:13" x14ac:dyDescent="0.25">
      <c r="B145" s="41"/>
      <c r="C145" s="27" t="s">
        <v>107</v>
      </c>
      <c r="D145" s="26">
        <f>'data-library'!BO323</f>
        <v>1</v>
      </c>
      <c r="E145" s="72"/>
    </row>
    <row r="146" spans="2:13" x14ac:dyDescent="0.25">
      <c r="B146" s="41"/>
      <c r="C146" s="27" t="s">
        <v>108</v>
      </c>
      <c r="D146" s="26">
        <f>'data-library'!BP323</f>
        <v>1</v>
      </c>
      <c r="E146" s="72"/>
    </row>
    <row r="147" spans="2:13" x14ac:dyDescent="0.25">
      <c r="B147" s="43"/>
      <c r="C147" s="55" t="s">
        <v>75</v>
      </c>
      <c r="D147" s="30">
        <f>'data-library'!BQ323</f>
        <v>0</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'data-library'!BS366</f>
        <v>0</v>
      </c>
      <c r="L150" s="42">
        <f t="shared" ref="L150:L154" si="10">K150</f>
        <v>0</v>
      </c>
      <c r="M150" s="54"/>
    </row>
    <row r="151" spans="2:13" x14ac:dyDescent="0.25">
      <c r="B151" s="73"/>
      <c r="C151" s="26"/>
      <c r="D151" s="26"/>
      <c r="E151" s="26"/>
      <c r="F151" s="62">
        <f>'data-library'!BS351</f>
        <v>70</v>
      </c>
      <c r="G151" s="62">
        <f>'data-library'!BS352</f>
        <v>70</v>
      </c>
      <c r="H151" s="80">
        <f>'data-library'!BS353</f>
        <v>70</v>
      </c>
      <c r="I151" s="50">
        <f>'data-library'!BS354</f>
        <v>70</v>
      </c>
      <c r="J151" s="27" t="s">
        <v>11</v>
      </c>
      <c r="K151" s="53">
        <f>'data-library'!BS367</f>
        <v>0</v>
      </c>
      <c r="L151" s="42">
        <f t="shared" si="10"/>
        <v>0</v>
      </c>
      <c r="M151" s="54"/>
    </row>
    <row r="152" spans="2:13" x14ac:dyDescent="0.25">
      <c r="B152" s="73"/>
      <c r="C152" s="26"/>
      <c r="D152" s="26"/>
      <c r="E152" s="26"/>
      <c r="F152" s="26"/>
      <c r="G152" s="26"/>
      <c r="H152" s="26"/>
      <c r="I152" s="50"/>
      <c r="J152" s="27" t="s">
        <v>12</v>
      </c>
      <c r="K152" s="53">
        <f>'data-library'!BS368</f>
        <v>0</v>
      </c>
      <c r="L152" s="42">
        <f t="shared" si="10"/>
        <v>0</v>
      </c>
      <c r="M152" s="54"/>
    </row>
    <row r="153" spans="2:13" x14ac:dyDescent="0.25">
      <c r="B153" s="73"/>
      <c r="C153" s="26"/>
      <c r="D153" s="26"/>
      <c r="E153" s="26"/>
      <c r="F153" s="26"/>
      <c r="G153" s="26"/>
      <c r="H153" s="26"/>
      <c r="I153" s="50"/>
      <c r="J153" s="27" t="s">
        <v>13</v>
      </c>
      <c r="K153" s="53">
        <f>'data-library'!BS369</f>
        <v>1</v>
      </c>
      <c r="L153" s="42">
        <f t="shared" si="10"/>
        <v>1</v>
      </c>
      <c r="M153" s="54"/>
    </row>
    <row r="154" spans="2:13" x14ac:dyDescent="0.25">
      <c r="B154" s="76"/>
      <c r="C154" s="30"/>
      <c r="D154" s="30"/>
      <c r="E154" s="30"/>
      <c r="F154" s="30"/>
      <c r="G154" s="30"/>
      <c r="H154" s="30"/>
      <c r="I154" s="64"/>
      <c r="J154" s="55" t="s">
        <v>14</v>
      </c>
      <c r="K154" s="57">
        <f>'data-library'!BS370</f>
        <v>0</v>
      </c>
      <c r="L154" s="71">
        <f t="shared" si="10"/>
        <v>0</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'data-library'!BT323</f>
        <v>1</v>
      </c>
      <c r="E158" s="61">
        <f>'data-library'!BT324</f>
        <v>0</v>
      </c>
      <c r="F158" s="81">
        <f>'data-library'!BT325</f>
        <v>0</v>
      </c>
    </row>
    <row r="159" spans="2:13" x14ac:dyDescent="0.25">
      <c r="B159" s="41"/>
      <c r="C159" s="29" t="s">
        <v>203</v>
      </c>
      <c r="D159" s="62">
        <f>'data-library'!BU323</f>
        <v>0</v>
      </c>
      <c r="E159" s="62">
        <f>'data-library'!BU324</f>
        <v>1</v>
      </c>
      <c r="F159" s="77">
        <f>'data-library'!BU325</f>
        <v>0</v>
      </c>
    </row>
    <row r="160" spans="2:13" x14ac:dyDescent="0.25">
      <c r="B160" s="76"/>
      <c r="C160" s="82" t="s">
        <v>204</v>
      </c>
      <c r="D160" s="68">
        <f>'data-library'!BV323</f>
        <v>0</v>
      </c>
      <c r="E160" s="68">
        <f>'data-library'!BV324</f>
        <v>0</v>
      </c>
      <c r="F160" s="83">
        <f>'data-library'!BV325</f>
        <v>1</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'data-library'!BW351</f>
        <v>250</v>
      </c>
      <c r="E165" s="85">
        <f>'data-library'!BW352</f>
        <v>250</v>
      </c>
      <c r="F165" s="85">
        <f>'data-library'!BW353</f>
        <v>250</v>
      </c>
      <c r="G165" s="85">
        <f>'data-library'!BW354</f>
        <v>250</v>
      </c>
      <c r="H165" s="72">
        <f>'data-library'!BW360</f>
        <v>1</v>
      </c>
    </row>
    <row r="166" spans="2:8" x14ac:dyDescent="0.25">
      <c r="B166" s="41"/>
      <c r="C166" s="27" t="s">
        <v>114</v>
      </c>
      <c r="D166" s="85">
        <f>'data-library'!BX$351</f>
        <v>0</v>
      </c>
      <c r="E166" s="85">
        <f>'data-library'!BX$352</f>
        <v>0</v>
      </c>
      <c r="F166" s="85" t="e">
        <f>'data-library'!BX$353</f>
        <v>#DIV/0!</v>
      </c>
      <c r="G166" s="85" t="e">
        <f>'data-library'!BX$354</f>
        <v>#NUM!</v>
      </c>
      <c r="H166" s="72">
        <f>'data-library'!BX360</f>
        <v>0</v>
      </c>
    </row>
    <row r="167" spans="2:8" x14ac:dyDescent="0.25">
      <c r="B167" s="41"/>
      <c r="C167" s="27" t="s">
        <v>115</v>
      </c>
      <c r="D167" s="85">
        <f>'data-library'!BY$351</f>
        <v>200</v>
      </c>
      <c r="E167" s="85">
        <f>'data-library'!BY$352</f>
        <v>200</v>
      </c>
      <c r="F167" s="85">
        <f>'data-library'!BY$353</f>
        <v>200</v>
      </c>
      <c r="G167" s="85">
        <f>'data-library'!BY$354</f>
        <v>200</v>
      </c>
      <c r="H167" s="72">
        <f>'data-library'!BY360</f>
        <v>1</v>
      </c>
    </row>
    <row r="168" spans="2:8" x14ac:dyDescent="0.25">
      <c r="B168" s="43"/>
      <c r="C168" s="55" t="s">
        <v>116</v>
      </c>
      <c r="D168" s="86">
        <f>'data-library'!BZ$351</f>
        <v>0</v>
      </c>
      <c r="E168" s="86">
        <f>'data-library'!BZ$352</f>
        <v>0</v>
      </c>
      <c r="F168" s="86" t="e">
        <f>'data-library'!BZ$353</f>
        <v>#DIV/0!</v>
      </c>
      <c r="G168" s="86" t="e">
        <f>'data-library'!BZ$354</f>
        <v>#NUM!</v>
      </c>
      <c r="H168" s="45">
        <f>'data-library'!BZ360</f>
        <v>0</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'data-library'!CB$348</f>
        <v>0</v>
      </c>
      <c r="E172" s="42">
        <f t="shared" ref="E172:E179" si="11">D172</f>
        <v>0</v>
      </c>
    </row>
    <row r="173" spans="2:8" x14ac:dyDescent="0.25">
      <c r="B173" s="41"/>
      <c r="C173" s="29" t="s">
        <v>119</v>
      </c>
      <c r="D173" s="28">
        <f>'data-library'!CC$348</f>
        <v>0</v>
      </c>
      <c r="E173" s="42">
        <f t="shared" si="11"/>
        <v>0</v>
      </c>
    </row>
    <row r="174" spans="2:8" x14ac:dyDescent="0.25">
      <c r="B174" s="41"/>
      <c r="C174" s="29" t="s">
        <v>120</v>
      </c>
      <c r="D174" s="28">
        <f>'data-library'!CD$348</f>
        <v>0</v>
      </c>
      <c r="E174" s="42">
        <f t="shared" si="11"/>
        <v>0</v>
      </c>
    </row>
    <row r="175" spans="2:8" x14ac:dyDescent="0.25">
      <c r="B175" s="41"/>
      <c r="C175" s="29" t="s">
        <v>121</v>
      </c>
      <c r="D175" s="28">
        <f>'data-library'!CE$348</f>
        <v>0</v>
      </c>
      <c r="E175" s="42">
        <f t="shared" si="11"/>
        <v>0</v>
      </c>
    </row>
    <row r="176" spans="2:8" x14ac:dyDescent="0.25">
      <c r="B176" s="41"/>
      <c r="C176" s="29" t="s">
        <v>122</v>
      </c>
      <c r="D176" s="28">
        <f>'data-library'!CF$348</f>
        <v>0</v>
      </c>
      <c r="E176" s="42">
        <f t="shared" si="11"/>
        <v>0</v>
      </c>
    </row>
    <row r="177" spans="2:8" x14ac:dyDescent="0.25">
      <c r="B177" s="41"/>
      <c r="C177" s="29" t="s">
        <v>123</v>
      </c>
      <c r="D177" s="28">
        <f>'data-library'!CG$348</f>
        <v>0</v>
      </c>
      <c r="E177" s="42">
        <f t="shared" si="11"/>
        <v>0</v>
      </c>
    </row>
    <row r="178" spans="2:8" x14ac:dyDescent="0.25">
      <c r="B178" s="41"/>
      <c r="C178" s="29" t="s">
        <v>124</v>
      </c>
      <c r="D178" s="28">
        <f>'data-library'!CH$348</f>
        <v>0</v>
      </c>
      <c r="E178" s="42">
        <f t="shared" si="11"/>
        <v>0</v>
      </c>
    </row>
    <row r="179" spans="2:8" x14ac:dyDescent="0.25">
      <c r="B179" s="43"/>
      <c r="C179" s="82" t="s">
        <v>75</v>
      </c>
      <c r="D179" s="44">
        <f>'data-library'!CI$348</f>
        <v>0.2</v>
      </c>
      <c r="E179" s="71">
        <f t="shared" si="11"/>
        <v>0.2</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'data-library'!CL348</f>
        <v>0</v>
      </c>
      <c r="E187" s="28">
        <f>'data-library'!CM348</f>
        <v>0</v>
      </c>
      <c r="F187" s="28">
        <f>'data-library'!CN348</f>
        <v>0</v>
      </c>
      <c r="G187" s="42">
        <f>'data-library'!CO348</f>
        <v>0</v>
      </c>
      <c r="H187" s="12"/>
    </row>
    <row r="188" spans="2:8" x14ac:dyDescent="0.25">
      <c r="B188" s="43"/>
      <c r="C188" s="55" t="s">
        <v>131</v>
      </c>
      <c r="D188" s="44">
        <f>'data-library'!CP348</f>
        <v>0</v>
      </c>
      <c r="E188" s="44">
        <f>'data-library'!CQ348</f>
        <v>0</v>
      </c>
      <c r="F188" s="44">
        <f>'data-library'!CR348</f>
        <v>0</v>
      </c>
      <c r="G188" s="71">
        <f>'data-library'!CS348</f>
        <v>0</v>
      </c>
    </row>
    <row r="189" spans="2:8" x14ac:dyDescent="0.25">
      <c r="B189" s="5"/>
    </row>
    <row r="190" spans="2:8" x14ac:dyDescent="0.25">
      <c r="B190" s="46" t="s">
        <v>132</v>
      </c>
      <c r="C190" s="47"/>
      <c r="D190" s="47"/>
      <c r="E190" s="69"/>
    </row>
    <row r="191" spans="2:8" x14ac:dyDescent="0.25">
      <c r="B191" s="41"/>
      <c r="C191" s="27" t="s">
        <v>133</v>
      </c>
      <c r="D191" s="28">
        <f>'data-library'!CT337</f>
        <v>0</v>
      </c>
      <c r="E191" s="42">
        <f t="shared" ref="E191:E197" si="12">D191</f>
        <v>0</v>
      </c>
    </row>
    <row r="192" spans="2:8" x14ac:dyDescent="0.25">
      <c r="B192" s="41"/>
      <c r="C192" s="27" t="s">
        <v>134</v>
      </c>
      <c r="D192" s="28">
        <f>'data-library'!CT338</f>
        <v>0</v>
      </c>
      <c r="E192" s="42">
        <f t="shared" si="12"/>
        <v>0</v>
      </c>
    </row>
    <row r="193" spans="2:7" x14ac:dyDescent="0.25">
      <c r="B193" s="41"/>
      <c r="C193" s="27" t="s">
        <v>135</v>
      </c>
      <c r="D193" s="28">
        <f>'data-library'!CT339</f>
        <v>0</v>
      </c>
      <c r="E193" s="42">
        <f t="shared" si="12"/>
        <v>0</v>
      </c>
    </row>
    <row r="194" spans="2:7" x14ac:dyDescent="0.25">
      <c r="B194" s="41"/>
      <c r="C194" s="27" t="s">
        <v>136</v>
      </c>
      <c r="D194" s="28">
        <f>'data-library'!CT340</f>
        <v>1</v>
      </c>
      <c r="E194" s="42">
        <f t="shared" si="12"/>
        <v>1</v>
      </c>
    </row>
    <row r="195" spans="2:7" x14ac:dyDescent="0.25">
      <c r="B195" s="41"/>
      <c r="C195" s="27" t="s">
        <v>137</v>
      </c>
      <c r="D195" s="28">
        <f>'data-library'!CT341</f>
        <v>0</v>
      </c>
      <c r="E195" s="42">
        <f t="shared" si="12"/>
        <v>0</v>
      </c>
    </row>
    <row r="196" spans="2:7" x14ac:dyDescent="0.25">
      <c r="B196" s="41"/>
      <c r="C196" s="27" t="s">
        <v>138</v>
      </c>
      <c r="D196" s="28">
        <f>'data-library'!CT342</f>
        <v>0</v>
      </c>
      <c r="E196" s="42">
        <f t="shared" si="12"/>
        <v>0</v>
      </c>
    </row>
    <row r="197" spans="2:7" x14ac:dyDescent="0.25">
      <c r="B197" s="43"/>
      <c r="C197" s="55" t="s">
        <v>139</v>
      </c>
      <c r="D197" s="44">
        <f>'data-library'!CT343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t="e">
        <f>'data-library'!CU$337</f>
        <v>#DIV/0!</v>
      </c>
      <c r="E202" s="28" t="e">
        <f>'data-library'!CU$338</f>
        <v>#DIV/0!</v>
      </c>
      <c r="F202" s="28" t="e">
        <f>'data-library'!CU$339</f>
        <v>#DIV/0!</v>
      </c>
      <c r="G202" s="42" t="e">
        <f>'data-library'!CU$340</f>
        <v>#DIV/0!</v>
      </c>
    </row>
    <row r="203" spans="2:7" x14ac:dyDescent="0.25">
      <c r="B203" s="41"/>
      <c r="C203" s="27" t="s">
        <v>146</v>
      </c>
      <c r="D203" s="28" t="e">
        <f>'data-library'!CV$337</f>
        <v>#DIV/0!</v>
      </c>
      <c r="E203" s="28" t="e">
        <f>'data-library'!CV$338</f>
        <v>#DIV/0!</v>
      </c>
      <c r="F203" s="28" t="e">
        <f>'data-library'!CV$339</f>
        <v>#DIV/0!</v>
      </c>
      <c r="G203" s="42" t="e">
        <f>'data-library'!CV$340</f>
        <v>#DIV/0!</v>
      </c>
    </row>
    <row r="204" spans="2:7" x14ac:dyDescent="0.25">
      <c r="B204" s="41"/>
      <c r="C204" s="27" t="s">
        <v>147</v>
      </c>
      <c r="D204" s="28" t="e">
        <f>'data-library'!CW$337</f>
        <v>#DIV/0!</v>
      </c>
      <c r="E204" s="28" t="e">
        <f>'data-library'!CW$338</f>
        <v>#DIV/0!</v>
      </c>
      <c r="F204" s="28" t="e">
        <f>'data-library'!CW$339</f>
        <v>#DIV/0!</v>
      </c>
      <c r="G204" s="42" t="e">
        <f>'data-library'!CW$340</f>
        <v>#DIV/0!</v>
      </c>
    </row>
    <row r="205" spans="2:7" x14ac:dyDescent="0.25">
      <c r="B205" s="41"/>
      <c r="C205" s="27" t="s">
        <v>148</v>
      </c>
      <c r="D205" s="28" t="e">
        <f>'data-library'!CX$337</f>
        <v>#DIV/0!</v>
      </c>
      <c r="E205" s="28" t="e">
        <f>'data-library'!CX$338</f>
        <v>#DIV/0!</v>
      </c>
      <c r="F205" s="28" t="e">
        <f>'data-library'!CX$339</f>
        <v>#DIV/0!</v>
      </c>
      <c r="G205" s="42" t="e">
        <f>'data-library'!CX$340</f>
        <v>#DIV/0!</v>
      </c>
    </row>
    <row r="206" spans="2:7" x14ac:dyDescent="0.25">
      <c r="B206" s="41"/>
      <c r="C206" s="27" t="s">
        <v>149</v>
      </c>
      <c r="D206" s="28" t="e">
        <f>'data-library'!CY$337</f>
        <v>#DIV/0!</v>
      </c>
      <c r="E206" s="28" t="e">
        <f>'data-library'!CY$338</f>
        <v>#DIV/0!</v>
      </c>
      <c r="F206" s="28" t="e">
        <f>'data-library'!CY$339</f>
        <v>#DIV/0!</v>
      </c>
      <c r="G206" s="42" t="e">
        <f>'data-library'!CY$340</f>
        <v>#DIV/0!</v>
      </c>
    </row>
    <row r="207" spans="2:7" x14ac:dyDescent="0.25">
      <c r="B207" s="41"/>
      <c r="C207" s="27" t="s">
        <v>150</v>
      </c>
      <c r="D207" s="28" t="e">
        <f>'data-library'!CZ$337</f>
        <v>#DIV/0!</v>
      </c>
      <c r="E207" s="28" t="e">
        <f>'data-library'!CZ$338</f>
        <v>#DIV/0!</v>
      </c>
      <c r="F207" s="28" t="e">
        <f>'data-library'!CZ$339</f>
        <v>#DIV/0!</v>
      </c>
      <c r="G207" s="42" t="e">
        <f>'data-library'!CZ$340</f>
        <v>#DIV/0!</v>
      </c>
    </row>
    <row r="208" spans="2:7" x14ac:dyDescent="0.25">
      <c r="B208" s="41"/>
      <c r="C208" s="27" t="s">
        <v>151</v>
      </c>
      <c r="D208" s="28" t="e">
        <f>'data-library'!DA$337</f>
        <v>#DIV/0!</v>
      </c>
      <c r="E208" s="28" t="e">
        <f>'data-library'!DA$338</f>
        <v>#DIV/0!</v>
      </c>
      <c r="F208" s="28" t="e">
        <f>'data-library'!DA$339</f>
        <v>#DIV/0!</v>
      </c>
      <c r="G208" s="42" t="e">
        <f>'data-library'!DA$340</f>
        <v>#DIV/0!</v>
      </c>
    </row>
    <row r="209" spans="2:7" x14ac:dyDescent="0.25">
      <c r="B209" s="41"/>
      <c r="C209" s="27" t="s">
        <v>152</v>
      </c>
      <c r="D209" s="28" t="e">
        <f>'data-library'!DB$337</f>
        <v>#DIV/0!</v>
      </c>
      <c r="E209" s="28" t="e">
        <f>'data-library'!DB$338</f>
        <v>#DIV/0!</v>
      </c>
      <c r="F209" s="28" t="e">
        <f>'data-library'!DB$339</f>
        <v>#DIV/0!</v>
      </c>
      <c r="G209" s="42" t="e">
        <f>'data-library'!DB$340</f>
        <v>#DIV/0!</v>
      </c>
    </row>
    <row r="210" spans="2:7" x14ac:dyDescent="0.25">
      <c r="B210" s="43"/>
      <c r="C210" s="55" t="s">
        <v>153</v>
      </c>
      <c r="D210" s="44" t="e">
        <f>'data-library'!DC$337</f>
        <v>#DIV/0!</v>
      </c>
      <c r="E210" s="44" t="e">
        <f>'data-library'!DC$338</f>
        <v>#DIV/0!</v>
      </c>
      <c r="F210" s="44" t="e">
        <f>'data-library'!DC$339</f>
        <v>#DIV/0!</v>
      </c>
      <c r="G210" s="71" t="e">
        <f>'data-library'!DC$340</f>
        <v>#DIV/0!</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'data-library'!DD$348</f>
        <v>0</v>
      </c>
      <c r="E214" s="42">
        <f t="shared" ref="E214:E221" si="13">D214</f>
        <v>0</v>
      </c>
    </row>
    <row r="215" spans="2:7" x14ac:dyDescent="0.25">
      <c r="B215" s="41"/>
      <c r="C215" s="27" t="s">
        <v>156</v>
      </c>
      <c r="D215" s="28">
        <f>'data-library'!DE$348</f>
        <v>0</v>
      </c>
      <c r="E215" s="42">
        <f t="shared" si="13"/>
        <v>0</v>
      </c>
    </row>
    <row r="216" spans="2:7" x14ac:dyDescent="0.25">
      <c r="B216" s="41"/>
      <c r="C216" s="27" t="s">
        <v>157</v>
      </c>
      <c r="D216" s="28">
        <f>'data-library'!DF$348</f>
        <v>0</v>
      </c>
      <c r="E216" s="42">
        <f t="shared" si="13"/>
        <v>0</v>
      </c>
    </row>
    <row r="217" spans="2:7" x14ac:dyDescent="0.25">
      <c r="B217" s="41"/>
      <c r="C217" s="27" t="s">
        <v>158</v>
      </c>
      <c r="D217" s="28">
        <f>'data-library'!DG$348</f>
        <v>0</v>
      </c>
      <c r="E217" s="42">
        <f t="shared" si="13"/>
        <v>0</v>
      </c>
    </row>
    <row r="218" spans="2:7" x14ac:dyDescent="0.25">
      <c r="B218" s="41"/>
      <c r="C218" s="27" t="s">
        <v>159</v>
      </c>
      <c r="D218" s="28">
        <f>'data-library'!DH$348</f>
        <v>0</v>
      </c>
      <c r="E218" s="42">
        <f t="shared" si="13"/>
        <v>0</v>
      </c>
    </row>
    <row r="219" spans="2:7" x14ac:dyDescent="0.25">
      <c r="B219" s="41"/>
      <c r="C219" s="27" t="s">
        <v>160</v>
      </c>
      <c r="D219" s="28">
        <f>'data-library'!DI$348</f>
        <v>0</v>
      </c>
      <c r="E219" s="42">
        <f t="shared" si="13"/>
        <v>0</v>
      </c>
    </row>
    <row r="220" spans="2:7" x14ac:dyDescent="0.25">
      <c r="B220" s="41"/>
      <c r="C220" s="27" t="s">
        <v>161</v>
      </c>
      <c r="D220" s="28">
        <f>'data-library'!DJ$348</f>
        <v>0</v>
      </c>
      <c r="E220" s="42">
        <f t="shared" si="13"/>
        <v>0</v>
      </c>
    </row>
    <row r="221" spans="2:7" x14ac:dyDescent="0.25">
      <c r="B221" s="43"/>
      <c r="C221" s="55" t="s">
        <v>75</v>
      </c>
      <c r="D221" s="44">
        <f>'data-library'!DK$348</f>
        <v>0.2</v>
      </c>
      <c r="E221" s="71">
        <f t="shared" si="13"/>
        <v>0.2</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'data-library'!DO$337</f>
        <v>0</v>
      </c>
      <c r="E231" s="28">
        <f>'data-library'!DO$338</f>
        <v>0</v>
      </c>
      <c r="F231" s="28">
        <f>'data-library'!DO$339</f>
        <v>0.4</v>
      </c>
      <c r="G231" s="42">
        <f>'data-library'!DO$340</f>
        <v>0.6</v>
      </c>
    </row>
    <row r="232" spans="1:7" x14ac:dyDescent="0.25">
      <c r="B232" s="41"/>
      <c r="C232" s="27" t="s">
        <v>169</v>
      </c>
      <c r="D232" s="28">
        <f>'data-library'!DP$337</f>
        <v>0</v>
      </c>
      <c r="E232" s="28">
        <f>'data-library'!DP$338</f>
        <v>0</v>
      </c>
      <c r="F232" s="28">
        <f>'data-library'!DP$339</f>
        <v>0.4</v>
      </c>
      <c r="G232" s="42">
        <f>'data-library'!DP$340</f>
        <v>0.6</v>
      </c>
    </row>
    <row r="233" spans="1:7" x14ac:dyDescent="0.25">
      <c r="B233" s="43"/>
      <c r="C233" s="55" t="s">
        <v>129</v>
      </c>
      <c r="D233" s="44">
        <f>'data-library'!DQ$337</f>
        <v>0</v>
      </c>
      <c r="E233" s="44">
        <f>'data-library'!DQ$338</f>
        <v>0</v>
      </c>
      <c r="F233" s="44">
        <f>'data-library'!DQ$339</f>
        <v>0.4</v>
      </c>
      <c r="G233" s="71">
        <f>'data-library'!DQ$340</f>
        <v>0.6</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'data-library'!DR337</f>
        <v>0.6</v>
      </c>
      <c r="E237" s="28">
        <f t="shared" ref="E237:E241" si="14">D237</f>
        <v>0.6</v>
      </c>
      <c r="F237" s="26"/>
      <c r="G237" s="72"/>
    </row>
    <row r="238" spans="1:7" x14ac:dyDescent="0.25">
      <c r="B238" s="41"/>
      <c r="C238" s="27" t="s">
        <v>175</v>
      </c>
      <c r="D238" s="28">
        <f>'data-library'!DR338</f>
        <v>0.4</v>
      </c>
      <c r="E238" s="28">
        <f t="shared" si="14"/>
        <v>0.4</v>
      </c>
      <c r="F238" s="26"/>
      <c r="G238" s="72"/>
    </row>
    <row r="239" spans="1:7" x14ac:dyDescent="0.25">
      <c r="B239" s="41"/>
      <c r="C239" s="27" t="s">
        <v>174</v>
      </c>
      <c r="D239" s="28">
        <f>'data-library'!DR339</f>
        <v>0</v>
      </c>
      <c r="E239" s="28">
        <f t="shared" si="14"/>
        <v>0</v>
      </c>
      <c r="F239" s="26"/>
      <c r="G239" s="72"/>
    </row>
    <row r="240" spans="1:7" x14ac:dyDescent="0.25">
      <c r="A240" s="26"/>
      <c r="B240" s="41"/>
      <c r="C240" s="27" t="s">
        <v>173</v>
      </c>
      <c r="D240" s="28">
        <f>'data-library'!DR340</f>
        <v>0</v>
      </c>
      <c r="E240" s="28">
        <f t="shared" si="14"/>
        <v>0</v>
      </c>
      <c r="F240" s="26"/>
      <c r="G240" s="72"/>
    </row>
    <row r="241" spans="1:7" x14ac:dyDescent="0.25">
      <c r="A241" s="26"/>
      <c r="B241" s="43"/>
      <c r="C241" s="55" t="s">
        <v>172</v>
      </c>
      <c r="D241" s="44">
        <f>'data-library'!DR341</f>
        <v>0</v>
      </c>
      <c r="E241" s="44">
        <f t="shared" si="14"/>
        <v>0</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'data-library'!DS348</f>
        <v>0</v>
      </c>
      <c r="E246" s="44">
        <f>'data-library'!DT348</f>
        <v>0.2</v>
      </c>
      <c r="F246" s="71">
        <f>'data-library'!DU348</f>
        <v>0.6</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'data-library'!DV348</f>
        <v>0.4</v>
      </c>
      <c r="E249" s="28">
        <f t="shared" ref="E249:E253" si="15">D249</f>
        <v>0.4</v>
      </c>
      <c r="F249" s="26"/>
      <c r="G249" s="72"/>
    </row>
    <row r="250" spans="1:7" x14ac:dyDescent="0.25">
      <c r="A250" s="26"/>
      <c r="B250" s="41"/>
      <c r="C250" s="27" t="s">
        <v>182</v>
      </c>
      <c r="D250" s="28">
        <f>'data-library'!DW348</f>
        <v>0.4</v>
      </c>
      <c r="E250" s="28">
        <f t="shared" si="15"/>
        <v>0.4</v>
      </c>
      <c r="F250" s="26"/>
      <c r="G250" s="72"/>
    </row>
    <row r="251" spans="1:7" x14ac:dyDescent="0.25">
      <c r="A251" s="26"/>
      <c r="B251" s="41"/>
      <c r="C251" s="27" t="s">
        <v>183</v>
      </c>
      <c r="D251" s="28">
        <f>'data-library'!DX348</f>
        <v>0.2</v>
      </c>
      <c r="E251" s="28">
        <f t="shared" si="15"/>
        <v>0.2</v>
      </c>
      <c r="F251" s="26"/>
      <c r="G251" s="72"/>
    </row>
    <row r="252" spans="1:7" x14ac:dyDescent="0.25">
      <c r="A252" s="26"/>
      <c r="B252" s="41"/>
      <c r="C252" s="27" t="s">
        <v>184</v>
      </c>
      <c r="D252" s="28">
        <f>'data-library'!DY348</f>
        <v>0.4</v>
      </c>
      <c r="E252" s="28">
        <f t="shared" si="15"/>
        <v>0.4</v>
      </c>
      <c r="F252" s="26"/>
      <c r="G252" s="72"/>
    </row>
    <row r="253" spans="1:7" x14ac:dyDescent="0.25">
      <c r="A253" s="26"/>
      <c r="B253" s="43"/>
      <c r="C253" s="55" t="s">
        <v>185</v>
      </c>
      <c r="D253" s="44">
        <f>'data-library'!DZ348</f>
        <v>0</v>
      </c>
      <c r="E253" s="44">
        <f t="shared" si="15"/>
        <v>0</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'data-library'!EA348</f>
        <v>0.6</v>
      </c>
      <c r="E257" s="28">
        <f t="shared" ref="E257:E261" si="16">D257</f>
        <v>0.6</v>
      </c>
      <c r="F257" s="26"/>
      <c r="G257" s="72"/>
    </row>
    <row r="258" spans="1:7" x14ac:dyDescent="0.25">
      <c r="A258" s="26"/>
      <c r="B258" s="41"/>
      <c r="C258" s="27" t="s">
        <v>187</v>
      </c>
      <c r="D258" s="28">
        <f>'data-library'!EB348</f>
        <v>0.2</v>
      </c>
      <c r="E258" s="28">
        <f t="shared" si="16"/>
        <v>0.2</v>
      </c>
      <c r="F258" s="26"/>
      <c r="G258" s="72"/>
    </row>
    <row r="259" spans="1:7" x14ac:dyDescent="0.25">
      <c r="A259" s="26"/>
      <c r="B259" s="41"/>
      <c r="C259" s="27" t="s">
        <v>188</v>
      </c>
      <c r="D259" s="28">
        <f>'data-library'!EC348</f>
        <v>0.2</v>
      </c>
      <c r="E259" s="28">
        <f t="shared" si="16"/>
        <v>0.2</v>
      </c>
      <c r="F259" s="26"/>
      <c r="G259" s="72"/>
    </row>
    <row r="260" spans="1:7" x14ac:dyDescent="0.25">
      <c r="A260" s="26"/>
      <c r="B260" s="41"/>
      <c r="C260" s="27" t="s">
        <v>189</v>
      </c>
      <c r="D260" s="28">
        <f>'data-library'!ED348</f>
        <v>0.4</v>
      </c>
      <c r="E260" s="28">
        <f t="shared" si="16"/>
        <v>0.4</v>
      </c>
      <c r="F260" s="26"/>
      <c r="G260" s="72"/>
    </row>
    <row r="261" spans="1:7" x14ac:dyDescent="0.25">
      <c r="A261" s="26"/>
      <c r="B261" s="43"/>
      <c r="C261" s="55" t="s">
        <v>185</v>
      </c>
      <c r="D261" s="44">
        <f>'data-library'!EE348</f>
        <v>0.2</v>
      </c>
      <c r="E261" s="44">
        <f t="shared" si="16"/>
        <v>0.2</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'data-library'!EF339</f>
        <v>0.75</v>
      </c>
      <c r="E265" s="28">
        <f t="shared" ref="E265:E269" si="17">D265</f>
        <v>0.75</v>
      </c>
      <c r="F265" s="26"/>
      <c r="G265" s="72"/>
    </row>
    <row r="266" spans="1:7" x14ac:dyDescent="0.25">
      <c r="A266" s="26"/>
      <c r="B266" s="41"/>
      <c r="C266" s="27" t="s">
        <v>192</v>
      </c>
      <c r="D266" s="28">
        <f>'data-library'!EF340</f>
        <v>0.25</v>
      </c>
      <c r="E266" s="28">
        <f t="shared" si="17"/>
        <v>0.25</v>
      </c>
      <c r="F266" s="26"/>
      <c r="G266" s="72"/>
    </row>
    <row r="267" spans="1:7" x14ac:dyDescent="0.25">
      <c r="A267" s="26"/>
      <c r="B267" s="41"/>
      <c r="C267" s="27" t="s">
        <v>193</v>
      </c>
      <c r="D267" s="28">
        <f>'data-library'!EF341</f>
        <v>0</v>
      </c>
      <c r="E267" s="28">
        <f t="shared" si="17"/>
        <v>0</v>
      </c>
      <c r="F267" s="26"/>
      <c r="G267" s="72"/>
    </row>
    <row r="268" spans="1:7" x14ac:dyDescent="0.25">
      <c r="A268" s="26"/>
      <c r="B268" s="41"/>
      <c r="C268" s="27" t="s">
        <v>194</v>
      </c>
      <c r="D268" s="28">
        <f>'data-library'!EF342</f>
        <v>0</v>
      </c>
      <c r="E268" s="28">
        <f t="shared" si="17"/>
        <v>0</v>
      </c>
      <c r="F268" s="26"/>
      <c r="G268" s="72"/>
    </row>
    <row r="269" spans="1:7" x14ac:dyDescent="0.25">
      <c r="A269" s="26"/>
      <c r="B269" s="43"/>
      <c r="C269" s="55" t="s">
        <v>195</v>
      </c>
      <c r="D269" s="44">
        <f>'data-library'!EF343</f>
        <v>0</v>
      </c>
      <c r="E269" s="44">
        <f t="shared" si="17"/>
        <v>0</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5" x14ac:dyDescent="0.25">
      <c r="A273" s="26"/>
      <c r="B273" s="29"/>
      <c r="C273" s="26"/>
      <c r="D273" s="26"/>
      <c r="E273" s="26"/>
    </row>
    <row r="274" spans="1:5" x14ac:dyDescent="0.25">
      <c r="A274" s="26"/>
      <c r="B274" s="29"/>
      <c r="C274" s="26"/>
      <c r="D274" s="26"/>
      <c r="E274" s="26"/>
    </row>
    <row r="275" spans="1:5" x14ac:dyDescent="0.25">
      <c r="A275" s="26"/>
      <c r="B275" s="46" t="s">
        <v>197</v>
      </c>
      <c r="C275" s="47"/>
      <c r="D275" s="47"/>
      <c r="E275" s="69"/>
    </row>
    <row r="276" spans="1:5" x14ac:dyDescent="0.25">
      <c r="A276" s="26"/>
      <c r="B276" s="41"/>
      <c r="C276" s="27" t="s">
        <v>191</v>
      </c>
      <c r="D276" s="28">
        <f>'data-library'!EI337</f>
        <v>0.2</v>
      </c>
      <c r="E276" s="42">
        <f t="shared" ref="E276:E277" si="18">D276</f>
        <v>0.2</v>
      </c>
    </row>
    <row r="277" spans="1:5" x14ac:dyDescent="0.25">
      <c r="A277" s="26"/>
      <c r="B277" s="43"/>
      <c r="C277" s="88" t="s">
        <v>198</v>
      </c>
      <c r="D277" s="44">
        <f>'data-library'!EI338</f>
        <v>0.8</v>
      </c>
      <c r="E277" s="71">
        <f t="shared" si="18"/>
        <v>0.8</v>
      </c>
    </row>
    <row r="278" spans="1:5" x14ac:dyDescent="0.25">
      <c r="A278" s="26"/>
      <c r="B278" s="26"/>
      <c r="C278" s="26"/>
      <c r="D278" s="26"/>
      <c r="E278" s="26"/>
    </row>
    <row r="279" spans="1:5" x14ac:dyDescent="0.25">
      <c r="A279" s="26"/>
      <c r="B279" s="26"/>
      <c r="C279" s="26"/>
      <c r="D279" s="26"/>
      <c r="E279" s="26"/>
    </row>
  </sheetData>
  <mergeCells count="4">
    <mergeCell ref="B66:G66"/>
    <mergeCell ref="B95:G95"/>
    <mergeCell ref="B123:H123"/>
    <mergeCell ref="B236:G236"/>
  </mergeCells>
  <conditionalFormatting sqref="K8:K12">
    <cfRule type="dataBar" priority="31">
      <dataBar showValue="0">
        <cfvo type="num" val="0"/>
        <cfvo type="num" val="1"/>
        <color theme="8" tint="-0.499984740745262"/>
      </dataBar>
      <extLst>
        <ext xmlns:x14="http://schemas.microsoft.com/office/spreadsheetml/2009/9/main" uri="{B025F937-C7B1-47D3-B67F-A62EFF666E3E}">
          <x14:id>{AC32ACDC-E30B-48F8-833A-FDC5BEEBE12B}</x14:id>
        </ext>
      </extLst>
    </cfRule>
  </conditionalFormatting>
  <conditionalFormatting sqref="K17:K21">
    <cfRule type="dataBar" priority="30">
      <dataBar showValue="0">
        <cfvo type="num" val="0"/>
        <cfvo type="num" val="1"/>
        <color theme="8" tint="-0.499984740745262"/>
      </dataBar>
      <extLst>
        <ext xmlns:x14="http://schemas.microsoft.com/office/spreadsheetml/2009/9/main" uri="{B025F937-C7B1-47D3-B67F-A62EFF666E3E}">
          <x14:id>{61177809-B78B-44A1-8B6C-F9D70D5BBC87}</x14:id>
        </ext>
      </extLst>
    </cfRule>
  </conditionalFormatting>
  <conditionalFormatting sqref="E35:E37">
    <cfRule type="dataBar" priority="29">
      <dataBar showValue="0">
        <cfvo type="num" val="0"/>
        <cfvo type="num" val="1"/>
        <color theme="8" tint="-0.499984740745262"/>
      </dataBar>
      <extLst>
        <ext xmlns:x14="http://schemas.microsoft.com/office/spreadsheetml/2009/9/main" uri="{B025F937-C7B1-47D3-B67F-A62EFF666E3E}">
          <x14:id>{83F613CA-0C8B-4CFB-B966-D02081C044BA}</x14:id>
        </ext>
      </extLst>
    </cfRule>
  </conditionalFormatting>
  <conditionalFormatting sqref="E41:E46">
    <cfRule type="dataBar" priority="28">
      <dataBar showValue="0">
        <cfvo type="num" val="0"/>
        <cfvo type="num" val="1"/>
        <color theme="8" tint="-0.499984740745262"/>
      </dataBar>
      <extLst>
        <ext xmlns:x14="http://schemas.microsoft.com/office/spreadsheetml/2009/9/main" uri="{B025F937-C7B1-47D3-B67F-A62EFF666E3E}">
          <x14:id>{46A0CEDE-5A8A-4ACF-87D4-AE9C373C89DB}</x14:id>
        </ext>
      </extLst>
    </cfRule>
  </conditionalFormatting>
  <conditionalFormatting sqref="E49:E50">
    <cfRule type="dataBar" priority="27">
      <dataBar showValue="0">
        <cfvo type="num" val="0"/>
        <cfvo type="num" val="1"/>
        <color theme="8" tint="-0.499984740745262"/>
      </dataBar>
      <extLst>
        <ext xmlns:x14="http://schemas.microsoft.com/office/spreadsheetml/2009/9/main" uri="{B025F937-C7B1-47D3-B67F-A62EFF666E3E}">
          <x14:id>{8D6C4234-4189-4E88-B32F-BB0D1595D89E}</x14:id>
        </ext>
      </extLst>
    </cfRule>
  </conditionalFormatting>
  <conditionalFormatting sqref="F54:F62">
    <cfRule type="dataBar" priority="26">
      <dataBar showValue="0">
        <cfvo type="num" val="0"/>
        <cfvo type="num" val="1"/>
        <color theme="8" tint="-0.499984740745262"/>
      </dataBar>
      <extLst>
        <ext xmlns:x14="http://schemas.microsoft.com/office/spreadsheetml/2009/9/main" uri="{B025F937-C7B1-47D3-B67F-A62EFF666E3E}">
          <x14:id>{5C6FB316-0E30-4DDC-8B21-7E351CE91C71}</x14:id>
        </ext>
      </extLst>
    </cfRule>
  </conditionalFormatting>
  <conditionalFormatting sqref="E68:E72">
    <cfRule type="dataBar" priority="25">
      <dataBar showValue="0">
        <cfvo type="num" val="0"/>
        <cfvo type="num" val="1"/>
        <color theme="8" tint="-0.499984740745262"/>
      </dataBar>
      <extLst>
        <ext xmlns:x14="http://schemas.microsoft.com/office/spreadsheetml/2009/9/main" uri="{B025F937-C7B1-47D3-B67F-A62EFF666E3E}">
          <x14:id>{BF8B7D87-C3ED-4127-9C94-09DC2989291B}</x14:id>
        </ext>
      </extLst>
    </cfRule>
  </conditionalFormatting>
  <conditionalFormatting sqref="F76:F92">
    <cfRule type="dataBar" priority="24">
      <dataBar showValue="0">
        <cfvo type="num" val="0"/>
        <cfvo type="num" val="1"/>
        <color theme="8" tint="-0.499984740745262"/>
      </dataBar>
      <extLst>
        <ext xmlns:x14="http://schemas.microsoft.com/office/spreadsheetml/2009/9/main" uri="{B025F937-C7B1-47D3-B67F-A62EFF666E3E}">
          <x14:id>{D244B29E-1778-400E-95DD-DE5F5418749F}</x14:id>
        </ext>
      </extLst>
    </cfRule>
  </conditionalFormatting>
  <conditionalFormatting sqref="E96:E100">
    <cfRule type="dataBar" priority="23">
      <dataBar showValue="0">
        <cfvo type="num" val="0"/>
        <cfvo type="num" val="1"/>
        <color theme="8" tint="-0.499984740745262"/>
      </dataBar>
      <extLst>
        <ext xmlns:x14="http://schemas.microsoft.com/office/spreadsheetml/2009/9/main" uri="{B025F937-C7B1-47D3-B67F-A62EFF666E3E}">
          <x14:id>{30BD1905-277F-424A-A5AD-C3379D08EF5A}</x14:id>
        </ext>
      </extLst>
    </cfRule>
  </conditionalFormatting>
  <conditionalFormatting sqref="E104:E109">
    <cfRule type="dataBar" priority="22">
      <dataBar showValue="0">
        <cfvo type="num" val="0"/>
        <cfvo type="num" val="1"/>
        <color theme="8" tint="-0.499984740745262"/>
      </dataBar>
      <extLst>
        <ext xmlns:x14="http://schemas.microsoft.com/office/spreadsheetml/2009/9/main" uri="{B025F937-C7B1-47D3-B67F-A62EFF666E3E}">
          <x14:id>{0ED6BF8C-1A81-4F55-8F02-C64CFA87D5D9}</x14:id>
        </ext>
      </extLst>
    </cfRule>
  </conditionalFormatting>
  <conditionalFormatting sqref="E115:E117">
    <cfRule type="dataBar" priority="21">
      <dataBar showValue="0">
        <cfvo type="num" val="0"/>
        <cfvo type="num" val="1"/>
        <color theme="8" tint="-0.499984740745262"/>
      </dataBar>
      <extLst>
        <ext xmlns:x14="http://schemas.microsoft.com/office/spreadsheetml/2009/9/main" uri="{B025F937-C7B1-47D3-B67F-A62EFF666E3E}">
          <x14:id>{F3C01144-97B4-4CCB-8CA7-6D40C7B2747D}</x14:id>
        </ext>
      </extLst>
    </cfRule>
  </conditionalFormatting>
  <conditionalFormatting sqref="E137:E140">
    <cfRule type="dataBar" priority="20">
      <dataBar showValue="0">
        <cfvo type="num" val="0"/>
        <cfvo type="num" val="1"/>
        <color theme="8" tint="-0.499984740745262"/>
      </dataBar>
      <extLst>
        <ext xmlns:x14="http://schemas.microsoft.com/office/spreadsheetml/2009/9/main" uri="{B025F937-C7B1-47D3-B67F-A62EFF666E3E}">
          <x14:id>{64FA665A-17D1-4245-9C28-C184319F7F60}</x14:id>
        </ext>
      </extLst>
    </cfRule>
  </conditionalFormatting>
  <conditionalFormatting sqref="E172:E179">
    <cfRule type="dataBar" priority="19">
      <dataBar showValue="0">
        <cfvo type="num" val="0"/>
        <cfvo type="num" val="1"/>
        <color theme="8" tint="-0.499984740745262"/>
      </dataBar>
      <extLst>
        <ext xmlns:x14="http://schemas.microsoft.com/office/spreadsheetml/2009/9/main" uri="{B025F937-C7B1-47D3-B67F-A62EFF666E3E}">
          <x14:id>{EEBD251B-B912-439A-BF01-A1137CD2C572}</x14:id>
        </ext>
      </extLst>
    </cfRule>
  </conditionalFormatting>
  <conditionalFormatting sqref="E191:E197">
    <cfRule type="dataBar" priority="18">
      <dataBar showValue="0">
        <cfvo type="num" val="0"/>
        <cfvo type="num" val="1"/>
        <color theme="8" tint="-0.499984740745262"/>
      </dataBar>
      <extLst>
        <ext xmlns:x14="http://schemas.microsoft.com/office/spreadsheetml/2009/9/main" uri="{B025F937-C7B1-47D3-B67F-A62EFF666E3E}">
          <x14:id>{7BF0EF0D-3360-4F1D-A2DE-9F3DAE46204F}</x14:id>
        </ext>
      </extLst>
    </cfRule>
  </conditionalFormatting>
  <conditionalFormatting sqref="E214:E221">
    <cfRule type="dataBar" priority="17">
      <dataBar showValue="0">
        <cfvo type="num" val="0"/>
        <cfvo type="num" val="1"/>
        <color theme="8" tint="-0.499984740745262"/>
      </dataBar>
      <extLst>
        <ext xmlns:x14="http://schemas.microsoft.com/office/spreadsheetml/2009/9/main" uri="{B025F937-C7B1-47D3-B67F-A62EFF666E3E}">
          <x14:id>{A0757968-FEF4-41A2-814F-39C83CC6AEF7}</x14:id>
        </ext>
      </extLst>
    </cfRule>
  </conditionalFormatting>
  <conditionalFormatting sqref="E237:E241">
    <cfRule type="dataBar" priority="16">
      <dataBar showValue="0">
        <cfvo type="num" val="0"/>
        <cfvo type="num" val="1"/>
        <color theme="8" tint="-0.499984740745262"/>
      </dataBar>
      <extLst>
        <ext xmlns:x14="http://schemas.microsoft.com/office/spreadsheetml/2009/9/main" uri="{B025F937-C7B1-47D3-B67F-A62EFF666E3E}">
          <x14:id>{A6AD46C6-DC71-4934-ACCB-F5791A4075F6}</x14:id>
        </ext>
      </extLst>
    </cfRule>
  </conditionalFormatting>
  <conditionalFormatting sqref="E249:E253">
    <cfRule type="dataBar" priority="15">
      <dataBar showValue="0">
        <cfvo type="num" val="0"/>
        <cfvo type="num" val="1"/>
        <color theme="8" tint="-0.499984740745262"/>
      </dataBar>
      <extLst>
        <ext xmlns:x14="http://schemas.microsoft.com/office/spreadsheetml/2009/9/main" uri="{B025F937-C7B1-47D3-B67F-A62EFF666E3E}">
          <x14:id>{19838CE5-02B4-4DC5-947F-3A9038A312BF}</x14:id>
        </ext>
      </extLst>
    </cfRule>
  </conditionalFormatting>
  <conditionalFormatting sqref="E257:E261">
    <cfRule type="dataBar" priority="14">
      <dataBar showValue="0">
        <cfvo type="num" val="0"/>
        <cfvo type="num" val="1"/>
        <color theme="8" tint="-0.499984740745262"/>
      </dataBar>
      <extLst>
        <ext xmlns:x14="http://schemas.microsoft.com/office/spreadsheetml/2009/9/main" uri="{B025F937-C7B1-47D3-B67F-A62EFF666E3E}">
          <x14:id>{0951A72A-FD22-42F9-80D4-386D7DF7FE4C}</x14:id>
        </ext>
      </extLst>
    </cfRule>
  </conditionalFormatting>
  <conditionalFormatting sqref="E265:E269">
    <cfRule type="dataBar" priority="13">
      <dataBar showValue="0">
        <cfvo type="num" val="0"/>
        <cfvo type="num" val="1"/>
        <color theme="8" tint="-0.499984740745262"/>
      </dataBar>
      <extLst>
        <ext xmlns:x14="http://schemas.microsoft.com/office/spreadsheetml/2009/9/main" uri="{B025F937-C7B1-47D3-B67F-A62EFF666E3E}">
          <x14:id>{08049F22-D8F7-45F8-BE4C-3D684638773E}</x14:id>
        </ext>
      </extLst>
    </cfRule>
  </conditionalFormatting>
  <conditionalFormatting sqref="E276:E277">
    <cfRule type="dataBar" priority="12">
      <dataBar showValue="0">
        <cfvo type="num" val="0"/>
        <cfvo type="num" val="1"/>
        <color theme="8" tint="-0.499984740745262"/>
      </dataBar>
      <extLst>
        <ext xmlns:x14="http://schemas.microsoft.com/office/spreadsheetml/2009/9/main" uri="{B025F937-C7B1-47D3-B67F-A62EFF666E3E}">
          <x14:id>{73D75461-2359-4955-BC63-0DCACB5F831D}</x14:id>
        </ext>
      </extLst>
    </cfRule>
  </conditionalFormatting>
  <conditionalFormatting sqref="E34">
    <cfRule type="dataBar" priority="10">
      <dataBar showValue="0">
        <cfvo type="num" val="0"/>
        <cfvo type="num" val="1"/>
        <color theme="8" tint="-0.499984740745262"/>
      </dataBar>
      <extLst>
        <ext xmlns:x14="http://schemas.microsoft.com/office/spreadsheetml/2009/9/main" uri="{B025F937-C7B1-47D3-B67F-A62EFF666E3E}">
          <x14:id>{4FEDEA34-D03C-460B-95D0-506C18D7C5C3}</x14:id>
        </ext>
      </extLst>
    </cfRule>
  </conditionalFormatting>
  <conditionalFormatting sqref="M149:M156">
    <cfRule type="dataBar" priority="9">
      <dataBar showValue="0">
        <cfvo type="num" val="0"/>
        <cfvo type="num" val="1"/>
        <color theme="8" tint="-0.499984740745262"/>
      </dataBar>
      <extLst>
        <ext xmlns:x14="http://schemas.microsoft.com/office/spreadsheetml/2009/9/main" uri="{B025F937-C7B1-47D3-B67F-A62EFF666E3E}">
          <x14:id>{8A0C5205-2AF9-403C-8A82-42E8C4541A25}</x14:id>
        </ext>
      </extLst>
    </cfRule>
  </conditionalFormatting>
  <conditionalFormatting sqref="L150:L154">
    <cfRule type="dataBar" priority="8">
      <dataBar showValue="0">
        <cfvo type="num" val="0"/>
        <cfvo type="num" val="1"/>
        <color theme="8" tint="-0.499984740745262"/>
      </dataBar>
      <extLst>
        <ext xmlns:x14="http://schemas.microsoft.com/office/spreadsheetml/2009/9/main" uri="{B025F937-C7B1-47D3-B67F-A62EFF666E3E}">
          <x14:id>{8F46437C-DAA9-4886-A1FF-077529599A27}</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AC32ACDC-E30B-48F8-833A-FDC5BEEBE12B}">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61177809-B78B-44A1-8B6C-F9D70D5BBC87}">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83F613CA-0C8B-4CFB-B966-D02081C044BA}">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46A0CEDE-5A8A-4ACF-87D4-AE9C373C89DB}">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8D6C4234-4189-4E88-B32F-BB0D1595D89E}">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5C6FB316-0E30-4DDC-8B21-7E351CE91C71}">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BF8B7D87-C3ED-4127-9C94-09DC2989291B}">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D244B29E-1778-400E-95DD-DE5F5418749F}">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30BD1905-277F-424A-A5AD-C3379D08EF5A}">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0ED6BF8C-1A81-4F55-8F02-C64CFA87D5D9}">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F3C01144-97B4-4CCB-8CA7-6D40C7B2747D}">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64FA665A-17D1-4245-9C28-C184319F7F60}">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EEBD251B-B912-439A-BF01-A1137CD2C572}">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7BF0EF0D-3360-4F1D-A2DE-9F3DAE46204F}">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A0757968-FEF4-41A2-814F-39C83CC6AEF7}">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A6AD46C6-DC71-4934-ACCB-F5791A4075F6}">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19838CE5-02B4-4DC5-947F-3A9038A312BF}">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0951A72A-FD22-42F9-80D4-386D7DF7FE4C}">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08049F22-D8F7-45F8-BE4C-3D684638773E}">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73D75461-2359-4955-BC63-0DCACB5F831D}">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4FEDEA34-D03C-460B-95D0-506C18D7C5C3}">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8A0C5205-2AF9-403C-8A82-42E8C4541A25}">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8F46437C-DAA9-4886-A1FF-077529599A27}">
            <x14:dataBar minLength="0" maxLength="100" gradient="0">
              <x14:cfvo type="num">
                <xm:f>0</xm:f>
              </x14:cfvo>
              <x14:cfvo type="num">
                <xm:f>1</xm:f>
              </x14:cfvo>
              <x14:negativeFillColor rgb="FFFF0000"/>
              <x14:axisColor rgb="FF000000"/>
            </x14:dataBar>
          </x14:cfRule>
          <xm:sqref>L150:L154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8"/>
  <sheetViews>
    <sheetView topLeftCell="C1" workbookViewId="0"/>
  </sheetViews>
  <sheetFormatPr defaultColWidth="8.85546875" defaultRowHeight="15" x14ac:dyDescent="0.25"/>
  <cols>
    <col min="3" max="3" width="71.42578125" customWidth="1"/>
    <col min="4" max="8" width="20.140625" customWidth="1"/>
    <col min="9" max="10" width="20.140625" style="3" customWidth="1"/>
    <col min="11" max="13" width="11.7109375" style="3" customWidth="1"/>
  </cols>
  <sheetData>
    <row r="1" spans="2:13" x14ac:dyDescent="0.25">
      <c r="C1" s="27" t="s">
        <v>51</v>
      </c>
      <c r="D1">
        <f>'data-ca'!K332</f>
        <v>4</v>
      </c>
      <c r="E1" t="s">
        <v>1609</v>
      </c>
    </row>
    <row r="5" spans="2:13" x14ac:dyDescent="0.25">
      <c r="B5" s="5" t="s">
        <v>6</v>
      </c>
    </row>
    <row r="7" spans="2:13" x14ac:dyDescent="0.25">
      <c r="B7" s="37"/>
      <c r="C7" s="47"/>
      <c r="D7" s="47"/>
      <c r="E7" s="47"/>
      <c r="F7" s="47"/>
      <c r="G7" s="47"/>
      <c r="H7" s="47"/>
      <c r="I7" s="60" t="s">
        <v>7</v>
      </c>
      <c r="J7" s="66"/>
      <c r="K7" s="67"/>
      <c r="M7" s="8"/>
    </row>
    <row r="8" spans="2:13" x14ac:dyDescent="0.25">
      <c r="B8" s="41"/>
      <c r="C8" s="26"/>
      <c r="D8" s="62" t="s">
        <v>0</v>
      </c>
      <c r="E8" s="62" t="s">
        <v>1</v>
      </c>
      <c r="F8" s="62" t="s">
        <v>2</v>
      </c>
      <c r="G8" s="62" t="s">
        <v>3</v>
      </c>
      <c r="H8" s="26"/>
      <c r="I8" s="27" t="s">
        <v>15</v>
      </c>
      <c r="J8" s="53">
        <f>'data-ca'!B315</f>
        <v>0</v>
      </c>
      <c r="K8" s="54">
        <f>J8</f>
        <v>0</v>
      </c>
    </row>
    <row r="9" spans="2:13" x14ac:dyDescent="0.25">
      <c r="B9" s="41"/>
      <c r="C9" s="26" t="s">
        <v>1502</v>
      </c>
      <c r="D9" s="61">
        <f>'data-ca'!B413</f>
        <v>60</v>
      </c>
      <c r="E9" s="61">
        <f>'data-ca'!B414</f>
        <v>95</v>
      </c>
      <c r="F9" s="61">
        <f>'data-ca'!B415</f>
        <v>73.5</v>
      </c>
      <c r="G9" s="61">
        <f>'data-ca'!B416</f>
        <v>69.5</v>
      </c>
      <c r="H9" s="26"/>
      <c r="I9" s="27" t="s">
        <v>11</v>
      </c>
      <c r="J9" s="53">
        <f>'data-ca'!B316</f>
        <v>0</v>
      </c>
      <c r="K9" s="54">
        <f>J9</f>
        <v>0</v>
      </c>
    </row>
    <row r="10" spans="2:13" x14ac:dyDescent="0.25">
      <c r="B10" s="41"/>
      <c r="C10" s="26" t="s">
        <v>1503</v>
      </c>
      <c r="D10" s="62"/>
      <c r="E10" s="62"/>
      <c r="F10" s="62"/>
      <c r="G10" s="62"/>
      <c r="H10" s="26"/>
      <c r="I10" s="27" t="s">
        <v>12</v>
      </c>
      <c r="J10" s="53">
        <f>'data-ca'!B317</f>
        <v>0</v>
      </c>
      <c r="K10" s="54">
        <f>J10</f>
        <v>0</v>
      </c>
    </row>
    <row r="11" spans="2:13" x14ac:dyDescent="0.25">
      <c r="B11" s="41"/>
      <c r="C11" s="26"/>
      <c r="D11" s="62"/>
      <c r="E11" s="62"/>
      <c r="F11" s="62"/>
      <c r="G11" s="62"/>
      <c r="H11" s="26"/>
      <c r="I11" s="27" t="s">
        <v>13</v>
      </c>
      <c r="J11" s="53">
        <f>'data-ca'!B318</f>
        <v>0.75</v>
      </c>
      <c r="K11" s="54">
        <f>J11</f>
        <v>0.75</v>
      </c>
    </row>
    <row r="12" spans="2:13" x14ac:dyDescent="0.25">
      <c r="B12" s="41"/>
      <c r="C12" s="26"/>
      <c r="D12" s="62"/>
      <c r="E12" s="62"/>
      <c r="F12" s="62"/>
      <c r="G12" s="62"/>
      <c r="H12" s="26"/>
      <c r="I12" s="27" t="s">
        <v>14</v>
      </c>
      <c r="J12" s="53">
        <f>'data-ca'!B319</f>
        <v>0.25</v>
      </c>
      <c r="K12" s="54">
        <f>J12</f>
        <v>0.25</v>
      </c>
    </row>
    <row r="13" spans="2:13" x14ac:dyDescent="0.25">
      <c r="B13" s="43"/>
      <c r="C13" s="30"/>
      <c r="D13" s="68"/>
      <c r="E13" s="68"/>
      <c r="F13" s="68"/>
      <c r="G13" s="68"/>
      <c r="H13" s="30"/>
      <c r="I13" s="63" t="s">
        <v>8</v>
      </c>
      <c r="J13" s="64"/>
      <c r="K13" s="65"/>
    </row>
    <row r="14" spans="2:13" x14ac:dyDescent="0.25">
      <c r="D14" s="2"/>
      <c r="E14" s="2"/>
      <c r="F14" s="2"/>
      <c r="G14" s="2"/>
    </row>
    <row r="15" spans="2:13" ht="27" customHeight="1" x14ac:dyDescent="0.25">
      <c r="D15" s="2"/>
      <c r="E15" s="2"/>
      <c r="F15" s="2"/>
      <c r="G15" s="2"/>
      <c r="J15" s="8"/>
      <c r="K15" s="6"/>
      <c r="M15" s="8"/>
    </row>
    <row r="16" spans="2:13" x14ac:dyDescent="0.25">
      <c r="B16" s="37"/>
      <c r="C16" s="47"/>
      <c r="D16" s="59" t="s">
        <v>0</v>
      </c>
      <c r="E16" s="59" t="s">
        <v>1</v>
      </c>
      <c r="F16" s="59" t="s">
        <v>2</v>
      </c>
      <c r="G16" s="59" t="s">
        <v>3</v>
      </c>
      <c r="H16" s="47"/>
      <c r="I16" s="60" t="s">
        <v>9</v>
      </c>
      <c r="J16" s="48"/>
      <c r="K16" s="49"/>
    </row>
    <row r="17" spans="2:11" x14ac:dyDescent="0.25">
      <c r="B17" s="41"/>
      <c r="C17" s="26" t="s">
        <v>1504</v>
      </c>
      <c r="D17" s="61">
        <f>'data-ca'!C413</f>
        <v>55</v>
      </c>
      <c r="E17" s="61">
        <f>'data-ca'!C414</f>
        <v>90</v>
      </c>
      <c r="F17" s="61">
        <f>'data-ca'!C415</f>
        <v>76.5</v>
      </c>
      <c r="G17" s="61">
        <f>'data-ca'!C416</f>
        <v>80.5</v>
      </c>
      <c r="H17" s="26"/>
      <c r="I17" s="27" t="s">
        <v>15</v>
      </c>
      <c r="J17" s="53">
        <f>'data-ca'!C315</f>
        <v>0</v>
      </c>
      <c r="K17" s="54">
        <f>J17</f>
        <v>0</v>
      </c>
    </row>
    <row r="18" spans="2:11" x14ac:dyDescent="0.25">
      <c r="B18" s="41"/>
      <c r="C18" s="26" t="s">
        <v>1505</v>
      </c>
      <c r="D18" s="62"/>
      <c r="E18" s="62"/>
      <c r="F18" s="62"/>
      <c r="G18" s="62"/>
      <c r="H18" s="26"/>
      <c r="I18" s="27" t="s">
        <v>11</v>
      </c>
      <c r="J18" s="53">
        <f>'data-ca'!C316</f>
        <v>0</v>
      </c>
      <c r="K18" s="54">
        <f>J18</f>
        <v>0</v>
      </c>
    </row>
    <row r="19" spans="2:11" x14ac:dyDescent="0.25">
      <c r="B19" s="41"/>
      <c r="C19" s="26"/>
      <c r="D19" s="62"/>
      <c r="E19" s="62"/>
      <c r="F19" s="62"/>
      <c r="G19" s="62"/>
      <c r="H19" s="26"/>
      <c r="I19" s="27" t="s">
        <v>12</v>
      </c>
      <c r="J19" s="53">
        <f>'data-ca'!C317</f>
        <v>0.25</v>
      </c>
      <c r="K19" s="54">
        <f>J19</f>
        <v>0.25</v>
      </c>
    </row>
    <row r="20" spans="2:11" x14ac:dyDescent="0.25">
      <c r="B20" s="41"/>
      <c r="C20" s="26"/>
      <c r="D20" s="62"/>
      <c r="E20" s="62"/>
      <c r="F20" s="62"/>
      <c r="G20" s="62"/>
      <c r="H20" s="26"/>
      <c r="I20" s="27" t="s">
        <v>13</v>
      </c>
      <c r="J20" s="53">
        <f>'data-ca'!C318</f>
        <v>0.25</v>
      </c>
      <c r="K20" s="54">
        <f>J20</f>
        <v>0.25</v>
      </c>
    </row>
    <row r="21" spans="2:11" x14ac:dyDescent="0.25">
      <c r="B21" s="41"/>
      <c r="C21" s="26"/>
      <c r="D21" s="26"/>
      <c r="E21" s="26"/>
      <c r="F21" s="26"/>
      <c r="G21" s="26"/>
      <c r="H21" s="26"/>
      <c r="I21" s="27" t="s">
        <v>14</v>
      </c>
      <c r="J21" s="53">
        <f>'data-ca'!C319</f>
        <v>0.5</v>
      </c>
      <c r="K21" s="54">
        <f>J21</f>
        <v>0.5</v>
      </c>
    </row>
    <row r="22" spans="2:11" x14ac:dyDescent="0.25">
      <c r="B22" s="43"/>
      <c r="C22" s="30"/>
      <c r="D22" s="30"/>
      <c r="E22" s="30"/>
      <c r="F22" s="30"/>
      <c r="G22" s="30"/>
      <c r="H22" s="30"/>
      <c r="I22" s="63" t="s">
        <v>10</v>
      </c>
      <c r="J22" s="64"/>
      <c r="K22" s="65"/>
    </row>
    <row r="26" spans="2:11" x14ac:dyDescent="0.25">
      <c r="B26" s="46" t="s">
        <v>16</v>
      </c>
      <c r="C26" s="47"/>
      <c r="D26" s="47"/>
      <c r="E26" s="47"/>
      <c r="F26" s="47"/>
      <c r="G26" s="47"/>
      <c r="H26" s="47"/>
      <c r="I26" s="48"/>
      <c r="J26" s="49"/>
    </row>
    <row r="27" spans="2:11" x14ac:dyDescent="0.25">
      <c r="B27" s="41"/>
      <c r="C27" s="26"/>
      <c r="D27" s="50" t="s">
        <v>21</v>
      </c>
      <c r="E27" s="50" t="s">
        <v>22</v>
      </c>
      <c r="F27" s="50" t="s">
        <v>23</v>
      </c>
      <c r="G27" s="50" t="s">
        <v>27</v>
      </c>
      <c r="H27" s="50" t="s">
        <v>24</v>
      </c>
      <c r="I27" s="50" t="s">
        <v>25</v>
      </c>
      <c r="J27" s="51" t="s">
        <v>26</v>
      </c>
    </row>
    <row r="28" spans="2:11" x14ac:dyDescent="0.25">
      <c r="B28" s="41"/>
      <c r="C28" s="27" t="s">
        <v>17</v>
      </c>
      <c r="D28" s="52">
        <f>'data-ca'!D$337</f>
        <v>0</v>
      </c>
      <c r="E28" s="52">
        <f>'data-ca'!D$338</f>
        <v>0</v>
      </c>
      <c r="F28" s="52">
        <f>'data-ca'!D$339</f>
        <v>0.5</v>
      </c>
      <c r="G28" s="52">
        <f>'data-ca'!D$340</f>
        <v>0.25</v>
      </c>
      <c r="H28" s="52">
        <f>'data-ca'!D$341</f>
        <v>0.25</v>
      </c>
      <c r="I28" s="53">
        <f>'data-ca'!D$342</f>
        <v>0</v>
      </c>
      <c r="J28" s="54">
        <f>'data-ca'!D$343</f>
        <v>0</v>
      </c>
    </row>
    <row r="29" spans="2:11" x14ac:dyDescent="0.25">
      <c r="B29" s="41"/>
      <c r="C29" s="27" t="s">
        <v>18</v>
      </c>
      <c r="D29" s="52">
        <f>'data-ca'!E$337</f>
        <v>0.5</v>
      </c>
      <c r="E29" s="52">
        <f>'data-ca'!E$338</f>
        <v>0.25</v>
      </c>
      <c r="F29" s="52">
        <f>'data-ca'!E$339</f>
        <v>0.25</v>
      </c>
      <c r="G29" s="52">
        <f>'data-ca'!E$340</f>
        <v>0</v>
      </c>
      <c r="H29" s="52">
        <f>'data-ca'!E$341</f>
        <v>0</v>
      </c>
      <c r="I29" s="53">
        <f>'data-ca'!E$342</f>
        <v>0</v>
      </c>
      <c r="J29" s="54">
        <f>'data-ca'!E$343</f>
        <v>0</v>
      </c>
    </row>
    <row r="30" spans="2:11" x14ac:dyDescent="0.25">
      <c r="B30" s="41"/>
      <c r="C30" s="27" t="s">
        <v>19</v>
      </c>
      <c r="D30" s="52">
        <f>'data-ca'!F$337</f>
        <v>0</v>
      </c>
      <c r="E30" s="52">
        <f>'data-ca'!F$338</f>
        <v>0.5</v>
      </c>
      <c r="F30" s="52">
        <f>'data-ca'!F$339</f>
        <v>0.25</v>
      </c>
      <c r="G30" s="52">
        <f>'data-ca'!F$340</f>
        <v>0</v>
      </c>
      <c r="H30" s="52">
        <f>'data-ca'!F$341</f>
        <v>0</v>
      </c>
      <c r="I30" s="53">
        <f>'data-ca'!F$342</f>
        <v>0.25</v>
      </c>
      <c r="J30" s="54">
        <f>'data-ca'!F$343</f>
        <v>0</v>
      </c>
    </row>
    <row r="31" spans="2:11" x14ac:dyDescent="0.25">
      <c r="B31" s="43"/>
      <c r="C31" s="55" t="s">
        <v>20</v>
      </c>
      <c r="D31" s="56">
        <f>'data-ca'!G$337</f>
        <v>0</v>
      </c>
      <c r="E31" s="56">
        <f>'data-ca'!G$338</f>
        <v>0.5</v>
      </c>
      <c r="F31" s="56">
        <f>'data-ca'!G$339</f>
        <v>0.25</v>
      </c>
      <c r="G31" s="56">
        <f>'data-ca'!G$340</f>
        <v>0.25</v>
      </c>
      <c r="H31" s="56">
        <f>'data-ca'!G$341</f>
        <v>0</v>
      </c>
      <c r="I31" s="57">
        <f>'data-ca'!G$342</f>
        <v>0</v>
      </c>
      <c r="J31" s="58">
        <f>'data-ca'!G$343</f>
        <v>0</v>
      </c>
    </row>
    <row r="34" spans="1:6" x14ac:dyDescent="0.25">
      <c r="B34" s="37" t="s">
        <v>28</v>
      </c>
      <c r="C34" s="38" t="s">
        <v>362</v>
      </c>
      <c r="D34" s="39">
        <f>'data-ca'!H337</f>
        <v>0</v>
      </c>
      <c r="E34" s="40">
        <f>D34</f>
        <v>0</v>
      </c>
    </row>
    <row r="35" spans="1:6" x14ac:dyDescent="0.25">
      <c r="B35" s="41"/>
      <c r="C35" s="27" t="s">
        <v>29</v>
      </c>
      <c r="D35" s="28">
        <f>'data-ca'!H338</f>
        <v>0.25</v>
      </c>
      <c r="E35" s="42">
        <f>D35</f>
        <v>0.25</v>
      </c>
    </row>
    <row r="36" spans="1:6" x14ac:dyDescent="0.25">
      <c r="B36" s="41"/>
      <c r="C36" s="27" t="s">
        <v>30</v>
      </c>
      <c r="D36" s="28">
        <f>'data-ca'!H339</f>
        <v>0.5</v>
      </c>
      <c r="E36" s="42">
        <f>D36</f>
        <v>0.5</v>
      </c>
    </row>
    <row r="37" spans="1:6" x14ac:dyDescent="0.25">
      <c r="B37" s="41"/>
      <c r="C37" s="27" t="s">
        <v>31</v>
      </c>
      <c r="D37" s="28">
        <f>'data-ca'!H340</f>
        <v>0.25</v>
      </c>
      <c r="E37" s="42">
        <f>D37</f>
        <v>0.25</v>
      </c>
    </row>
    <row r="38" spans="1:6" x14ac:dyDescent="0.25">
      <c r="B38" s="43"/>
      <c r="C38" s="30"/>
      <c r="D38" s="44">
        <f>SUM(D34:D37)</f>
        <v>1</v>
      </c>
      <c r="E38" s="45"/>
    </row>
    <row r="39" spans="1:6" x14ac:dyDescent="0.25">
      <c r="A39" s="26"/>
      <c r="B39" s="26"/>
      <c r="C39" s="26"/>
      <c r="D39" s="28"/>
      <c r="E39" s="26"/>
      <c r="F39" s="26"/>
    </row>
    <row r="40" spans="1:6" x14ac:dyDescent="0.25">
      <c r="B40" s="46" t="s">
        <v>32</v>
      </c>
      <c r="C40" s="47"/>
      <c r="D40" s="47"/>
      <c r="E40" s="69"/>
    </row>
    <row r="41" spans="1:6" x14ac:dyDescent="0.25">
      <c r="B41" s="41"/>
      <c r="C41" s="27" t="s">
        <v>34</v>
      </c>
      <c r="D41" s="28">
        <f>'data-ca'!I337</f>
        <v>0.5</v>
      </c>
      <c r="E41" s="42">
        <f>D41</f>
        <v>0.5</v>
      </c>
    </row>
    <row r="42" spans="1:6" x14ac:dyDescent="0.25">
      <c r="B42" s="41"/>
      <c r="C42" s="70" t="s">
        <v>35</v>
      </c>
      <c r="D42" s="28">
        <f>'data-ca'!I338</f>
        <v>0</v>
      </c>
      <c r="E42" s="42">
        <f t="shared" ref="E42:E46" si="0">D42</f>
        <v>0</v>
      </c>
    </row>
    <row r="43" spans="1:6" x14ac:dyDescent="0.25">
      <c r="B43" s="41"/>
      <c r="C43" s="70" t="s">
        <v>36</v>
      </c>
      <c r="D43" s="28">
        <f>'data-ca'!I339</f>
        <v>0</v>
      </c>
      <c r="E43" s="42">
        <f t="shared" si="0"/>
        <v>0</v>
      </c>
    </row>
    <row r="44" spans="1:6" x14ac:dyDescent="0.25">
      <c r="B44" s="41"/>
      <c r="C44" s="27" t="s">
        <v>37</v>
      </c>
      <c r="D44" s="28">
        <f>'data-ca'!I340</f>
        <v>0.25</v>
      </c>
      <c r="E44" s="42">
        <f t="shared" si="0"/>
        <v>0.25</v>
      </c>
    </row>
    <row r="45" spans="1:6" x14ac:dyDescent="0.25">
      <c r="B45" s="41"/>
      <c r="C45" s="27" t="s">
        <v>38</v>
      </c>
      <c r="D45" s="28">
        <f>'data-ca'!I341</f>
        <v>0.25</v>
      </c>
      <c r="E45" s="42">
        <f t="shared" si="0"/>
        <v>0.25</v>
      </c>
    </row>
    <row r="46" spans="1:6" x14ac:dyDescent="0.25">
      <c r="B46" s="43"/>
      <c r="C46" s="55" t="s">
        <v>33</v>
      </c>
      <c r="D46" s="44">
        <f>'data-ca'!I342</f>
        <v>0</v>
      </c>
      <c r="E46" s="71">
        <f t="shared" si="0"/>
        <v>0</v>
      </c>
    </row>
    <row r="48" spans="1:6" x14ac:dyDescent="0.25">
      <c r="B48" s="46" t="s">
        <v>39</v>
      </c>
      <c r="C48" s="47"/>
      <c r="D48" s="47"/>
      <c r="E48" s="69"/>
    </row>
    <row r="49" spans="2:6" x14ac:dyDescent="0.25">
      <c r="B49" s="41"/>
      <c r="C49" s="27" t="s">
        <v>40</v>
      </c>
      <c r="D49" s="28">
        <f>'data-ca'!J337</f>
        <v>0</v>
      </c>
      <c r="E49" s="42">
        <f>D49</f>
        <v>0</v>
      </c>
    </row>
    <row r="50" spans="2:6" x14ac:dyDescent="0.25">
      <c r="B50" s="43"/>
      <c r="C50" s="55" t="s">
        <v>41</v>
      </c>
      <c r="D50" s="44">
        <f>'data-ca'!J338</f>
        <v>1</v>
      </c>
      <c r="E50" s="71">
        <f t="shared" ref="E50" si="1">D50</f>
        <v>1</v>
      </c>
    </row>
    <row r="53" spans="2:6" x14ac:dyDescent="0.25">
      <c r="B53" s="46" t="s">
        <v>42</v>
      </c>
      <c r="C53" s="47"/>
      <c r="D53" s="74" t="s">
        <v>1597</v>
      </c>
      <c r="E53" s="74" t="s">
        <v>4</v>
      </c>
      <c r="F53" s="69"/>
    </row>
    <row r="54" spans="2:6" x14ac:dyDescent="0.25">
      <c r="B54" s="41"/>
      <c r="C54" s="27" t="s">
        <v>43</v>
      </c>
      <c r="D54" s="26">
        <f>'data-ca'!K323</f>
        <v>0</v>
      </c>
      <c r="E54" s="28">
        <f>'data-ca'!K337</f>
        <v>0</v>
      </c>
      <c r="F54" s="42">
        <f>E54</f>
        <v>0</v>
      </c>
    </row>
    <row r="55" spans="2:6" x14ac:dyDescent="0.25">
      <c r="B55" s="41"/>
      <c r="C55" s="27" t="s">
        <v>44</v>
      </c>
      <c r="D55" s="26">
        <f>'data-ca'!K324</f>
        <v>0</v>
      </c>
      <c r="E55" s="28">
        <f>'data-ca'!K338</f>
        <v>0</v>
      </c>
      <c r="F55" s="42">
        <f t="shared" ref="F55:F62" si="2">E55</f>
        <v>0</v>
      </c>
    </row>
    <row r="56" spans="2:6" x14ac:dyDescent="0.25">
      <c r="B56" s="41"/>
      <c r="C56" s="27" t="s">
        <v>45</v>
      </c>
      <c r="D56" s="26">
        <f>'data-ca'!K325</f>
        <v>0</v>
      </c>
      <c r="E56" s="28">
        <f>'data-ca'!K339</f>
        <v>0</v>
      </c>
      <c r="F56" s="42">
        <f t="shared" si="2"/>
        <v>0</v>
      </c>
    </row>
    <row r="57" spans="2:6" x14ac:dyDescent="0.25">
      <c r="B57" s="41"/>
      <c r="C57" s="27" t="s">
        <v>46</v>
      </c>
      <c r="D57" s="26">
        <f>'data-ca'!K326</f>
        <v>0</v>
      </c>
      <c r="E57" s="28">
        <f>'data-ca'!K340</f>
        <v>0</v>
      </c>
      <c r="F57" s="42">
        <f t="shared" si="2"/>
        <v>0</v>
      </c>
    </row>
    <row r="58" spans="2:6" x14ac:dyDescent="0.25">
      <c r="B58" s="41"/>
      <c r="C58" s="27" t="s">
        <v>47</v>
      </c>
      <c r="D58" s="26">
        <f>'data-ca'!K327</f>
        <v>0</v>
      </c>
      <c r="E58" s="28">
        <f>'data-ca'!K341</f>
        <v>0</v>
      </c>
      <c r="F58" s="42">
        <f t="shared" si="2"/>
        <v>0</v>
      </c>
    </row>
    <row r="59" spans="2:6" x14ac:dyDescent="0.25">
      <c r="B59" s="41"/>
      <c r="C59" s="27" t="s">
        <v>48</v>
      </c>
      <c r="D59" s="26">
        <f>'data-ca'!K328</f>
        <v>0</v>
      </c>
      <c r="E59" s="28">
        <f>'data-ca'!K342</f>
        <v>0</v>
      </c>
      <c r="F59" s="42">
        <f t="shared" si="2"/>
        <v>0</v>
      </c>
    </row>
    <row r="60" spans="2:6" x14ac:dyDescent="0.25">
      <c r="B60" s="41"/>
      <c r="C60" s="27" t="s">
        <v>49</v>
      </c>
      <c r="D60" s="26">
        <f>'data-ca'!K329</f>
        <v>0</v>
      </c>
      <c r="E60" s="28">
        <f>'data-ca'!K343</f>
        <v>0</v>
      </c>
      <c r="F60" s="42">
        <f t="shared" si="2"/>
        <v>0</v>
      </c>
    </row>
    <row r="61" spans="2:6" x14ac:dyDescent="0.25">
      <c r="B61" s="41"/>
      <c r="C61" s="27" t="s">
        <v>50</v>
      </c>
      <c r="D61" s="26">
        <f>'data-ca'!K330</f>
        <v>0</v>
      </c>
      <c r="E61" s="28">
        <f>'data-ca'!K344</f>
        <v>0</v>
      </c>
      <c r="F61" s="42">
        <f t="shared" si="2"/>
        <v>0</v>
      </c>
    </row>
    <row r="62" spans="2:6" x14ac:dyDescent="0.25">
      <c r="B62" s="41"/>
      <c r="C62" s="27" t="s">
        <v>51</v>
      </c>
      <c r="D62" s="26">
        <f>'data-ca'!K331</f>
        <v>4</v>
      </c>
      <c r="E62" s="28">
        <f>'data-ca'!K345</f>
        <v>1</v>
      </c>
      <c r="F62" s="42">
        <f t="shared" si="2"/>
        <v>1</v>
      </c>
    </row>
    <row r="63" spans="2:6" x14ac:dyDescent="0.25">
      <c r="B63" s="43"/>
      <c r="C63" s="30"/>
      <c r="D63" s="30">
        <f>SUM(D54:D62)</f>
        <v>4</v>
      </c>
      <c r="E63" s="30"/>
      <c r="F63" s="45"/>
    </row>
    <row r="66" spans="2:7" ht="33" customHeight="1" x14ac:dyDescent="0.25">
      <c r="B66" s="93" t="s">
        <v>52</v>
      </c>
      <c r="C66" s="94"/>
      <c r="D66" s="94"/>
      <c r="E66" s="94"/>
      <c r="F66" s="94"/>
      <c r="G66" s="95"/>
    </row>
    <row r="67" spans="2:7" x14ac:dyDescent="0.25">
      <c r="B67" s="41"/>
      <c r="C67" s="26"/>
      <c r="D67" s="26"/>
      <c r="E67" s="26"/>
      <c r="F67" s="26"/>
      <c r="G67" s="72"/>
    </row>
    <row r="68" spans="2:7" x14ac:dyDescent="0.25">
      <c r="B68" s="41"/>
      <c r="C68" s="27" t="s">
        <v>53</v>
      </c>
      <c r="D68" s="28">
        <f>'data-ca'!S337</f>
        <v>0.25</v>
      </c>
      <c r="E68" s="28">
        <f>D68</f>
        <v>0.25</v>
      </c>
      <c r="F68" s="26"/>
      <c r="G68" s="72"/>
    </row>
    <row r="69" spans="2:7" x14ac:dyDescent="0.25">
      <c r="B69" s="41"/>
      <c r="C69" s="27" t="s">
        <v>54</v>
      </c>
      <c r="D69" s="28">
        <f>'data-ca'!S338</f>
        <v>0.5</v>
      </c>
      <c r="E69" s="28">
        <f t="shared" ref="E69:E72" si="3">D69</f>
        <v>0.5</v>
      </c>
      <c r="F69" s="26"/>
      <c r="G69" s="72"/>
    </row>
    <row r="70" spans="2:7" x14ac:dyDescent="0.25">
      <c r="B70" s="41"/>
      <c r="C70" s="27" t="s">
        <v>55</v>
      </c>
      <c r="D70" s="28">
        <f>'data-ca'!S339</f>
        <v>0.25</v>
      </c>
      <c r="E70" s="28">
        <f t="shared" si="3"/>
        <v>0.25</v>
      </c>
      <c r="F70" s="26"/>
      <c r="G70" s="72"/>
    </row>
    <row r="71" spans="2:7" x14ac:dyDescent="0.25">
      <c r="B71" s="41"/>
      <c r="C71" s="27" t="s">
        <v>56</v>
      </c>
      <c r="D71" s="28">
        <f>'data-ca'!S340</f>
        <v>0</v>
      </c>
      <c r="E71" s="28">
        <f t="shared" si="3"/>
        <v>0</v>
      </c>
      <c r="F71" s="26"/>
      <c r="G71" s="72"/>
    </row>
    <row r="72" spans="2:7" x14ac:dyDescent="0.25">
      <c r="B72" s="41"/>
      <c r="C72" s="27" t="s">
        <v>57</v>
      </c>
      <c r="D72" s="28">
        <f>'data-ca'!S341</f>
        <v>0</v>
      </c>
      <c r="E72" s="28">
        <f t="shared" si="3"/>
        <v>0</v>
      </c>
      <c r="F72" s="26"/>
      <c r="G72" s="72"/>
    </row>
    <row r="73" spans="2:7" x14ac:dyDescent="0.25">
      <c r="B73" s="43"/>
      <c r="C73" s="30"/>
      <c r="D73" s="30"/>
      <c r="E73" s="30"/>
      <c r="F73" s="30"/>
      <c r="G73" s="45"/>
    </row>
    <row r="75" spans="2:7" x14ac:dyDescent="0.25">
      <c r="B75" s="46" t="s">
        <v>58</v>
      </c>
      <c r="C75" s="47"/>
      <c r="D75" s="47"/>
      <c r="E75" s="47"/>
      <c r="F75" s="47"/>
      <c r="G75" s="69"/>
    </row>
    <row r="76" spans="2:7" x14ac:dyDescent="0.25">
      <c r="B76" s="41"/>
      <c r="C76" s="27" t="s">
        <v>59</v>
      </c>
      <c r="D76" s="26">
        <f>'data-ca'!T$323</f>
        <v>0</v>
      </c>
      <c r="E76" s="75">
        <f>D76/D$93</f>
        <v>0</v>
      </c>
      <c r="F76" s="28">
        <f t="shared" ref="F76:F92" si="4">E76</f>
        <v>0</v>
      </c>
      <c r="G76" s="72"/>
    </row>
    <row r="77" spans="2:7" x14ac:dyDescent="0.25">
      <c r="B77" s="41"/>
      <c r="C77" s="27" t="s">
        <v>60</v>
      </c>
      <c r="D77" s="26">
        <f>'data-ca'!U$323</f>
        <v>0</v>
      </c>
      <c r="E77" s="75">
        <f t="shared" ref="E77:E92" si="5">D77/D$93</f>
        <v>0</v>
      </c>
      <c r="F77" s="28">
        <f t="shared" si="4"/>
        <v>0</v>
      </c>
      <c r="G77" s="72"/>
    </row>
    <row r="78" spans="2:7" x14ac:dyDescent="0.25">
      <c r="B78" s="41"/>
      <c r="C78" s="27" t="s">
        <v>61</v>
      </c>
      <c r="D78" s="26">
        <f>'data-ca'!V$323</f>
        <v>0</v>
      </c>
      <c r="E78" s="75">
        <f t="shared" si="5"/>
        <v>0</v>
      </c>
      <c r="F78" s="28">
        <f t="shared" si="4"/>
        <v>0</v>
      </c>
      <c r="G78" s="72"/>
    </row>
    <row r="79" spans="2:7" x14ac:dyDescent="0.25">
      <c r="B79" s="41"/>
      <c r="C79" s="27" t="s">
        <v>62</v>
      </c>
      <c r="D79" s="26">
        <f>'data-ca'!W$323</f>
        <v>0</v>
      </c>
      <c r="E79" s="75">
        <f t="shared" si="5"/>
        <v>0</v>
      </c>
      <c r="F79" s="28">
        <f t="shared" si="4"/>
        <v>0</v>
      </c>
      <c r="G79" s="72"/>
    </row>
    <row r="80" spans="2:7" x14ac:dyDescent="0.25">
      <c r="B80" s="41"/>
      <c r="C80" s="27" t="s">
        <v>63</v>
      </c>
      <c r="D80" s="26">
        <f>'data-ca'!X$323</f>
        <v>0</v>
      </c>
      <c r="E80" s="75">
        <f t="shared" si="5"/>
        <v>0</v>
      </c>
      <c r="F80" s="28">
        <f t="shared" si="4"/>
        <v>0</v>
      </c>
      <c r="G80" s="72"/>
    </row>
    <row r="81" spans="2:7" x14ac:dyDescent="0.25">
      <c r="B81" s="41"/>
      <c r="C81" s="27" t="s">
        <v>64</v>
      </c>
      <c r="D81" s="26">
        <f>'data-ca'!Y$323</f>
        <v>0</v>
      </c>
      <c r="E81" s="75">
        <f t="shared" si="5"/>
        <v>0</v>
      </c>
      <c r="F81" s="28">
        <f t="shared" si="4"/>
        <v>0</v>
      </c>
      <c r="G81" s="72"/>
    </row>
    <row r="82" spans="2:7" x14ac:dyDescent="0.25">
      <c r="B82" s="41"/>
      <c r="C82" s="27" t="s">
        <v>65</v>
      </c>
      <c r="D82" s="26">
        <f>'data-ca'!Z$323</f>
        <v>0</v>
      </c>
      <c r="E82" s="75">
        <f t="shared" si="5"/>
        <v>0</v>
      </c>
      <c r="F82" s="28">
        <f t="shared" si="4"/>
        <v>0</v>
      </c>
      <c r="G82" s="72"/>
    </row>
    <row r="83" spans="2:7" x14ac:dyDescent="0.25">
      <c r="B83" s="41"/>
      <c r="C83" s="27" t="s">
        <v>66</v>
      </c>
      <c r="D83" s="26">
        <f>'data-ca'!AA$323</f>
        <v>1</v>
      </c>
      <c r="E83" s="75">
        <f t="shared" si="5"/>
        <v>3.2894736842105261E-3</v>
      </c>
      <c r="F83" s="28">
        <f t="shared" si="4"/>
        <v>3.2894736842105261E-3</v>
      </c>
      <c r="G83" s="72"/>
    </row>
    <row r="84" spans="2:7" x14ac:dyDescent="0.25">
      <c r="B84" s="41"/>
      <c r="C84" s="27" t="s">
        <v>67</v>
      </c>
      <c r="D84" s="26">
        <f>'data-ca'!AB$323</f>
        <v>0</v>
      </c>
      <c r="E84" s="75">
        <f t="shared" si="5"/>
        <v>0</v>
      </c>
      <c r="F84" s="28">
        <f t="shared" si="4"/>
        <v>0</v>
      </c>
      <c r="G84" s="72"/>
    </row>
    <row r="85" spans="2:7" x14ac:dyDescent="0.25">
      <c r="B85" s="41"/>
      <c r="C85" s="27" t="s">
        <v>68</v>
      </c>
      <c r="D85" s="26">
        <f>'data-ca'!AC$323</f>
        <v>0</v>
      </c>
      <c r="E85" s="75">
        <f t="shared" si="5"/>
        <v>0</v>
      </c>
      <c r="F85" s="28">
        <f t="shared" si="4"/>
        <v>0</v>
      </c>
      <c r="G85" s="72"/>
    </row>
    <row r="86" spans="2:7" x14ac:dyDescent="0.25">
      <c r="B86" s="41"/>
      <c r="C86" s="27" t="s">
        <v>69</v>
      </c>
      <c r="D86" s="26">
        <f>'data-ca'!AD$323</f>
        <v>0</v>
      </c>
      <c r="E86" s="75">
        <f t="shared" si="5"/>
        <v>0</v>
      </c>
      <c r="F86" s="28">
        <f t="shared" si="4"/>
        <v>0</v>
      </c>
      <c r="G86" s="72"/>
    </row>
    <row r="87" spans="2:7" x14ac:dyDescent="0.25">
      <c r="B87" s="41"/>
      <c r="C87" s="27" t="s">
        <v>70</v>
      </c>
      <c r="D87" s="26">
        <f>'data-ca'!AE$323</f>
        <v>0</v>
      </c>
      <c r="E87" s="75">
        <f t="shared" si="5"/>
        <v>0</v>
      </c>
      <c r="F87" s="28">
        <f t="shared" si="4"/>
        <v>0</v>
      </c>
      <c r="G87" s="72"/>
    </row>
    <row r="88" spans="2:7" x14ac:dyDescent="0.25">
      <c r="B88" s="41"/>
      <c r="C88" s="27" t="s">
        <v>71</v>
      </c>
      <c r="D88" s="26">
        <f>'data-ca'!AF$323</f>
        <v>0</v>
      </c>
      <c r="E88" s="75">
        <f t="shared" si="5"/>
        <v>0</v>
      </c>
      <c r="F88" s="28">
        <f t="shared" si="4"/>
        <v>0</v>
      </c>
      <c r="G88" s="72"/>
    </row>
    <row r="89" spans="2:7" x14ac:dyDescent="0.25">
      <c r="B89" s="41"/>
      <c r="C89" s="27" t="s">
        <v>72</v>
      </c>
      <c r="D89" s="26">
        <f>'data-ca'!AG$323</f>
        <v>0</v>
      </c>
      <c r="E89" s="75">
        <f t="shared" si="5"/>
        <v>0</v>
      </c>
      <c r="F89" s="28">
        <f t="shared" si="4"/>
        <v>0</v>
      </c>
      <c r="G89" s="72"/>
    </row>
    <row r="90" spans="2:7" x14ac:dyDescent="0.25">
      <c r="B90" s="41"/>
      <c r="C90" s="27" t="s">
        <v>73</v>
      </c>
      <c r="D90" s="26">
        <f>'data-ca'!AH$323</f>
        <v>0</v>
      </c>
      <c r="E90" s="75">
        <f t="shared" si="5"/>
        <v>0</v>
      </c>
      <c r="F90" s="28">
        <f t="shared" si="4"/>
        <v>0</v>
      </c>
      <c r="G90" s="72"/>
    </row>
    <row r="91" spans="2:7" x14ac:dyDescent="0.25">
      <c r="B91" s="41"/>
      <c r="C91" s="27" t="s">
        <v>74</v>
      </c>
      <c r="D91" s="26">
        <f>'data-ca'!AI$323</f>
        <v>0</v>
      </c>
      <c r="E91" s="75">
        <f t="shared" si="5"/>
        <v>0</v>
      </c>
      <c r="F91" s="28">
        <f t="shared" si="4"/>
        <v>0</v>
      </c>
      <c r="G91" s="72"/>
    </row>
    <row r="92" spans="2:7" x14ac:dyDescent="0.25">
      <c r="B92" s="41"/>
      <c r="C92" s="27" t="s">
        <v>75</v>
      </c>
      <c r="D92" s="26">
        <f>'data-ca'!AJ$323</f>
        <v>0</v>
      </c>
      <c r="E92" s="75">
        <f t="shared" si="5"/>
        <v>0</v>
      </c>
      <c r="F92" s="28">
        <f t="shared" si="4"/>
        <v>0</v>
      </c>
      <c r="G92" s="72"/>
    </row>
    <row r="93" spans="2:7" x14ac:dyDescent="0.25">
      <c r="B93" s="43"/>
      <c r="C93" s="30"/>
      <c r="D93" s="30">
        <f>'data-ca'!AH334</f>
        <v>304</v>
      </c>
      <c r="E93" s="30"/>
      <c r="F93" s="30"/>
      <c r="G93" s="45"/>
    </row>
    <row r="95" spans="2:7" ht="33" customHeight="1" x14ac:dyDescent="0.25">
      <c r="B95" s="93" t="s">
        <v>76</v>
      </c>
      <c r="C95" s="94"/>
      <c r="D95" s="94"/>
      <c r="E95" s="94"/>
      <c r="F95" s="94"/>
      <c r="G95" s="95"/>
    </row>
    <row r="96" spans="2:7" x14ac:dyDescent="0.25">
      <c r="B96" s="41"/>
      <c r="C96" s="27" t="s">
        <v>77</v>
      </c>
      <c r="D96" s="28">
        <f>'data-ca'!AL337</f>
        <v>0</v>
      </c>
      <c r="E96" s="28">
        <f t="shared" ref="E96:E100" si="6">D96</f>
        <v>0</v>
      </c>
      <c r="F96" s="26"/>
      <c r="G96" s="72"/>
    </row>
    <row r="97" spans="2:8" x14ac:dyDescent="0.25">
      <c r="B97" s="41"/>
      <c r="C97" s="27" t="s">
        <v>78</v>
      </c>
      <c r="D97" s="28">
        <f>'data-ca'!AL338</f>
        <v>0.75</v>
      </c>
      <c r="E97" s="28">
        <f t="shared" si="6"/>
        <v>0.75</v>
      </c>
      <c r="F97" s="26"/>
      <c r="G97" s="72"/>
    </row>
    <row r="98" spans="2:8" x14ac:dyDescent="0.25">
      <c r="B98" s="41"/>
      <c r="C98" s="27" t="s">
        <v>79</v>
      </c>
      <c r="D98" s="28">
        <f>'data-ca'!AL339</f>
        <v>0</v>
      </c>
      <c r="E98" s="28">
        <f t="shared" si="6"/>
        <v>0</v>
      </c>
      <c r="F98" s="26"/>
      <c r="G98" s="72"/>
    </row>
    <row r="99" spans="2:8" x14ac:dyDescent="0.25">
      <c r="B99" s="41"/>
      <c r="C99" s="27" t="s">
        <v>80</v>
      </c>
      <c r="D99" s="28">
        <f>'data-ca'!AL340</f>
        <v>0</v>
      </c>
      <c r="E99" s="28">
        <f t="shared" si="6"/>
        <v>0</v>
      </c>
      <c r="F99" s="26"/>
      <c r="G99" s="72"/>
    </row>
    <row r="100" spans="2:8" x14ac:dyDescent="0.25">
      <c r="B100" s="41"/>
      <c r="C100" s="27" t="s">
        <v>57</v>
      </c>
      <c r="D100" s="28">
        <f>'data-ca'!AL341</f>
        <v>0.25</v>
      </c>
      <c r="E100" s="28">
        <f t="shared" si="6"/>
        <v>0.25</v>
      </c>
      <c r="F100" s="26"/>
      <c r="G100" s="72"/>
    </row>
    <row r="101" spans="2:8" x14ac:dyDescent="0.25">
      <c r="B101" s="43"/>
      <c r="C101" s="30"/>
      <c r="D101" s="30"/>
      <c r="E101" s="30"/>
      <c r="F101" s="30"/>
      <c r="G101" s="45"/>
    </row>
    <row r="103" spans="2:8" x14ac:dyDescent="0.25">
      <c r="B103" s="46" t="s">
        <v>81</v>
      </c>
      <c r="C103" s="47"/>
      <c r="D103" s="47"/>
      <c r="E103" s="47"/>
      <c r="F103" s="47"/>
      <c r="G103" s="69"/>
    </row>
    <row r="104" spans="2:8" x14ac:dyDescent="0.25">
      <c r="B104" s="41"/>
      <c r="C104" s="27">
        <v>1</v>
      </c>
      <c r="D104" s="28">
        <f>'data-ca'!AM337</f>
        <v>0.75</v>
      </c>
      <c r="E104" s="28">
        <f t="shared" ref="E104:E109" si="7">D104</f>
        <v>0.75</v>
      </c>
      <c r="F104" s="26"/>
      <c r="G104" s="72"/>
    </row>
    <row r="105" spans="2:8" x14ac:dyDescent="0.25">
      <c r="B105" s="41"/>
      <c r="C105" s="27">
        <v>2</v>
      </c>
      <c r="D105" s="28">
        <f>'data-ca'!AM338</f>
        <v>0</v>
      </c>
      <c r="E105" s="28">
        <f t="shared" si="7"/>
        <v>0</v>
      </c>
      <c r="F105" s="26"/>
      <c r="G105" s="72"/>
    </row>
    <row r="106" spans="2:8" x14ac:dyDescent="0.25">
      <c r="B106" s="41"/>
      <c r="C106" s="27">
        <v>3</v>
      </c>
      <c r="D106" s="28">
        <f>'data-ca'!AM339</f>
        <v>0.25</v>
      </c>
      <c r="E106" s="28">
        <f t="shared" si="7"/>
        <v>0.25</v>
      </c>
      <c r="F106" s="26"/>
      <c r="G106" s="72"/>
    </row>
    <row r="107" spans="2:8" x14ac:dyDescent="0.25">
      <c r="B107" s="41"/>
      <c r="C107" s="27">
        <v>4</v>
      </c>
      <c r="D107" s="28">
        <f>'data-ca'!AM340</f>
        <v>0</v>
      </c>
      <c r="E107" s="28">
        <f t="shared" si="7"/>
        <v>0</v>
      </c>
      <c r="F107" s="26"/>
      <c r="G107" s="72"/>
    </row>
    <row r="108" spans="2:8" x14ac:dyDescent="0.25">
      <c r="B108" s="41"/>
      <c r="C108" s="27" t="s">
        <v>82</v>
      </c>
      <c r="D108" s="28">
        <f>'data-ca'!AM341</f>
        <v>0</v>
      </c>
      <c r="E108" s="28">
        <f t="shared" si="7"/>
        <v>0</v>
      </c>
      <c r="F108" s="26"/>
      <c r="G108" s="72"/>
    </row>
    <row r="109" spans="2:8" x14ac:dyDescent="0.25">
      <c r="B109" s="41"/>
      <c r="C109" s="27" t="s">
        <v>83</v>
      </c>
      <c r="D109" s="28">
        <f>'data-ca'!AM342</f>
        <v>0</v>
      </c>
      <c r="E109" s="28">
        <f t="shared" si="7"/>
        <v>0</v>
      </c>
      <c r="F109" s="26"/>
      <c r="G109" s="72"/>
    </row>
    <row r="110" spans="2:8" x14ac:dyDescent="0.25">
      <c r="B110" s="76"/>
      <c r="C110" s="30"/>
      <c r="D110" s="30"/>
      <c r="E110" s="30"/>
      <c r="F110" s="30"/>
      <c r="G110" s="45"/>
    </row>
    <row r="111" spans="2:8" x14ac:dyDescent="0.25">
      <c r="B111" s="5"/>
    </row>
    <row r="112" spans="2:8" x14ac:dyDescent="0.25">
      <c r="B112" s="46" t="s">
        <v>84</v>
      </c>
      <c r="C112" s="47"/>
      <c r="D112" s="47"/>
      <c r="E112" s="47"/>
      <c r="F112" s="47"/>
      <c r="G112" s="47"/>
      <c r="H112" s="69"/>
    </row>
    <row r="113" spans="2:8" x14ac:dyDescent="0.25">
      <c r="B113" s="73"/>
      <c r="C113" s="26"/>
      <c r="D113" s="26"/>
      <c r="E113" s="26"/>
      <c r="F113" s="26"/>
      <c r="G113" s="26"/>
      <c r="H113" s="72"/>
    </row>
    <row r="114" spans="2:8" x14ac:dyDescent="0.25">
      <c r="B114" s="73" t="s">
        <v>85</v>
      </c>
      <c r="C114" s="26"/>
      <c r="D114" s="26"/>
      <c r="E114" s="26"/>
      <c r="F114" s="26"/>
      <c r="G114" s="26"/>
      <c r="H114" s="72"/>
    </row>
    <row r="115" spans="2:8" x14ac:dyDescent="0.25">
      <c r="B115" s="41"/>
      <c r="C115" s="27" t="s">
        <v>86</v>
      </c>
      <c r="D115" s="28">
        <f>'data-ca'!AN337</f>
        <v>0.75</v>
      </c>
      <c r="E115" s="28">
        <f t="shared" ref="E115:E117" si="8">D115</f>
        <v>0.75</v>
      </c>
      <c r="F115" s="26"/>
      <c r="G115" s="26"/>
      <c r="H115" s="72"/>
    </row>
    <row r="116" spans="2:8" x14ac:dyDescent="0.25">
      <c r="B116" s="41"/>
      <c r="C116" s="27" t="s">
        <v>87</v>
      </c>
      <c r="D116" s="28">
        <f>'data-ca'!AN338</f>
        <v>0.25</v>
      </c>
      <c r="E116" s="28">
        <f t="shared" si="8"/>
        <v>0.25</v>
      </c>
      <c r="F116" s="26"/>
      <c r="G116" s="26"/>
      <c r="H116" s="72"/>
    </row>
    <row r="117" spans="2:8" x14ac:dyDescent="0.25">
      <c r="B117" s="41"/>
      <c r="C117" s="27" t="s">
        <v>88</v>
      </c>
      <c r="D117" s="28">
        <f>'data-ca'!AN339</f>
        <v>0</v>
      </c>
      <c r="E117" s="28">
        <f t="shared" si="8"/>
        <v>0</v>
      </c>
      <c r="F117" s="26"/>
      <c r="G117" s="26"/>
      <c r="H117" s="72"/>
    </row>
    <row r="118" spans="2:8" x14ac:dyDescent="0.25">
      <c r="B118" s="76"/>
      <c r="C118" s="30"/>
      <c r="D118" s="30"/>
      <c r="E118" s="30"/>
      <c r="F118" s="30"/>
      <c r="G118" s="30"/>
      <c r="H118" s="45"/>
    </row>
    <row r="119" spans="2:8" x14ac:dyDescent="0.25">
      <c r="B119" s="5"/>
    </row>
    <row r="120" spans="2:8" x14ac:dyDescent="0.25">
      <c r="B120" s="5" t="s">
        <v>89</v>
      </c>
    </row>
    <row r="121" spans="2:8" x14ac:dyDescent="0.25">
      <c r="B121" s="5"/>
    </row>
    <row r="122" spans="2:8" x14ac:dyDescent="0.25">
      <c r="B122" s="46" t="s">
        <v>90</v>
      </c>
      <c r="C122" s="47"/>
      <c r="D122" s="47"/>
      <c r="E122" s="47"/>
      <c r="F122" s="47"/>
      <c r="G122" s="47"/>
      <c r="H122" s="69"/>
    </row>
    <row r="123" spans="2:8" ht="35.25" customHeight="1" x14ac:dyDescent="0.25">
      <c r="B123" s="90" t="s">
        <v>91</v>
      </c>
      <c r="C123" s="91"/>
      <c r="D123" s="91"/>
      <c r="E123" s="91"/>
      <c r="F123" s="91"/>
      <c r="G123" s="91"/>
      <c r="H123" s="92"/>
    </row>
    <row r="124" spans="2:8" x14ac:dyDescent="0.25">
      <c r="B124" s="73" t="s">
        <v>92</v>
      </c>
      <c r="C124" s="26"/>
      <c r="D124" s="26"/>
      <c r="E124" s="26"/>
      <c r="F124" s="26"/>
      <c r="G124" s="26"/>
      <c r="H124" s="72"/>
    </row>
    <row r="125" spans="2:8" x14ac:dyDescent="0.25">
      <c r="B125" s="41"/>
      <c r="C125" s="78" t="s">
        <v>1598</v>
      </c>
      <c r="D125" s="50" t="s">
        <v>93</v>
      </c>
      <c r="E125" s="50" t="s">
        <v>94</v>
      </c>
      <c r="F125" s="89" t="s">
        <v>95</v>
      </c>
      <c r="G125" s="26"/>
      <c r="H125" s="72"/>
    </row>
    <row r="126" spans="2:8" x14ac:dyDescent="0.25">
      <c r="B126" s="41"/>
      <c r="C126" s="27" t="s">
        <v>96</v>
      </c>
      <c r="D126" s="26">
        <f>'data-ca'!AP323</f>
        <v>4</v>
      </c>
      <c r="E126" s="26">
        <f>'data-ca'!AQ323</f>
        <v>0</v>
      </c>
      <c r="F126" s="26">
        <f>'data-ca'!AR323</f>
        <v>0</v>
      </c>
      <c r="G126" s="26"/>
      <c r="H126" s="72"/>
    </row>
    <row r="127" spans="2:8" x14ac:dyDescent="0.25">
      <c r="B127" s="41"/>
      <c r="C127" s="27" t="s">
        <v>97</v>
      </c>
      <c r="D127" s="26">
        <f>'data-ca'!AS323</f>
        <v>0</v>
      </c>
      <c r="E127" s="26">
        <f>'data-ca'!AT323</f>
        <v>1</v>
      </c>
      <c r="F127" s="26">
        <f>'data-ca'!AU323</f>
        <v>2</v>
      </c>
      <c r="G127" s="26"/>
      <c r="H127" s="72"/>
    </row>
    <row r="128" spans="2:8" x14ac:dyDescent="0.25">
      <c r="B128" s="41"/>
      <c r="C128" s="27" t="s">
        <v>98</v>
      </c>
      <c r="D128" s="26">
        <f>'data-ca'!AV323</f>
        <v>0</v>
      </c>
      <c r="E128" s="26">
        <f>'data-ca'!AW323</f>
        <v>2</v>
      </c>
      <c r="F128" s="26">
        <f>'data-ca'!AX323</f>
        <v>1</v>
      </c>
      <c r="G128" s="26"/>
      <c r="H128" s="72"/>
    </row>
    <row r="129" spans="2:8" x14ac:dyDescent="0.25">
      <c r="B129" s="41"/>
      <c r="C129" s="27" t="s">
        <v>99</v>
      </c>
      <c r="D129" s="26">
        <f>'data-ca'!AY323</f>
        <v>1</v>
      </c>
      <c r="E129" s="26">
        <f>'data-ca'!AZ323</f>
        <v>0</v>
      </c>
      <c r="F129" s="26">
        <f>'data-ca'!BA323</f>
        <v>2</v>
      </c>
      <c r="G129" s="26"/>
      <c r="H129" s="72"/>
    </row>
    <row r="130" spans="2:8" x14ac:dyDescent="0.25">
      <c r="B130" s="41"/>
      <c r="C130" s="27" t="s">
        <v>100</v>
      </c>
      <c r="D130" s="26">
        <f>'data-ca'!BB323</f>
        <v>1</v>
      </c>
      <c r="E130" s="26">
        <f>'data-ca'!BC323</f>
        <v>1</v>
      </c>
      <c r="F130" s="26">
        <f>'data-ca'!BD323</f>
        <v>1</v>
      </c>
      <c r="G130" s="26"/>
      <c r="H130" s="72"/>
    </row>
    <row r="131" spans="2:8" x14ac:dyDescent="0.25">
      <c r="B131" s="41"/>
      <c r="C131" s="27" t="s">
        <v>101</v>
      </c>
      <c r="D131" s="26">
        <f>'data-ca'!BE323</f>
        <v>1</v>
      </c>
      <c r="E131" s="26">
        <f>'data-ca'!BF323</f>
        <v>0</v>
      </c>
      <c r="F131" s="26">
        <f>'data-ca'!BG323</f>
        <v>2</v>
      </c>
      <c r="G131" s="26"/>
      <c r="H131" s="72"/>
    </row>
    <row r="132" spans="2:8" x14ac:dyDescent="0.25">
      <c r="B132" s="41"/>
      <c r="C132" s="27" t="s">
        <v>1607</v>
      </c>
      <c r="D132" s="26">
        <f>'data-ca'!BH323</f>
        <v>0</v>
      </c>
      <c r="E132" s="26">
        <f>'data-ca'!BI323</f>
        <v>0</v>
      </c>
      <c r="F132" s="26">
        <f>'data-ca'!BJ323</f>
        <v>3</v>
      </c>
      <c r="G132" s="26"/>
      <c r="H132" s="72"/>
    </row>
    <row r="133" spans="2:8" x14ac:dyDescent="0.25">
      <c r="B133" s="76"/>
      <c r="C133" s="30"/>
      <c r="D133" s="30"/>
      <c r="E133" s="30"/>
      <c r="F133" s="30"/>
      <c r="G133" s="30"/>
      <c r="H133" s="45"/>
    </row>
    <row r="134" spans="2:8" x14ac:dyDescent="0.25">
      <c r="B134" s="5"/>
    </row>
    <row r="135" spans="2:8" x14ac:dyDescent="0.25">
      <c r="B135" s="5"/>
    </row>
    <row r="136" spans="2:8" x14ac:dyDescent="0.25">
      <c r="B136" s="46" t="s">
        <v>103</v>
      </c>
      <c r="C136" s="47"/>
      <c r="D136" s="47"/>
      <c r="E136" s="47"/>
      <c r="F136" s="47"/>
      <c r="G136" s="47"/>
      <c r="H136" s="69"/>
    </row>
    <row r="137" spans="2:8" x14ac:dyDescent="0.25">
      <c r="B137" s="41"/>
      <c r="C137" s="27">
        <v>1</v>
      </c>
      <c r="D137" s="28">
        <f>'data-ca'!BL337</f>
        <v>1</v>
      </c>
      <c r="E137" s="28">
        <f t="shared" ref="E137:E140" si="9">D137</f>
        <v>1</v>
      </c>
      <c r="F137" s="26"/>
      <c r="G137" s="26"/>
      <c r="H137" s="72"/>
    </row>
    <row r="138" spans="2:8" x14ac:dyDescent="0.25">
      <c r="B138" s="41"/>
      <c r="C138" s="27">
        <v>2</v>
      </c>
      <c r="D138" s="28">
        <f>'data-ca'!BL338</f>
        <v>0</v>
      </c>
      <c r="E138" s="28">
        <f t="shared" si="9"/>
        <v>0</v>
      </c>
      <c r="F138" s="26"/>
      <c r="G138" s="26"/>
      <c r="H138" s="72"/>
    </row>
    <row r="139" spans="2:8" x14ac:dyDescent="0.25">
      <c r="B139" s="41"/>
      <c r="C139" s="27">
        <v>3</v>
      </c>
      <c r="D139" s="28">
        <f>'data-ca'!BL339</f>
        <v>0</v>
      </c>
      <c r="E139" s="28">
        <f t="shared" si="9"/>
        <v>0</v>
      </c>
      <c r="F139" s="26"/>
      <c r="G139" s="26"/>
      <c r="H139" s="72"/>
    </row>
    <row r="140" spans="2:8" x14ac:dyDescent="0.25">
      <c r="B140" s="41"/>
      <c r="C140" s="27" t="s">
        <v>104</v>
      </c>
      <c r="D140" s="28">
        <f>'data-ca'!BL341</f>
        <v>0</v>
      </c>
      <c r="E140" s="28">
        <f t="shared" si="9"/>
        <v>0</v>
      </c>
      <c r="F140" s="26"/>
      <c r="G140" s="26"/>
      <c r="H140" s="72"/>
    </row>
    <row r="141" spans="2:8" x14ac:dyDescent="0.25">
      <c r="B141" s="76"/>
      <c r="C141" s="30"/>
      <c r="D141" s="30"/>
      <c r="E141" s="30"/>
      <c r="F141" s="30"/>
      <c r="G141" s="30"/>
      <c r="H141" s="45"/>
    </row>
    <row r="142" spans="2:8" x14ac:dyDescent="0.25">
      <c r="B142" s="5"/>
    </row>
    <row r="143" spans="2:8" x14ac:dyDescent="0.25">
      <c r="B143" s="46" t="s">
        <v>105</v>
      </c>
      <c r="C143" s="47"/>
      <c r="D143" s="47"/>
      <c r="E143" s="79" t="s">
        <v>1598</v>
      </c>
    </row>
    <row r="144" spans="2:8" x14ac:dyDescent="0.25">
      <c r="B144" s="41"/>
      <c r="C144" s="27" t="s">
        <v>106</v>
      </c>
      <c r="D144" s="26">
        <f>'data-ca'!BN323</f>
        <v>4</v>
      </c>
      <c r="E144" s="72"/>
    </row>
    <row r="145" spans="2:13" x14ac:dyDescent="0.25">
      <c r="B145" s="41"/>
      <c r="C145" s="27" t="s">
        <v>107</v>
      </c>
      <c r="D145" s="26">
        <f>'data-ca'!BO323</f>
        <v>4</v>
      </c>
      <c r="E145" s="72"/>
    </row>
    <row r="146" spans="2:13" x14ac:dyDescent="0.25">
      <c r="B146" s="41"/>
      <c r="C146" s="27" t="s">
        <v>108</v>
      </c>
      <c r="D146" s="26">
        <f>'data-ca'!BP323</f>
        <v>1</v>
      </c>
      <c r="E146" s="72"/>
    </row>
    <row r="147" spans="2:13" x14ac:dyDescent="0.25">
      <c r="B147" s="43"/>
      <c r="C147" s="55" t="s">
        <v>75</v>
      </c>
      <c r="D147" s="30">
        <f>'data-ca'!BQ323</f>
        <v>0</v>
      </c>
      <c r="E147" s="45"/>
    </row>
    <row r="148" spans="2:13" x14ac:dyDescent="0.25">
      <c r="B148" s="5"/>
    </row>
    <row r="149" spans="2:13" x14ac:dyDescent="0.25">
      <c r="B149" s="46" t="s">
        <v>109</v>
      </c>
      <c r="C149" s="47"/>
      <c r="D149" s="47"/>
      <c r="E149" s="47"/>
      <c r="F149" s="47"/>
      <c r="G149" s="47"/>
      <c r="H149" s="47"/>
      <c r="I149" s="48"/>
      <c r="J149" s="48"/>
      <c r="K149" s="48"/>
      <c r="L149" s="49"/>
      <c r="M149" s="54"/>
    </row>
    <row r="150" spans="2:13" x14ac:dyDescent="0.25">
      <c r="B150" s="73"/>
      <c r="C150" s="26"/>
      <c r="D150" s="26"/>
      <c r="E150" s="26"/>
      <c r="F150" s="62" t="s">
        <v>0</v>
      </c>
      <c r="G150" s="62" t="s">
        <v>1</v>
      </c>
      <c r="H150" s="62" t="s">
        <v>2</v>
      </c>
      <c r="I150" s="62" t="s">
        <v>3</v>
      </c>
      <c r="J150" s="27" t="s">
        <v>15</v>
      </c>
      <c r="K150" s="53">
        <f>'data-ca'!BS366</f>
        <v>0</v>
      </c>
      <c r="L150" s="42">
        <f t="shared" ref="L150:L154" si="10">K150</f>
        <v>0</v>
      </c>
      <c r="M150" s="54"/>
    </row>
    <row r="151" spans="2:13" x14ac:dyDescent="0.25">
      <c r="B151" s="73"/>
      <c r="C151" s="26"/>
      <c r="D151" s="26"/>
      <c r="E151" s="26"/>
      <c r="F151" s="62">
        <f>'data-ca'!BS351</f>
        <v>70</v>
      </c>
      <c r="G151" s="62">
        <f>'data-ca'!BS352</f>
        <v>95</v>
      </c>
      <c r="H151" s="80">
        <f>'data-ca'!BS353</f>
        <v>78.5</v>
      </c>
      <c r="I151" s="50">
        <f>'data-ca'!BS354</f>
        <v>74.5</v>
      </c>
      <c r="J151" s="27" t="s">
        <v>11</v>
      </c>
      <c r="K151" s="53">
        <f>'data-ca'!BS367</f>
        <v>0</v>
      </c>
      <c r="L151" s="42">
        <f t="shared" si="10"/>
        <v>0</v>
      </c>
      <c r="M151" s="54"/>
    </row>
    <row r="152" spans="2:13" x14ac:dyDescent="0.25">
      <c r="B152" s="73"/>
      <c r="C152" s="26"/>
      <c r="D152" s="26"/>
      <c r="E152" s="26"/>
      <c r="F152" s="26"/>
      <c r="G152" s="26"/>
      <c r="H152" s="26"/>
      <c r="I152" s="50"/>
      <c r="J152" s="27" t="s">
        <v>12</v>
      </c>
      <c r="K152" s="53">
        <f>'data-ca'!BS368</f>
        <v>0</v>
      </c>
      <c r="L152" s="42">
        <f t="shared" si="10"/>
        <v>0</v>
      </c>
      <c r="M152" s="54"/>
    </row>
    <row r="153" spans="2:13" x14ac:dyDescent="0.25">
      <c r="B153" s="73"/>
      <c r="C153" s="26"/>
      <c r="D153" s="26"/>
      <c r="E153" s="26"/>
      <c r="F153" s="26"/>
      <c r="G153" s="26"/>
      <c r="H153" s="26"/>
      <c r="I153" s="50"/>
      <c r="J153" s="27" t="s">
        <v>13</v>
      </c>
      <c r="K153" s="53">
        <f>'data-ca'!BS369</f>
        <v>0.75</v>
      </c>
      <c r="L153" s="42">
        <f t="shared" si="10"/>
        <v>0.75</v>
      </c>
      <c r="M153" s="54"/>
    </row>
    <row r="154" spans="2:13" x14ac:dyDescent="0.25">
      <c r="B154" s="76"/>
      <c r="C154" s="30"/>
      <c r="D154" s="30"/>
      <c r="E154" s="30"/>
      <c r="F154" s="30"/>
      <c r="G154" s="30"/>
      <c r="H154" s="30"/>
      <c r="I154" s="64"/>
      <c r="J154" s="55" t="s">
        <v>14</v>
      </c>
      <c r="K154" s="57">
        <f>'data-ca'!BS370</f>
        <v>0.25</v>
      </c>
      <c r="L154" s="71">
        <f t="shared" si="10"/>
        <v>0.25</v>
      </c>
      <c r="M154" s="54"/>
    </row>
    <row r="155" spans="2:13" x14ac:dyDescent="0.25">
      <c r="B155" s="5"/>
      <c r="J155" s="27"/>
      <c r="K155" s="53"/>
      <c r="M155" s="54"/>
    </row>
    <row r="156" spans="2:13" x14ac:dyDescent="0.25">
      <c r="B156" s="46" t="s">
        <v>110</v>
      </c>
      <c r="C156" s="47"/>
      <c r="D156" s="47"/>
      <c r="E156" s="47"/>
      <c r="F156" s="69"/>
      <c r="M156" s="54"/>
    </row>
    <row r="157" spans="2:13" x14ac:dyDescent="0.25">
      <c r="B157" s="41"/>
      <c r="C157" s="26"/>
      <c r="D157" s="62" t="s">
        <v>199</v>
      </c>
      <c r="E157" s="62" t="s">
        <v>200</v>
      </c>
      <c r="F157" s="77" t="s">
        <v>201</v>
      </c>
    </row>
    <row r="158" spans="2:13" x14ac:dyDescent="0.25">
      <c r="B158" s="41"/>
      <c r="C158" s="29" t="s">
        <v>202</v>
      </c>
      <c r="D158" s="61">
        <f>'data-ca'!BT323</f>
        <v>1</v>
      </c>
      <c r="E158" s="61">
        <f>'data-ca'!BT324</f>
        <v>1</v>
      </c>
      <c r="F158" s="81">
        <f>'data-ca'!BT325</f>
        <v>0</v>
      </c>
    </row>
    <row r="159" spans="2:13" x14ac:dyDescent="0.25">
      <c r="B159" s="41"/>
      <c r="C159" s="29" t="s">
        <v>203</v>
      </c>
      <c r="D159" s="62">
        <f>'data-ca'!BU323</f>
        <v>1</v>
      </c>
      <c r="E159" s="62">
        <f>'data-ca'!BU324</f>
        <v>1</v>
      </c>
      <c r="F159" s="77">
        <f>'data-ca'!BU325</f>
        <v>0</v>
      </c>
    </row>
    <row r="160" spans="2:13" x14ac:dyDescent="0.25">
      <c r="B160" s="76"/>
      <c r="C160" s="82" t="s">
        <v>204</v>
      </c>
      <c r="D160" s="68">
        <f>'data-ca'!BV323</f>
        <v>0</v>
      </c>
      <c r="E160" s="68">
        <f>'data-ca'!BV324</f>
        <v>0</v>
      </c>
      <c r="F160" s="83">
        <f>'data-ca'!BV325</f>
        <v>2</v>
      </c>
    </row>
    <row r="161" spans="2:8" x14ac:dyDescent="0.25">
      <c r="B161" s="5"/>
    </row>
    <row r="162" spans="2:8" x14ac:dyDescent="0.25">
      <c r="B162" s="5"/>
    </row>
    <row r="163" spans="2:8" x14ac:dyDescent="0.25">
      <c r="B163" s="46" t="s">
        <v>111</v>
      </c>
      <c r="C163" s="47"/>
      <c r="D163" s="47"/>
      <c r="E163" s="47"/>
      <c r="F163" s="47"/>
      <c r="G163" s="47"/>
      <c r="H163" s="69"/>
    </row>
    <row r="164" spans="2:8" x14ac:dyDescent="0.25">
      <c r="B164" s="41"/>
      <c r="C164" s="27" t="s">
        <v>112</v>
      </c>
      <c r="D164" s="62" t="s">
        <v>0</v>
      </c>
      <c r="E164" s="62" t="s">
        <v>1</v>
      </c>
      <c r="F164" s="62" t="s">
        <v>2</v>
      </c>
      <c r="G164" s="62" t="s">
        <v>3</v>
      </c>
      <c r="H164" s="84" t="s">
        <v>1610</v>
      </c>
    </row>
    <row r="165" spans="2:8" x14ac:dyDescent="0.25">
      <c r="B165" s="41"/>
      <c r="C165" s="27" t="s">
        <v>113</v>
      </c>
      <c r="D165" s="85">
        <f>'data-ca'!BW351</f>
        <v>60</v>
      </c>
      <c r="E165" s="85">
        <f>'data-ca'!BW352</f>
        <v>120</v>
      </c>
      <c r="F165" s="85">
        <f>'data-ca'!BW353</f>
        <v>87.5</v>
      </c>
      <c r="G165" s="85">
        <f>'data-ca'!BW354</f>
        <v>85</v>
      </c>
      <c r="H165" s="72">
        <f>'data-ca'!BW360</f>
        <v>4</v>
      </c>
    </row>
    <row r="166" spans="2:8" x14ac:dyDescent="0.25">
      <c r="B166" s="41"/>
      <c r="C166" s="27" t="s">
        <v>114</v>
      </c>
      <c r="D166" s="85">
        <f>'data-ca'!BX$351</f>
        <v>30</v>
      </c>
      <c r="E166" s="85">
        <f>'data-ca'!BX$352</f>
        <v>60</v>
      </c>
      <c r="F166" s="85">
        <f>'data-ca'!BX$353</f>
        <v>42.5</v>
      </c>
      <c r="G166" s="85">
        <f>'data-ca'!BX$354</f>
        <v>40</v>
      </c>
      <c r="H166" s="72">
        <f>'data-ca'!BX360</f>
        <v>4</v>
      </c>
    </row>
    <row r="167" spans="2:8" x14ac:dyDescent="0.25">
      <c r="B167" s="41"/>
      <c r="C167" s="27" t="s">
        <v>115</v>
      </c>
      <c r="D167" s="85">
        <f>'data-ca'!BY$351</f>
        <v>25</v>
      </c>
      <c r="E167" s="85">
        <f>'data-ca'!BY$352</f>
        <v>55</v>
      </c>
      <c r="F167" s="85">
        <f>'data-ca'!BY$353</f>
        <v>36.666666666666664</v>
      </c>
      <c r="G167" s="85">
        <f>'data-ca'!BY$354</f>
        <v>30</v>
      </c>
      <c r="H167" s="72">
        <f>'data-ca'!BY360</f>
        <v>3</v>
      </c>
    </row>
    <row r="168" spans="2:8" x14ac:dyDescent="0.25">
      <c r="B168" s="43"/>
      <c r="C168" s="55" t="s">
        <v>116</v>
      </c>
      <c r="D168" s="86">
        <f>'data-ca'!BZ$351</f>
        <v>0</v>
      </c>
      <c r="E168" s="86">
        <f>'data-ca'!BZ$352</f>
        <v>0</v>
      </c>
      <c r="F168" s="86" t="e">
        <f>'data-ca'!BZ$353</f>
        <v>#DIV/0!</v>
      </c>
      <c r="G168" s="86" t="e">
        <f>'data-ca'!BZ$354</f>
        <v>#NUM!</v>
      </c>
      <c r="H168" s="45">
        <f>'data-ca'!BZ360</f>
        <v>0</v>
      </c>
    </row>
    <row r="169" spans="2:8" x14ac:dyDescent="0.25">
      <c r="F169" s="23"/>
    </row>
    <row r="170" spans="2:8" x14ac:dyDescent="0.25">
      <c r="B170" s="5"/>
    </row>
    <row r="171" spans="2:8" x14ac:dyDescent="0.25">
      <c r="B171" s="46" t="s">
        <v>117</v>
      </c>
      <c r="C171" s="47"/>
      <c r="D171" s="47"/>
      <c r="E171" s="69"/>
    </row>
    <row r="172" spans="2:8" x14ac:dyDescent="0.25">
      <c r="B172" s="41"/>
      <c r="C172" s="29" t="s">
        <v>118</v>
      </c>
      <c r="D172" s="28">
        <f>'data-ca'!CB$348</f>
        <v>0.25</v>
      </c>
      <c r="E172" s="42">
        <f t="shared" ref="E172:E179" si="11">D172</f>
        <v>0.25</v>
      </c>
    </row>
    <row r="173" spans="2:8" x14ac:dyDescent="0.25">
      <c r="B173" s="41"/>
      <c r="C173" s="29" t="s">
        <v>119</v>
      </c>
      <c r="D173" s="28">
        <f>'data-ca'!CC$348</f>
        <v>0.75</v>
      </c>
      <c r="E173" s="42">
        <f t="shared" si="11"/>
        <v>0.75</v>
      </c>
    </row>
    <row r="174" spans="2:8" x14ac:dyDescent="0.25">
      <c r="B174" s="41"/>
      <c r="C174" s="29" t="s">
        <v>120</v>
      </c>
      <c r="D174" s="28">
        <f>'data-ca'!CD$348</f>
        <v>0.75</v>
      </c>
      <c r="E174" s="42">
        <f t="shared" si="11"/>
        <v>0.75</v>
      </c>
    </row>
    <row r="175" spans="2:8" x14ac:dyDescent="0.25">
      <c r="B175" s="41"/>
      <c r="C175" s="29" t="s">
        <v>121</v>
      </c>
      <c r="D175" s="28">
        <f>'data-ca'!CE$348</f>
        <v>0.25</v>
      </c>
      <c r="E175" s="42">
        <f t="shared" si="11"/>
        <v>0.25</v>
      </c>
    </row>
    <row r="176" spans="2:8" x14ac:dyDescent="0.25">
      <c r="B176" s="41"/>
      <c r="C176" s="29" t="s">
        <v>122</v>
      </c>
      <c r="D176" s="28">
        <f>'data-ca'!CF$348</f>
        <v>0</v>
      </c>
      <c r="E176" s="42">
        <f t="shared" si="11"/>
        <v>0</v>
      </c>
    </row>
    <row r="177" spans="2:8" x14ac:dyDescent="0.25">
      <c r="B177" s="41"/>
      <c r="C177" s="29" t="s">
        <v>123</v>
      </c>
      <c r="D177" s="28">
        <f>'data-ca'!CG$348</f>
        <v>0.5</v>
      </c>
      <c r="E177" s="42">
        <f t="shared" si="11"/>
        <v>0.5</v>
      </c>
    </row>
    <row r="178" spans="2:8" x14ac:dyDescent="0.25">
      <c r="B178" s="41"/>
      <c r="C178" s="29" t="s">
        <v>124</v>
      </c>
      <c r="D178" s="28">
        <f>'data-ca'!CH$348</f>
        <v>0</v>
      </c>
      <c r="E178" s="42">
        <f t="shared" si="11"/>
        <v>0</v>
      </c>
    </row>
    <row r="179" spans="2:8" x14ac:dyDescent="0.25">
      <c r="B179" s="43"/>
      <c r="C179" s="82" t="s">
        <v>75</v>
      </c>
      <c r="D179" s="44">
        <f>'data-ca'!CI$348</f>
        <v>0.25</v>
      </c>
      <c r="E179" s="71">
        <f t="shared" si="11"/>
        <v>0.25</v>
      </c>
    </row>
    <row r="180" spans="2:8" x14ac:dyDescent="0.25">
      <c r="B180" s="5"/>
    </row>
    <row r="181" spans="2:8" x14ac:dyDescent="0.25">
      <c r="B181" s="5"/>
    </row>
    <row r="182" spans="2:8" x14ac:dyDescent="0.25">
      <c r="B182" s="5" t="s">
        <v>125</v>
      </c>
    </row>
    <row r="183" spans="2:8" x14ac:dyDescent="0.25">
      <c r="B183" s="5"/>
    </row>
    <row r="184" spans="2:8" x14ac:dyDescent="0.25">
      <c r="B184" s="5"/>
    </row>
    <row r="185" spans="2:8" x14ac:dyDescent="0.25">
      <c r="B185" s="46" t="s">
        <v>126</v>
      </c>
      <c r="C185" s="47"/>
      <c r="D185" s="47"/>
      <c r="E185" s="47"/>
      <c r="F185" s="47"/>
      <c r="G185" s="69"/>
    </row>
    <row r="186" spans="2:8" x14ac:dyDescent="0.25">
      <c r="B186" s="41"/>
      <c r="C186" s="26"/>
      <c r="D186" s="29" t="s">
        <v>127</v>
      </c>
      <c r="E186" s="29" t="s">
        <v>128</v>
      </c>
      <c r="F186" s="29" t="s">
        <v>129</v>
      </c>
      <c r="G186" s="87" t="s">
        <v>75</v>
      </c>
      <c r="H186" s="5"/>
    </row>
    <row r="187" spans="2:8" x14ac:dyDescent="0.25">
      <c r="B187" s="41"/>
      <c r="C187" s="27" t="s">
        <v>130</v>
      </c>
      <c r="D187" s="28">
        <f>'data-ca'!CL348</f>
        <v>1</v>
      </c>
      <c r="E187" s="28">
        <f>'data-ca'!CM348</f>
        <v>0</v>
      </c>
      <c r="F187" s="28">
        <f>'data-ca'!CN348</f>
        <v>0</v>
      </c>
      <c r="G187" s="42">
        <f>'data-ca'!CO348</f>
        <v>0</v>
      </c>
      <c r="H187" s="12"/>
    </row>
    <row r="188" spans="2:8" x14ac:dyDescent="0.25">
      <c r="B188" s="43"/>
      <c r="C188" s="55" t="s">
        <v>131</v>
      </c>
      <c r="D188" s="44">
        <f>'data-ca'!CP348</f>
        <v>1</v>
      </c>
      <c r="E188" s="44">
        <f>'data-ca'!CQ348</f>
        <v>0</v>
      </c>
      <c r="F188" s="44">
        <f>'data-ca'!CR348</f>
        <v>0</v>
      </c>
      <c r="G188" s="71">
        <f>'data-ca'!CS348</f>
        <v>0</v>
      </c>
    </row>
    <row r="189" spans="2:8" x14ac:dyDescent="0.25">
      <c r="B189" s="5"/>
    </row>
    <row r="190" spans="2:8" x14ac:dyDescent="0.25">
      <c r="B190" s="46" t="s">
        <v>132</v>
      </c>
      <c r="C190" s="47"/>
      <c r="D190" s="47"/>
      <c r="E190" s="69"/>
    </row>
    <row r="191" spans="2:8" x14ac:dyDescent="0.25">
      <c r="B191" s="41"/>
      <c r="C191" s="27" t="s">
        <v>133</v>
      </c>
      <c r="D191" s="28">
        <f>'data-ca'!CT337</f>
        <v>0.25</v>
      </c>
      <c r="E191" s="42">
        <f t="shared" ref="E191:E197" si="12">D191</f>
        <v>0.25</v>
      </c>
    </row>
    <row r="192" spans="2:8" x14ac:dyDescent="0.25">
      <c r="B192" s="41"/>
      <c r="C192" s="27" t="s">
        <v>134</v>
      </c>
      <c r="D192" s="28">
        <f>'data-ca'!CT338</f>
        <v>0.5</v>
      </c>
      <c r="E192" s="42">
        <f t="shared" si="12"/>
        <v>0.5</v>
      </c>
    </row>
    <row r="193" spans="2:7" x14ac:dyDescent="0.25">
      <c r="B193" s="41"/>
      <c r="C193" s="27" t="s">
        <v>135</v>
      </c>
      <c r="D193" s="28">
        <f>'data-ca'!CT339</f>
        <v>0</v>
      </c>
      <c r="E193" s="42">
        <f t="shared" si="12"/>
        <v>0</v>
      </c>
    </row>
    <row r="194" spans="2:7" x14ac:dyDescent="0.25">
      <c r="B194" s="41"/>
      <c r="C194" s="27" t="s">
        <v>136</v>
      </c>
      <c r="D194" s="28">
        <f>'data-ca'!CT340</f>
        <v>0</v>
      </c>
      <c r="E194" s="42">
        <f t="shared" si="12"/>
        <v>0</v>
      </c>
    </row>
    <row r="195" spans="2:7" x14ac:dyDescent="0.25">
      <c r="B195" s="41"/>
      <c r="C195" s="27" t="s">
        <v>137</v>
      </c>
      <c r="D195" s="28">
        <f>'data-ca'!CT341</f>
        <v>0</v>
      </c>
      <c r="E195" s="42">
        <f t="shared" si="12"/>
        <v>0</v>
      </c>
    </row>
    <row r="196" spans="2:7" x14ac:dyDescent="0.25">
      <c r="B196" s="41"/>
      <c r="C196" s="27" t="s">
        <v>138</v>
      </c>
      <c r="D196" s="28">
        <f>'data-ca'!CT342</f>
        <v>0.25</v>
      </c>
      <c r="E196" s="42">
        <f t="shared" si="12"/>
        <v>0.25</v>
      </c>
    </row>
    <row r="197" spans="2:7" x14ac:dyDescent="0.25">
      <c r="B197" s="43"/>
      <c r="C197" s="55" t="s">
        <v>139</v>
      </c>
      <c r="D197" s="44">
        <f>'data-ca'!CT343</f>
        <v>0</v>
      </c>
      <c r="E197" s="71">
        <f t="shared" si="12"/>
        <v>0</v>
      </c>
    </row>
    <row r="198" spans="2:7" x14ac:dyDescent="0.25">
      <c r="B198" s="5"/>
    </row>
    <row r="199" spans="2:7" x14ac:dyDescent="0.25">
      <c r="B199" s="5"/>
    </row>
    <row r="200" spans="2:7" x14ac:dyDescent="0.25">
      <c r="B200" s="46" t="s">
        <v>140</v>
      </c>
      <c r="C200" s="47"/>
      <c r="D200" s="47"/>
      <c r="E200" s="47"/>
      <c r="F200" s="47"/>
      <c r="G200" s="69"/>
    </row>
    <row r="201" spans="2:7" x14ac:dyDescent="0.25">
      <c r="B201" s="41"/>
      <c r="C201" s="26"/>
      <c r="D201" s="29" t="s">
        <v>141</v>
      </c>
      <c r="E201" s="29" t="s">
        <v>142</v>
      </c>
      <c r="F201" s="29" t="s">
        <v>143</v>
      </c>
      <c r="G201" s="87" t="s">
        <v>144</v>
      </c>
    </row>
    <row r="202" spans="2:7" x14ac:dyDescent="0.25">
      <c r="B202" s="41"/>
      <c r="C202" s="27" t="s">
        <v>145</v>
      </c>
      <c r="D202" s="28">
        <f>'data-ca'!CU$337</f>
        <v>0</v>
      </c>
      <c r="E202" s="28">
        <f>'data-ca'!CU$338</f>
        <v>0</v>
      </c>
      <c r="F202" s="28">
        <f>'data-ca'!CU$339</f>
        <v>0.75</v>
      </c>
      <c r="G202" s="42">
        <f>'data-ca'!CU$340</f>
        <v>0.25</v>
      </c>
    </row>
    <row r="203" spans="2:7" x14ac:dyDescent="0.25">
      <c r="B203" s="41"/>
      <c r="C203" s="27" t="s">
        <v>146</v>
      </c>
      <c r="D203" s="28">
        <f>'data-ca'!CV$337</f>
        <v>0</v>
      </c>
      <c r="E203" s="28">
        <f>'data-ca'!CV$338</f>
        <v>0.66666666666666663</v>
      </c>
      <c r="F203" s="28">
        <f>'data-ca'!CV$339</f>
        <v>0.33333333333333331</v>
      </c>
      <c r="G203" s="42">
        <f>'data-ca'!CV$340</f>
        <v>0</v>
      </c>
    </row>
    <row r="204" spans="2:7" x14ac:dyDescent="0.25">
      <c r="B204" s="41"/>
      <c r="C204" s="27" t="s">
        <v>147</v>
      </c>
      <c r="D204" s="28">
        <f>'data-ca'!CW$337</f>
        <v>0</v>
      </c>
      <c r="E204" s="28">
        <f>'data-ca'!CW$338</f>
        <v>0.5</v>
      </c>
      <c r="F204" s="28">
        <f>'data-ca'!CW$339</f>
        <v>0</v>
      </c>
      <c r="G204" s="42">
        <f>'data-ca'!CW$340</f>
        <v>0.5</v>
      </c>
    </row>
    <row r="205" spans="2:7" x14ac:dyDescent="0.25">
      <c r="B205" s="41"/>
      <c r="C205" s="27" t="s">
        <v>148</v>
      </c>
      <c r="D205" s="28">
        <f>'data-ca'!CX$337</f>
        <v>0</v>
      </c>
      <c r="E205" s="28">
        <f>'data-ca'!CX$338</f>
        <v>0.5</v>
      </c>
      <c r="F205" s="28">
        <f>'data-ca'!CX$339</f>
        <v>0.25</v>
      </c>
      <c r="G205" s="42">
        <f>'data-ca'!CX$340</f>
        <v>0.25</v>
      </c>
    </row>
    <row r="206" spans="2:7" x14ac:dyDescent="0.25">
      <c r="B206" s="41"/>
      <c r="C206" s="27" t="s">
        <v>149</v>
      </c>
      <c r="D206" s="28">
        <f>'data-ca'!CY$337</f>
        <v>0</v>
      </c>
      <c r="E206" s="28">
        <f>'data-ca'!CY$338</f>
        <v>0.5</v>
      </c>
      <c r="F206" s="28">
        <f>'data-ca'!CY$339</f>
        <v>0</v>
      </c>
      <c r="G206" s="42">
        <f>'data-ca'!CY$340</f>
        <v>0.5</v>
      </c>
    </row>
    <row r="207" spans="2:7" x14ac:dyDescent="0.25">
      <c r="B207" s="41"/>
      <c r="C207" s="27" t="s">
        <v>150</v>
      </c>
      <c r="D207" s="28">
        <f>'data-ca'!CZ$337</f>
        <v>0</v>
      </c>
      <c r="E207" s="28">
        <f>'data-ca'!CZ$338</f>
        <v>0.5</v>
      </c>
      <c r="F207" s="28">
        <f>'data-ca'!CZ$339</f>
        <v>0.25</v>
      </c>
      <c r="G207" s="42">
        <f>'data-ca'!CZ$340</f>
        <v>0.25</v>
      </c>
    </row>
    <row r="208" spans="2:7" x14ac:dyDescent="0.25">
      <c r="B208" s="41"/>
      <c r="C208" s="27" t="s">
        <v>151</v>
      </c>
      <c r="D208" s="28">
        <f>'data-ca'!DA$337</f>
        <v>0.25</v>
      </c>
      <c r="E208" s="28">
        <f>'data-ca'!DA$338</f>
        <v>0.25</v>
      </c>
      <c r="F208" s="28">
        <f>'data-ca'!DA$339</f>
        <v>0.5</v>
      </c>
      <c r="G208" s="42">
        <f>'data-ca'!DA$340</f>
        <v>0</v>
      </c>
    </row>
    <row r="209" spans="2:7" x14ac:dyDescent="0.25">
      <c r="B209" s="41"/>
      <c r="C209" s="27" t="s">
        <v>152</v>
      </c>
      <c r="D209" s="28">
        <f>'data-ca'!DB$337</f>
        <v>0.25</v>
      </c>
      <c r="E209" s="28">
        <f>'data-ca'!DB$338</f>
        <v>0.5</v>
      </c>
      <c r="F209" s="28">
        <f>'data-ca'!DB$339</f>
        <v>0</v>
      </c>
      <c r="G209" s="42">
        <f>'data-ca'!DB$340</f>
        <v>0.25</v>
      </c>
    </row>
    <row r="210" spans="2:7" x14ac:dyDescent="0.25">
      <c r="B210" s="43"/>
      <c r="C210" s="55" t="s">
        <v>153</v>
      </c>
      <c r="D210" s="44">
        <f>'data-ca'!DC$337</f>
        <v>0</v>
      </c>
      <c r="E210" s="44">
        <f>'data-ca'!DC$338</f>
        <v>0.5</v>
      </c>
      <c r="F210" s="44">
        <f>'data-ca'!DC$339</f>
        <v>0.5</v>
      </c>
      <c r="G210" s="71">
        <f>'data-ca'!DC$340</f>
        <v>0</v>
      </c>
    </row>
    <row r="211" spans="2:7" x14ac:dyDescent="0.25">
      <c r="B211" s="5"/>
    </row>
    <row r="212" spans="2:7" x14ac:dyDescent="0.25">
      <c r="B212" s="5"/>
    </row>
    <row r="213" spans="2:7" x14ac:dyDescent="0.25">
      <c r="B213" s="46" t="s">
        <v>154</v>
      </c>
      <c r="C213" s="47"/>
      <c r="D213" s="47"/>
      <c r="E213" s="69"/>
    </row>
    <row r="214" spans="2:7" x14ac:dyDescent="0.25">
      <c r="B214" s="41"/>
      <c r="C214" s="27" t="s">
        <v>155</v>
      </c>
      <c r="D214" s="28">
        <f>'data-ca'!DD$348</f>
        <v>0.75</v>
      </c>
      <c r="E214" s="42">
        <f t="shared" ref="E214:E221" si="13">D214</f>
        <v>0.75</v>
      </c>
    </row>
    <row r="215" spans="2:7" x14ac:dyDescent="0.25">
      <c r="B215" s="41"/>
      <c r="C215" s="27" t="s">
        <v>156</v>
      </c>
      <c r="D215" s="28">
        <f>'data-ca'!DE$348</f>
        <v>0.75</v>
      </c>
      <c r="E215" s="42">
        <f t="shared" si="13"/>
        <v>0.75</v>
      </c>
    </row>
    <row r="216" spans="2:7" x14ac:dyDescent="0.25">
      <c r="B216" s="41"/>
      <c r="C216" s="27" t="s">
        <v>157</v>
      </c>
      <c r="D216" s="28">
        <f>'data-ca'!DF$348</f>
        <v>0.75</v>
      </c>
      <c r="E216" s="42">
        <f t="shared" si="13"/>
        <v>0.75</v>
      </c>
    </row>
    <row r="217" spans="2:7" x14ac:dyDescent="0.25">
      <c r="B217" s="41"/>
      <c r="C217" s="27" t="s">
        <v>158</v>
      </c>
      <c r="D217" s="28">
        <f>'data-ca'!DG$348</f>
        <v>0.25</v>
      </c>
      <c r="E217" s="42">
        <f t="shared" si="13"/>
        <v>0.25</v>
      </c>
    </row>
    <row r="218" spans="2:7" x14ac:dyDescent="0.25">
      <c r="B218" s="41"/>
      <c r="C218" s="27" t="s">
        <v>159</v>
      </c>
      <c r="D218" s="28">
        <f>'data-ca'!DH$348</f>
        <v>0</v>
      </c>
      <c r="E218" s="42">
        <f t="shared" si="13"/>
        <v>0</v>
      </c>
    </row>
    <row r="219" spans="2:7" x14ac:dyDescent="0.25">
      <c r="B219" s="41"/>
      <c r="C219" s="27" t="s">
        <v>160</v>
      </c>
      <c r="D219" s="28">
        <f>'data-ca'!DI$348</f>
        <v>0</v>
      </c>
      <c r="E219" s="42">
        <f t="shared" si="13"/>
        <v>0</v>
      </c>
    </row>
    <row r="220" spans="2:7" x14ac:dyDescent="0.25">
      <c r="B220" s="41"/>
      <c r="C220" s="27" t="s">
        <v>161</v>
      </c>
      <c r="D220" s="28">
        <f>'data-ca'!DJ$348</f>
        <v>0.5</v>
      </c>
      <c r="E220" s="42">
        <f t="shared" si="13"/>
        <v>0.5</v>
      </c>
    </row>
    <row r="221" spans="2:7" x14ac:dyDescent="0.25">
      <c r="B221" s="43"/>
      <c r="C221" s="55" t="s">
        <v>75</v>
      </c>
      <c r="D221" s="44">
        <f>'data-ca'!DK$348</f>
        <v>0</v>
      </c>
      <c r="E221" s="71">
        <f t="shared" si="13"/>
        <v>0</v>
      </c>
    </row>
    <row r="222" spans="2:7" x14ac:dyDescent="0.25">
      <c r="B222" s="5"/>
    </row>
    <row r="223" spans="2:7" x14ac:dyDescent="0.25">
      <c r="B223" s="5"/>
    </row>
    <row r="224" spans="2:7" x14ac:dyDescent="0.25">
      <c r="B224" s="5" t="s">
        <v>162</v>
      </c>
    </row>
    <row r="225" spans="1:7" x14ac:dyDescent="0.25">
      <c r="B225" s="5"/>
    </row>
    <row r="226" spans="1:7" x14ac:dyDescent="0.25">
      <c r="B226" s="5" t="s">
        <v>163</v>
      </c>
    </row>
    <row r="227" spans="1:7" x14ac:dyDescent="0.25">
      <c r="B227" s="5"/>
    </row>
    <row r="228" spans="1:7" x14ac:dyDescent="0.25">
      <c r="B228" s="5"/>
    </row>
    <row r="229" spans="1:7" x14ac:dyDescent="0.25">
      <c r="B229" s="46" t="s">
        <v>164</v>
      </c>
      <c r="C229" s="47"/>
      <c r="D229" s="47"/>
      <c r="E229" s="47"/>
      <c r="F229" s="47"/>
      <c r="G229" s="69"/>
    </row>
    <row r="230" spans="1:7" x14ac:dyDescent="0.25">
      <c r="B230" s="41"/>
      <c r="C230" s="26"/>
      <c r="D230" s="29" t="s">
        <v>165</v>
      </c>
      <c r="E230" s="29" t="s">
        <v>166</v>
      </c>
      <c r="F230" s="29" t="s">
        <v>167</v>
      </c>
      <c r="G230" s="87" t="s">
        <v>168</v>
      </c>
    </row>
    <row r="231" spans="1:7" x14ac:dyDescent="0.25">
      <c r="B231" s="41"/>
      <c r="C231" s="27" t="s">
        <v>128</v>
      </c>
      <c r="D231" s="28">
        <f>'data-ca'!DO$337</f>
        <v>0.25</v>
      </c>
      <c r="E231" s="28">
        <f>'data-ca'!DO$338</f>
        <v>0.25</v>
      </c>
      <c r="F231" s="28">
        <f>'data-ca'!DO$339</f>
        <v>0.25</v>
      </c>
      <c r="G231" s="42">
        <f>'data-ca'!DO$340</f>
        <v>0.25</v>
      </c>
    </row>
    <row r="232" spans="1:7" x14ac:dyDescent="0.25">
      <c r="B232" s="41"/>
      <c r="C232" s="27" t="s">
        <v>169</v>
      </c>
      <c r="D232" s="28">
        <f>'data-ca'!DP$337</f>
        <v>0.25</v>
      </c>
      <c r="E232" s="28">
        <f>'data-ca'!DP$338</f>
        <v>0</v>
      </c>
      <c r="F232" s="28">
        <f>'data-ca'!DP$339</f>
        <v>0.5</v>
      </c>
      <c r="G232" s="42">
        <f>'data-ca'!DP$340</f>
        <v>0.25</v>
      </c>
    </row>
    <row r="233" spans="1:7" x14ac:dyDescent="0.25">
      <c r="B233" s="43"/>
      <c r="C233" s="55" t="s">
        <v>129</v>
      </c>
      <c r="D233" s="44">
        <f>'data-ca'!DQ$337</f>
        <v>0.25</v>
      </c>
      <c r="E233" s="44">
        <f>'data-ca'!DQ$338</f>
        <v>0.25</v>
      </c>
      <c r="F233" s="44">
        <f>'data-ca'!DQ$339</f>
        <v>0.25</v>
      </c>
      <c r="G233" s="71">
        <f>'data-ca'!DQ$340</f>
        <v>0.25</v>
      </c>
    </row>
    <row r="234" spans="1:7" x14ac:dyDescent="0.25">
      <c r="B234" s="5" t="s">
        <v>170</v>
      </c>
      <c r="E234" s="5" t="s">
        <v>170</v>
      </c>
    </row>
    <row r="235" spans="1:7" x14ac:dyDescent="0.25">
      <c r="B235" s="5"/>
    </row>
    <row r="236" spans="1:7" ht="54" customHeight="1" x14ac:dyDescent="0.25">
      <c r="B236" s="93" t="s">
        <v>171</v>
      </c>
      <c r="C236" s="94"/>
      <c r="D236" s="94"/>
      <c r="E236" s="94"/>
      <c r="F236" s="94"/>
      <c r="G236" s="95"/>
    </row>
    <row r="237" spans="1:7" x14ac:dyDescent="0.25">
      <c r="B237" s="41"/>
      <c r="C237" s="27" t="s">
        <v>176</v>
      </c>
      <c r="D237" s="28">
        <f>'data-ca'!DR337</f>
        <v>0.25</v>
      </c>
      <c r="E237" s="28">
        <f t="shared" ref="E237:E241" si="14">D237</f>
        <v>0.25</v>
      </c>
      <c r="F237" s="26"/>
      <c r="G237" s="72"/>
    </row>
    <row r="238" spans="1:7" x14ac:dyDescent="0.25">
      <c r="B238" s="41"/>
      <c r="C238" s="27" t="s">
        <v>175</v>
      </c>
      <c r="D238" s="28">
        <f>'data-ca'!DR338</f>
        <v>0.25</v>
      </c>
      <c r="E238" s="28">
        <f t="shared" si="14"/>
        <v>0.25</v>
      </c>
      <c r="F238" s="26"/>
      <c r="G238" s="72"/>
    </row>
    <row r="239" spans="1:7" x14ac:dyDescent="0.25">
      <c r="B239" s="41"/>
      <c r="C239" s="27" t="s">
        <v>174</v>
      </c>
      <c r="D239" s="28">
        <f>'data-ca'!DR339</f>
        <v>0</v>
      </c>
      <c r="E239" s="28">
        <f t="shared" si="14"/>
        <v>0</v>
      </c>
      <c r="F239" s="26"/>
      <c r="G239" s="72"/>
    </row>
    <row r="240" spans="1:7" x14ac:dyDescent="0.25">
      <c r="A240" s="26"/>
      <c r="B240" s="41"/>
      <c r="C240" s="27" t="s">
        <v>173</v>
      </c>
      <c r="D240" s="28">
        <f>'data-ca'!DR340</f>
        <v>0.5</v>
      </c>
      <c r="E240" s="28">
        <f t="shared" si="14"/>
        <v>0.5</v>
      </c>
      <c r="F240" s="26"/>
      <c r="G240" s="72"/>
    </row>
    <row r="241" spans="1:7" x14ac:dyDescent="0.25">
      <c r="A241" s="26"/>
      <c r="B241" s="43"/>
      <c r="C241" s="55" t="s">
        <v>172</v>
      </c>
      <c r="D241" s="44">
        <f>'data-ca'!DR341</f>
        <v>0</v>
      </c>
      <c r="E241" s="44">
        <f t="shared" si="14"/>
        <v>0</v>
      </c>
      <c r="F241" s="30"/>
      <c r="G241" s="45"/>
    </row>
    <row r="242" spans="1:7" x14ac:dyDescent="0.25">
      <c r="A242" s="26"/>
      <c r="B242" s="29"/>
      <c r="C242" s="26"/>
      <c r="D242" s="26"/>
      <c r="E242" s="26"/>
    </row>
    <row r="243" spans="1:7" x14ac:dyDescent="0.25">
      <c r="A243" s="26"/>
      <c r="B243" s="29"/>
      <c r="C243" s="26"/>
      <c r="D243" s="26"/>
      <c r="E243" s="26"/>
    </row>
    <row r="244" spans="1:7" x14ac:dyDescent="0.25">
      <c r="A244" s="26"/>
      <c r="B244" s="46" t="s">
        <v>177</v>
      </c>
      <c r="C244" s="47"/>
      <c r="D244" s="47"/>
      <c r="E244" s="47"/>
      <c r="F244" s="69"/>
    </row>
    <row r="245" spans="1:7" x14ac:dyDescent="0.25">
      <c r="A245" s="26"/>
      <c r="B245" s="41"/>
      <c r="C245" s="26"/>
      <c r="D245" s="29" t="s">
        <v>206</v>
      </c>
      <c r="E245" s="29" t="s">
        <v>205</v>
      </c>
      <c r="F245" s="87" t="s">
        <v>178</v>
      </c>
      <c r="G245" s="5"/>
    </row>
    <row r="246" spans="1:7" x14ac:dyDescent="0.25">
      <c r="A246" s="26"/>
      <c r="B246" s="76" t="s">
        <v>179</v>
      </c>
      <c r="C246" s="30"/>
      <c r="D246" s="44">
        <f>'data-ca'!DS348</f>
        <v>0</v>
      </c>
      <c r="E246" s="44">
        <f>'data-ca'!DT348</f>
        <v>0.5</v>
      </c>
      <c r="F246" s="71">
        <f>'data-ca'!DU348</f>
        <v>0.5</v>
      </c>
    </row>
    <row r="247" spans="1:7" x14ac:dyDescent="0.25">
      <c r="A247" s="26"/>
      <c r="B247" s="29"/>
      <c r="C247" s="26"/>
      <c r="D247" s="26"/>
      <c r="E247" s="26"/>
    </row>
    <row r="248" spans="1:7" x14ac:dyDescent="0.25">
      <c r="A248" s="26"/>
      <c r="B248" s="46" t="s">
        <v>180</v>
      </c>
      <c r="C248" s="47"/>
      <c r="D248" s="47"/>
      <c r="E248" s="47"/>
      <c r="F248" s="47"/>
      <c r="G248" s="69"/>
    </row>
    <row r="249" spans="1:7" x14ac:dyDescent="0.25">
      <c r="A249" s="26"/>
      <c r="B249" s="41"/>
      <c r="C249" s="27" t="s">
        <v>181</v>
      </c>
      <c r="D249" s="28">
        <f>'data-ca'!DV348</f>
        <v>0</v>
      </c>
      <c r="E249" s="28">
        <f t="shared" ref="E249:E253" si="15">D249</f>
        <v>0</v>
      </c>
      <c r="F249" s="26"/>
      <c r="G249" s="72"/>
    </row>
    <row r="250" spans="1:7" x14ac:dyDescent="0.25">
      <c r="A250" s="26"/>
      <c r="B250" s="41"/>
      <c r="C250" s="27" t="s">
        <v>182</v>
      </c>
      <c r="D250" s="28">
        <f>'data-ca'!DW348</f>
        <v>0.25</v>
      </c>
      <c r="E250" s="28">
        <f t="shared" si="15"/>
        <v>0.25</v>
      </c>
      <c r="F250" s="26"/>
      <c r="G250" s="72"/>
    </row>
    <row r="251" spans="1:7" x14ac:dyDescent="0.25">
      <c r="A251" s="26"/>
      <c r="B251" s="41"/>
      <c r="C251" s="27" t="s">
        <v>183</v>
      </c>
      <c r="D251" s="28">
        <f>'data-ca'!DX348</f>
        <v>0</v>
      </c>
      <c r="E251" s="28">
        <f t="shared" si="15"/>
        <v>0</v>
      </c>
      <c r="F251" s="26"/>
      <c r="G251" s="72"/>
    </row>
    <row r="252" spans="1:7" x14ac:dyDescent="0.25">
      <c r="A252" s="26"/>
      <c r="B252" s="41"/>
      <c r="C252" s="27" t="s">
        <v>184</v>
      </c>
      <c r="D252" s="28">
        <f>'data-ca'!DY348</f>
        <v>0.25</v>
      </c>
      <c r="E252" s="28">
        <f t="shared" si="15"/>
        <v>0.25</v>
      </c>
      <c r="F252" s="26"/>
      <c r="G252" s="72"/>
    </row>
    <row r="253" spans="1:7" x14ac:dyDescent="0.25">
      <c r="A253" s="26"/>
      <c r="B253" s="43"/>
      <c r="C253" s="55" t="s">
        <v>185</v>
      </c>
      <c r="D253" s="44">
        <f>'data-ca'!DZ348</f>
        <v>0.75</v>
      </c>
      <c r="E253" s="44">
        <f t="shared" si="15"/>
        <v>0.75</v>
      </c>
      <c r="F253" s="30"/>
      <c r="G253" s="45"/>
    </row>
    <row r="254" spans="1:7" x14ac:dyDescent="0.25">
      <c r="A254" s="26"/>
      <c r="B254" s="29"/>
      <c r="C254" s="26"/>
      <c r="D254" s="26"/>
      <c r="E254" s="26"/>
    </row>
    <row r="255" spans="1:7" x14ac:dyDescent="0.25">
      <c r="A255" s="26"/>
      <c r="B255" s="29"/>
      <c r="C255" s="26"/>
      <c r="D255" s="26"/>
      <c r="E255" s="26"/>
    </row>
    <row r="256" spans="1:7" x14ac:dyDescent="0.25">
      <c r="A256" s="26"/>
      <c r="B256" s="46" t="s">
        <v>186</v>
      </c>
      <c r="C256" s="47"/>
      <c r="D256" s="47"/>
      <c r="E256" s="47"/>
      <c r="F256" s="47"/>
      <c r="G256" s="69"/>
    </row>
    <row r="257" spans="1:7" x14ac:dyDescent="0.25">
      <c r="A257" s="26"/>
      <c r="B257" s="41"/>
      <c r="C257" s="27" t="s">
        <v>181</v>
      </c>
      <c r="D257" s="28">
        <f>'data-ca'!EA348</f>
        <v>0.25</v>
      </c>
      <c r="E257" s="28">
        <f t="shared" ref="E257:E261" si="16">D257</f>
        <v>0.25</v>
      </c>
      <c r="F257" s="26"/>
      <c r="G257" s="72"/>
    </row>
    <row r="258" spans="1:7" x14ac:dyDescent="0.25">
      <c r="A258" s="26"/>
      <c r="B258" s="41"/>
      <c r="C258" s="27" t="s">
        <v>187</v>
      </c>
      <c r="D258" s="28">
        <f>'data-ca'!EB348</f>
        <v>0</v>
      </c>
      <c r="E258" s="28">
        <f t="shared" si="16"/>
        <v>0</v>
      </c>
      <c r="F258" s="26"/>
      <c r="G258" s="72"/>
    </row>
    <row r="259" spans="1:7" x14ac:dyDescent="0.25">
      <c r="A259" s="26"/>
      <c r="B259" s="41"/>
      <c r="C259" s="27" t="s">
        <v>188</v>
      </c>
      <c r="D259" s="28">
        <f>'data-ca'!EC348</f>
        <v>0</v>
      </c>
      <c r="E259" s="28">
        <f t="shared" si="16"/>
        <v>0</v>
      </c>
      <c r="F259" s="26"/>
      <c r="G259" s="72"/>
    </row>
    <row r="260" spans="1:7" x14ac:dyDescent="0.25">
      <c r="A260" s="26"/>
      <c r="B260" s="41"/>
      <c r="C260" s="27" t="s">
        <v>189</v>
      </c>
      <c r="D260" s="28">
        <f>'data-ca'!ED348</f>
        <v>0</v>
      </c>
      <c r="E260" s="28">
        <f t="shared" si="16"/>
        <v>0</v>
      </c>
      <c r="F260" s="26"/>
      <c r="G260" s="72"/>
    </row>
    <row r="261" spans="1:7" x14ac:dyDescent="0.25">
      <c r="A261" s="26"/>
      <c r="B261" s="43"/>
      <c r="C261" s="55" t="s">
        <v>185</v>
      </c>
      <c r="D261" s="44">
        <f>'data-ca'!EE348</f>
        <v>0.75</v>
      </c>
      <c r="E261" s="44">
        <f t="shared" si="16"/>
        <v>0.75</v>
      </c>
      <c r="F261" s="30"/>
      <c r="G261" s="45"/>
    </row>
    <row r="262" spans="1:7" x14ac:dyDescent="0.25">
      <c r="A262" s="26"/>
      <c r="B262" s="29"/>
      <c r="C262" s="26"/>
      <c r="D262" s="26"/>
      <c r="E262" s="26"/>
    </row>
    <row r="263" spans="1:7" x14ac:dyDescent="0.25">
      <c r="A263" s="26"/>
      <c r="B263" s="29"/>
      <c r="C263" s="26"/>
      <c r="D263" s="26"/>
      <c r="E263" s="26"/>
    </row>
    <row r="264" spans="1:7" x14ac:dyDescent="0.25">
      <c r="A264" s="26"/>
      <c r="B264" s="46" t="s">
        <v>190</v>
      </c>
      <c r="C264" s="47"/>
      <c r="D264" s="47"/>
      <c r="E264" s="47"/>
      <c r="F264" s="47"/>
      <c r="G264" s="69"/>
    </row>
    <row r="265" spans="1:7" x14ac:dyDescent="0.25">
      <c r="A265" s="26"/>
      <c r="B265" s="41"/>
      <c r="C265" s="27" t="s">
        <v>191</v>
      </c>
      <c r="D265" s="28">
        <f>'data-ca'!EF339</f>
        <v>0.5</v>
      </c>
      <c r="E265" s="28">
        <f t="shared" ref="E265:E269" si="17">D265</f>
        <v>0.5</v>
      </c>
      <c r="F265" s="26"/>
      <c r="G265" s="72"/>
    </row>
    <row r="266" spans="1:7" x14ac:dyDescent="0.25">
      <c r="A266" s="26"/>
      <c r="B266" s="41"/>
      <c r="C266" s="27" t="s">
        <v>192</v>
      </c>
      <c r="D266" s="28">
        <f>'data-ca'!EF340</f>
        <v>0</v>
      </c>
      <c r="E266" s="28">
        <f t="shared" si="17"/>
        <v>0</v>
      </c>
      <c r="F266" s="26"/>
      <c r="G266" s="72"/>
    </row>
    <row r="267" spans="1:7" x14ac:dyDescent="0.25">
      <c r="A267" s="26"/>
      <c r="B267" s="41"/>
      <c r="C267" s="27" t="s">
        <v>193</v>
      </c>
      <c r="D267" s="28">
        <f>'data-ca'!EF341</f>
        <v>0.5</v>
      </c>
      <c r="E267" s="28">
        <f t="shared" si="17"/>
        <v>0.5</v>
      </c>
      <c r="F267" s="26"/>
      <c r="G267" s="72"/>
    </row>
    <row r="268" spans="1:7" x14ac:dyDescent="0.25">
      <c r="A268" s="26"/>
      <c r="B268" s="41"/>
      <c r="C268" s="27" t="s">
        <v>194</v>
      </c>
      <c r="D268" s="28">
        <f>'data-ca'!EF342</f>
        <v>0</v>
      </c>
      <c r="E268" s="28">
        <f t="shared" si="17"/>
        <v>0</v>
      </c>
      <c r="F268" s="26"/>
      <c r="G268" s="72"/>
    </row>
    <row r="269" spans="1:7" x14ac:dyDescent="0.25">
      <c r="A269" s="26"/>
      <c r="B269" s="43"/>
      <c r="C269" s="55" t="s">
        <v>195</v>
      </c>
      <c r="D269" s="44">
        <f>'data-ca'!EF343</f>
        <v>0</v>
      </c>
      <c r="E269" s="44">
        <f t="shared" si="17"/>
        <v>0</v>
      </c>
      <c r="F269" s="30"/>
      <c r="G269" s="45"/>
    </row>
    <row r="270" spans="1:7" x14ac:dyDescent="0.25">
      <c r="A270" s="26"/>
      <c r="B270" s="29"/>
      <c r="C270" s="26"/>
      <c r="D270" s="26"/>
      <c r="E270" s="26"/>
    </row>
    <row r="271" spans="1:7" x14ac:dyDescent="0.25">
      <c r="A271" s="26"/>
      <c r="B271" s="29"/>
      <c r="C271" s="26"/>
      <c r="D271" s="26"/>
      <c r="E271" s="26"/>
    </row>
    <row r="272" spans="1:7" x14ac:dyDescent="0.25">
      <c r="A272" s="26"/>
      <c r="B272" s="29" t="s">
        <v>196</v>
      </c>
      <c r="C272" s="26"/>
      <c r="D272" s="26"/>
      <c r="E272" s="26"/>
    </row>
    <row r="273" spans="1:5" x14ac:dyDescent="0.25">
      <c r="A273" s="26"/>
      <c r="B273" s="29"/>
      <c r="C273" s="26"/>
      <c r="D273" s="26"/>
      <c r="E273" s="26"/>
    </row>
    <row r="274" spans="1:5" x14ac:dyDescent="0.25">
      <c r="A274" s="26"/>
      <c r="B274" s="29"/>
      <c r="C274" s="26"/>
      <c r="D274" s="26"/>
      <c r="E274" s="26"/>
    </row>
    <row r="275" spans="1:5" x14ac:dyDescent="0.25">
      <c r="A275" s="26"/>
      <c r="B275" s="46" t="s">
        <v>197</v>
      </c>
      <c r="C275" s="47"/>
      <c r="D275" s="47"/>
      <c r="E275" s="69"/>
    </row>
    <row r="276" spans="1:5" x14ac:dyDescent="0.25">
      <c r="A276" s="26"/>
      <c r="B276" s="41"/>
      <c r="C276" s="27" t="s">
        <v>191</v>
      </c>
      <c r="D276" s="28">
        <f>'data-ca'!EI337</f>
        <v>1</v>
      </c>
      <c r="E276" s="42">
        <f t="shared" ref="E276:E277" si="18">D276</f>
        <v>1</v>
      </c>
    </row>
    <row r="277" spans="1:5" x14ac:dyDescent="0.25">
      <c r="A277" s="26"/>
      <c r="B277" s="43"/>
      <c r="C277" s="88" t="s">
        <v>198</v>
      </c>
      <c r="D277" s="44">
        <f>'data-ca'!EI338</f>
        <v>0</v>
      </c>
      <c r="E277" s="71">
        <f t="shared" si="18"/>
        <v>0</v>
      </c>
    </row>
    <row r="278" spans="1:5" x14ac:dyDescent="0.25">
      <c r="A278" s="26"/>
      <c r="B278" s="26"/>
      <c r="C278" s="26"/>
      <c r="D278" s="26"/>
      <c r="E278" s="26"/>
    </row>
  </sheetData>
  <mergeCells count="4">
    <mergeCell ref="B66:G66"/>
    <mergeCell ref="B95:G95"/>
    <mergeCell ref="B123:H123"/>
    <mergeCell ref="B236:G236"/>
  </mergeCells>
  <conditionalFormatting sqref="K8:K12">
    <cfRule type="dataBar" priority="24">
      <dataBar showValue="0">
        <cfvo type="num" val="0"/>
        <cfvo type="num" val="1"/>
        <color theme="8" tint="-0.499984740745262"/>
      </dataBar>
      <extLst>
        <ext xmlns:x14="http://schemas.microsoft.com/office/spreadsheetml/2009/9/main" uri="{B025F937-C7B1-47D3-B67F-A62EFF666E3E}">
          <x14:id>{508C45B6-459A-4BA3-A069-185D06A74E53}</x14:id>
        </ext>
      </extLst>
    </cfRule>
  </conditionalFormatting>
  <conditionalFormatting sqref="K17:K21">
    <cfRule type="dataBar" priority="23">
      <dataBar showValue="0">
        <cfvo type="num" val="0"/>
        <cfvo type="num" val="1"/>
        <color theme="8" tint="-0.499984740745262"/>
      </dataBar>
      <extLst>
        <ext xmlns:x14="http://schemas.microsoft.com/office/spreadsheetml/2009/9/main" uri="{B025F937-C7B1-47D3-B67F-A62EFF666E3E}">
          <x14:id>{6B54C1DE-067D-4C60-AE4B-AE8191A157E1}</x14:id>
        </ext>
      </extLst>
    </cfRule>
  </conditionalFormatting>
  <conditionalFormatting sqref="E35:E37">
    <cfRule type="dataBar" priority="22">
      <dataBar showValue="0">
        <cfvo type="num" val="0"/>
        <cfvo type="num" val="1"/>
        <color theme="8" tint="-0.499984740745262"/>
      </dataBar>
      <extLst>
        <ext xmlns:x14="http://schemas.microsoft.com/office/spreadsheetml/2009/9/main" uri="{B025F937-C7B1-47D3-B67F-A62EFF666E3E}">
          <x14:id>{7F3A6782-6344-42A0-A40A-346D347ECC7D}</x14:id>
        </ext>
      </extLst>
    </cfRule>
  </conditionalFormatting>
  <conditionalFormatting sqref="E41:E46">
    <cfRule type="dataBar" priority="21">
      <dataBar showValue="0">
        <cfvo type="num" val="0"/>
        <cfvo type="num" val="1"/>
        <color theme="8" tint="-0.499984740745262"/>
      </dataBar>
      <extLst>
        <ext xmlns:x14="http://schemas.microsoft.com/office/spreadsheetml/2009/9/main" uri="{B025F937-C7B1-47D3-B67F-A62EFF666E3E}">
          <x14:id>{B4C0D5A7-F22C-4378-A681-98A7E94DA569}</x14:id>
        </ext>
      </extLst>
    </cfRule>
  </conditionalFormatting>
  <conditionalFormatting sqref="E49:E50">
    <cfRule type="dataBar" priority="20">
      <dataBar showValue="0">
        <cfvo type="num" val="0"/>
        <cfvo type="num" val="1"/>
        <color theme="8" tint="-0.499984740745262"/>
      </dataBar>
      <extLst>
        <ext xmlns:x14="http://schemas.microsoft.com/office/spreadsheetml/2009/9/main" uri="{B025F937-C7B1-47D3-B67F-A62EFF666E3E}">
          <x14:id>{BAB20D4D-B69D-4733-B1F8-F0EE6B4E4868}</x14:id>
        </ext>
      </extLst>
    </cfRule>
  </conditionalFormatting>
  <conditionalFormatting sqref="F54:F62">
    <cfRule type="dataBar" priority="19">
      <dataBar showValue="0">
        <cfvo type="num" val="0"/>
        <cfvo type="num" val="1"/>
        <color theme="8" tint="-0.499984740745262"/>
      </dataBar>
      <extLst>
        <ext xmlns:x14="http://schemas.microsoft.com/office/spreadsheetml/2009/9/main" uri="{B025F937-C7B1-47D3-B67F-A62EFF666E3E}">
          <x14:id>{B8181710-5949-4B2A-A0C8-0AE0D44CBF1C}</x14:id>
        </ext>
      </extLst>
    </cfRule>
  </conditionalFormatting>
  <conditionalFormatting sqref="E68:E72">
    <cfRule type="dataBar" priority="18">
      <dataBar showValue="0">
        <cfvo type="num" val="0"/>
        <cfvo type="num" val="1"/>
        <color theme="8" tint="-0.499984740745262"/>
      </dataBar>
      <extLst>
        <ext xmlns:x14="http://schemas.microsoft.com/office/spreadsheetml/2009/9/main" uri="{B025F937-C7B1-47D3-B67F-A62EFF666E3E}">
          <x14:id>{7B289C59-55ED-4572-A188-263A34840827}</x14:id>
        </ext>
      </extLst>
    </cfRule>
  </conditionalFormatting>
  <conditionalFormatting sqref="F76:F92">
    <cfRule type="dataBar" priority="17">
      <dataBar showValue="0">
        <cfvo type="num" val="0"/>
        <cfvo type="num" val="1"/>
        <color theme="8" tint="-0.499984740745262"/>
      </dataBar>
      <extLst>
        <ext xmlns:x14="http://schemas.microsoft.com/office/spreadsheetml/2009/9/main" uri="{B025F937-C7B1-47D3-B67F-A62EFF666E3E}">
          <x14:id>{302E5FCF-ED48-4D7D-8C38-710FE4508D2C}</x14:id>
        </ext>
      </extLst>
    </cfRule>
  </conditionalFormatting>
  <conditionalFormatting sqref="E96:E100">
    <cfRule type="dataBar" priority="16">
      <dataBar showValue="0">
        <cfvo type="num" val="0"/>
        <cfvo type="num" val="1"/>
        <color theme="8" tint="-0.499984740745262"/>
      </dataBar>
      <extLst>
        <ext xmlns:x14="http://schemas.microsoft.com/office/spreadsheetml/2009/9/main" uri="{B025F937-C7B1-47D3-B67F-A62EFF666E3E}">
          <x14:id>{C069C602-55CF-4D98-AE57-D1B7A6599947}</x14:id>
        </ext>
      </extLst>
    </cfRule>
  </conditionalFormatting>
  <conditionalFormatting sqref="E104:E109">
    <cfRule type="dataBar" priority="15">
      <dataBar showValue="0">
        <cfvo type="num" val="0"/>
        <cfvo type="num" val="1"/>
        <color theme="8" tint="-0.499984740745262"/>
      </dataBar>
      <extLst>
        <ext xmlns:x14="http://schemas.microsoft.com/office/spreadsheetml/2009/9/main" uri="{B025F937-C7B1-47D3-B67F-A62EFF666E3E}">
          <x14:id>{CCE57205-31CB-4D83-A18C-D9599E5BCC99}</x14:id>
        </ext>
      </extLst>
    </cfRule>
  </conditionalFormatting>
  <conditionalFormatting sqref="E115:E117">
    <cfRule type="dataBar" priority="14">
      <dataBar showValue="0">
        <cfvo type="num" val="0"/>
        <cfvo type="num" val="1"/>
        <color theme="8" tint="-0.499984740745262"/>
      </dataBar>
      <extLst>
        <ext xmlns:x14="http://schemas.microsoft.com/office/spreadsheetml/2009/9/main" uri="{B025F937-C7B1-47D3-B67F-A62EFF666E3E}">
          <x14:id>{1A5FFCD4-448B-430C-AB3C-DD050577BD3D}</x14:id>
        </ext>
      </extLst>
    </cfRule>
  </conditionalFormatting>
  <conditionalFormatting sqref="E137:E140">
    <cfRule type="dataBar" priority="13">
      <dataBar showValue="0">
        <cfvo type="num" val="0"/>
        <cfvo type="num" val="1"/>
        <color theme="8" tint="-0.499984740745262"/>
      </dataBar>
      <extLst>
        <ext xmlns:x14="http://schemas.microsoft.com/office/spreadsheetml/2009/9/main" uri="{B025F937-C7B1-47D3-B67F-A62EFF666E3E}">
          <x14:id>{BD35E745-BE07-46BF-A9EA-60BAEE7191F5}</x14:id>
        </ext>
      </extLst>
    </cfRule>
  </conditionalFormatting>
  <conditionalFormatting sqref="E172:E179">
    <cfRule type="dataBar" priority="12">
      <dataBar showValue="0">
        <cfvo type="num" val="0"/>
        <cfvo type="num" val="1"/>
        <color theme="8" tint="-0.499984740745262"/>
      </dataBar>
      <extLst>
        <ext xmlns:x14="http://schemas.microsoft.com/office/spreadsheetml/2009/9/main" uri="{B025F937-C7B1-47D3-B67F-A62EFF666E3E}">
          <x14:id>{D2812504-BAC2-4E86-A943-662D05AD932D}</x14:id>
        </ext>
      </extLst>
    </cfRule>
  </conditionalFormatting>
  <conditionalFormatting sqref="E191:E197">
    <cfRule type="dataBar" priority="11">
      <dataBar showValue="0">
        <cfvo type="num" val="0"/>
        <cfvo type="num" val="1"/>
        <color theme="8" tint="-0.499984740745262"/>
      </dataBar>
      <extLst>
        <ext xmlns:x14="http://schemas.microsoft.com/office/spreadsheetml/2009/9/main" uri="{B025F937-C7B1-47D3-B67F-A62EFF666E3E}">
          <x14:id>{2469AD6A-0D27-454D-9F37-1ECD020DE874}</x14:id>
        </ext>
      </extLst>
    </cfRule>
  </conditionalFormatting>
  <conditionalFormatting sqref="E214:E221">
    <cfRule type="dataBar" priority="10">
      <dataBar showValue="0">
        <cfvo type="num" val="0"/>
        <cfvo type="num" val="1"/>
        <color theme="8" tint="-0.499984740745262"/>
      </dataBar>
      <extLst>
        <ext xmlns:x14="http://schemas.microsoft.com/office/spreadsheetml/2009/9/main" uri="{B025F937-C7B1-47D3-B67F-A62EFF666E3E}">
          <x14:id>{06DF070C-C8C0-4FDB-AAA4-4D5EDF2BA1AF}</x14:id>
        </ext>
      </extLst>
    </cfRule>
  </conditionalFormatting>
  <conditionalFormatting sqref="E237:E241">
    <cfRule type="dataBar" priority="9">
      <dataBar showValue="0">
        <cfvo type="num" val="0"/>
        <cfvo type="num" val="1"/>
        <color theme="8" tint="-0.499984740745262"/>
      </dataBar>
      <extLst>
        <ext xmlns:x14="http://schemas.microsoft.com/office/spreadsheetml/2009/9/main" uri="{B025F937-C7B1-47D3-B67F-A62EFF666E3E}">
          <x14:id>{D4EE195B-FA1A-492A-8E8D-985EE4E7EBEF}</x14:id>
        </ext>
      </extLst>
    </cfRule>
  </conditionalFormatting>
  <conditionalFormatting sqref="E249:E253">
    <cfRule type="dataBar" priority="8">
      <dataBar showValue="0">
        <cfvo type="num" val="0"/>
        <cfvo type="num" val="1"/>
        <color theme="8" tint="-0.499984740745262"/>
      </dataBar>
      <extLst>
        <ext xmlns:x14="http://schemas.microsoft.com/office/spreadsheetml/2009/9/main" uri="{B025F937-C7B1-47D3-B67F-A62EFF666E3E}">
          <x14:id>{FD0B2FE0-230B-4A91-9981-A8F2BBF16273}</x14:id>
        </ext>
      </extLst>
    </cfRule>
  </conditionalFormatting>
  <conditionalFormatting sqref="E257:E261">
    <cfRule type="dataBar" priority="7">
      <dataBar showValue="0">
        <cfvo type="num" val="0"/>
        <cfvo type="num" val="1"/>
        <color theme="8" tint="-0.499984740745262"/>
      </dataBar>
      <extLst>
        <ext xmlns:x14="http://schemas.microsoft.com/office/spreadsheetml/2009/9/main" uri="{B025F937-C7B1-47D3-B67F-A62EFF666E3E}">
          <x14:id>{348E0C91-C78D-48DF-AE5C-F6470DDBEB47}</x14:id>
        </ext>
      </extLst>
    </cfRule>
  </conditionalFormatting>
  <conditionalFormatting sqref="E265:E269">
    <cfRule type="dataBar" priority="6">
      <dataBar showValue="0">
        <cfvo type="num" val="0"/>
        <cfvo type="num" val="1"/>
        <color theme="8" tint="-0.499984740745262"/>
      </dataBar>
      <extLst>
        <ext xmlns:x14="http://schemas.microsoft.com/office/spreadsheetml/2009/9/main" uri="{B025F937-C7B1-47D3-B67F-A62EFF666E3E}">
          <x14:id>{FBE70E8B-BBB1-4FC4-99FE-F6B00E1395F7}</x14:id>
        </ext>
      </extLst>
    </cfRule>
  </conditionalFormatting>
  <conditionalFormatting sqref="E276:E277">
    <cfRule type="dataBar" priority="5">
      <dataBar showValue="0">
        <cfvo type="num" val="0"/>
        <cfvo type="num" val="1"/>
        <color theme="8" tint="-0.499984740745262"/>
      </dataBar>
      <extLst>
        <ext xmlns:x14="http://schemas.microsoft.com/office/spreadsheetml/2009/9/main" uri="{B025F937-C7B1-47D3-B67F-A62EFF666E3E}">
          <x14:id>{727B0914-265C-4D3A-B48C-C9ACF9D015C3}</x14:id>
        </ext>
      </extLst>
    </cfRule>
  </conditionalFormatting>
  <conditionalFormatting sqref="E34">
    <cfRule type="dataBar" priority="3">
      <dataBar showValue="0">
        <cfvo type="num" val="0"/>
        <cfvo type="num" val="1"/>
        <color theme="8" tint="-0.499984740745262"/>
      </dataBar>
      <extLst>
        <ext xmlns:x14="http://schemas.microsoft.com/office/spreadsheetml/2009/9/main" uri="{B025F937-C7B1-47D3-B67F-A62EFF666E3E}">
          <x14:id>{DF5C97D2-0FA9-484A-B947-3D8AC3F5F09C}</x14:id>
        </ext>
      </extLst>
    </cfRule>
  </conditionalFormatting>
  <conditionalFormatting sqref="M149:M156">
    <cfRule type="dataBar" priority="2">
      <dataBar showValue="0">
        <cfvo type="num" val="0"/>
        <cfvo type="num" val="1"/>
        <color theme="8" tint="-0.499984740745262"/>
      </dataBar>
      <extLst>
        <ext xmlns:x14="http://schemas.microsoft.com/office/spreadsheetml/2009/9/main" uri="{B025F937-C7B1-47D3-B67F-A62EFF666E3E}">
          <x14:id>{ABB62512-4520-4181-8BDD-416FA82471FB}</x14:id>
        </ext>
      </extLst>
    </cfRule>
  </conditionalFormatting>
  <conditionalFormatting sqref="L150:L154">
    <cfRule type="dataBar" priority="1">
      <dataBar showValue="0">
        <cfvo type="num" val="0"/>
        <cfvo type="num" val="1"/>
        <color theme="8" tint="-0.499984740745262"/>
      </dataBar>
      <extLst>
        <ext xmlns:x14="http://schemas.microsoft.com/office/spreadsheetml/2009/9/main" uri="{B025F937-C7B1-47D3-B67F-A62EFF666E3E}">
          <x14:id>{61559464-A5A4-4953-AC44-D1944D48E1D1}</x14:id>
        </ext>
      </extLst>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508C45B6-459A-4BA3-A069-185D06A74E53}">
            <x14:dataBar minLength="0" maxLength="100" gradient="0">
              <x14:cfvo type="num">
                <xm:f>0</xm:f>
              </x14:cfvo>
              <x14:cfvo type="num">
                <xm:f>1</xm:f>
              </x14:cfvo>
              <x14:negativeFillColor rgb="FFFF0000"/>
              <x14:axisColor rgb="FF000000"/>
            </x14:dataBar>
          </x14:cfRule>
          <xm:sqref>K8:K12</xm:sqref>
        </x14:conditionalFormatting>
        <x14:conditionalFormatting xmlns:xm="http://schemas.microsoft.com/office/excel/2006/main">
          <x14:cfRule type="dataBar" id="{6B54C1DE-067D-4C60-AE4B-AE8191A157E1}">
            <x14:dataBar minLength="0" maxLength="100" gradient="0">
              <x14:cfvo type="num">
                <xm:f>0</xm:f>
              </x14:cfvo>
              <x14:cfvo type="num">
                <xm:f>1</xm:f>
              </x14:cfvo>
              <x14:negativeFillColor rgb="FFFF0000"/>
              <x14:axisColor rgb="FF000000"/>
            </x14:dataBar>
          </x14:cfRule>
          <xm:sqref>K17:K21</xm:sqref>
        </x14:conditionalFormatting>
        <x14:conditionalFormatting xmlns:xm="http://schemas.microsoft.com/office/excel/2006/main">
          <x14:cfRule type="dataBar" id="{7F3A6782-6344-42A0-A40A-346D347ECC7D}">
            <x14:dataBar minLength="0" maxLength="100" gradient="0">
              <x14:cfvo type="num">
                <xm:f>0</xm:f>
              </x14:cfvo>
              <x14:cfvo type="num">
                <xm:f>1</xm:f>
              </x14:cfvo>
              <x14:negativeFillColor rgb="FFFF0000"/>
              <x14:axisColor rgb="FF000000"/>
            </x14:dataBar>
          </x14:cfRule>
          <xm:sqref>E35:E37</xm:sqref>
        </x14:conditionalFormatting>
        <x14:conditionalFormatting xmlns:xm="http://schemas.microsoft.com/office/excel/2006/main">
          <x14:cfRule type="dataBar" id="{B4C0D5A7-F22C-4378-A681-98A7E94DA569}">
            <x14:dataBar minLength="0" maxLength="100" gradient="0">
              <x14:cfvo type="num">
                <xm:f>0</xm:f>
              </x14:cfvo>
              <x14:cfvo type="num">
                <xm:f>1</xm:f>
              </x14:cfvo>
              <x14:negativeFillColor rgb="FFFF0000"/>
              <x14:axisColor rgb="FF000000"/>
            </x14:dataBar>
          </x14:cfRule>
          <xm:sqref>E41:E46</xm:sqref>
        </x14:conditionalFormatting>
        <x14:conditionalFormatting xmlns:xm="http://schemas.microsoft.com/office/excel/2006/main">
          <x14:cfRule type="dataBar" id="{BAB20D4D-B69D-4733-B1F8-F0EE6B4E4868}">
            <x14:dataBar minLength="0" maxLength="100" gradient="0">
              <x14:cfvo type="num">
                <xm:f>0</xm:f>
              </x14:cfvo>
              <x14:cfvo type="num">
                <xm:f>1</xm:f>
              </x14:cfvo>
              <x14:negativeFillColor rgb="FFFF0000"/>
              <x14:axisColor rgb="FF000000"/>
            </x14:dataBar>
          </x14:cfRule>
          <xm:sqref>E49:E50</xm:sqref>
        </x14:conditionalFormatting>
        <x14:conditionalFormatting xmlns:xm="http://schemas.microsoft.com/office/excel/2006/main">
          <x14:cfRule type="dataBar" id="{B8181710-5949-4B2A-A0C8-0AE0D44CBF1C}">
            <x14:dataBar minLength="0" maxLength="100" gradient="0">
              <x14:cfvo type="num">
                <xm:f>0</xm:f>
              </x14:cfvo>
              <x14:cfvo type="num">
                <xm:f>1</xm:f>
              </x14:cfvo>
              <x14:negativeFillColor rgb="FFFF0000"/>
              <x14:axisColor rgb="FF000000"/>
            </x14:dataBar>
          </x14:cfRule>
          <xm:sqref>F54:F62</xm:sqref>
        </x14:conditionalFormatting>
        <x14:conditionalFormatting xmlns:xm="http://schemas.microsoft.com/office/excel/2006/main">
          <x14:cfRule type="dataBar" id="{7B289C59-55ED-4572-A188-263A34840827}">
            <x14:dataBar minLength="0" maxLength="100" gradient="0">
              <x14:cfvo type="num">
                <xm:f>0</xm:f>
              </x14:cfvo>
              <x14:cfvo type="num">
                <xm:f>1</xm:f>
              </x14:cfvo>
              <x14:negativeFillColor rgb="FFFF0000"/>
              <x14:axisColor rgb="FF000000"/>
            </x14:dataBar>
          </x14:cfRule>
          <xm:sqref>E68:E72</xm:sqref>
        </x14:conditionalFormatting>
        <x14:conditionalFormatting xmlns:xm="http://schemas.microsoft.com/office/excel/2006/main">
          <x14:cfRule type="dataBar" id="{302E5FCF-ED48-4D7D-8C38-710FE4508D2C}">
            <x14:dataBar minLength="0" maxLength="100" gradient="0">
              <x14:cfvo type="num">
                <xm:f>0</xm:f>
              </x14:cfvo>
              <x14:cfvo type="num">
                <xm:f>1</xm:f>
              </x14:cfvo>
              <x14:negativeFillColor rgb="FFFF0000"/>
              <x14:axisColor rgb="FF000000"/>
            </x14:dataBar>
          </x14:cfRule>
          <xm:sqref>F76:F92</xm:sqref>
        </x14:conditionalFormatting>
        <x14:conditionalFormatting xmlns:xm="http://schemas.microsoft.com/office/excel/2006/main">
          <x14:cfRule type="dataBar" id="{C069C602-55CF-4D98-AE57-D1B7A6599947}">
            <x14:dataBar minLength="0" maxLength="100" gradient="0">
              <x14:cfvo type="num">
                <xm:f>0</xm:f>
              </x14:cfvo>
              <x14:cfvo type="num">
                <xm:f>1</xm:f>
              </x14:cfvo>
              <x14:negativeFillColor rgb="FFFF0000"/>
              <x14:axisColor rgb="FF000000"/>
            </x14:dataBar>
          </x14:cfRule>
          <xm:sqref>E96:E100</xm:sqref>
        </x14:conditionalFormatting>
        <x14:conditionalFormatting xmlns:xm="http://schemas.microsoft.com/office/excel/2006/main">
          <x14:cfRule type="dataBar" id="{CCE57205-31CB-4D83-A18C-D9599E5BCC99}">
            <x14:dataBar minLength="0" maxLength="100" gradient="0">
              <x14:cfvo type="num">
                <xm:f>0</xm:f>
              </x14:cfvo>
              <x14:cfvo type="num">
                <xm:f>1</xm:f>
              </x14:cfvo>
              <x14:negativeFillColor rgb="FFFF0000"/>
              <x14:axisColor rgb="FF000000"/>
            </x14:dataBar>
          </x14:cfRule>
          <xm:sqref>E104:E109</xm:sqref>
        </x14:conditionalFormatting>
        <x14:conditionalFormatting xmlns:xm="http://schemas.microsoft.com/office/excel/2006/main">
          <x14:cfRule type="dataBar" id="{1A5FFCD4-448B-430C-AB3C-DD050577BD3D}">
            <x14:dataBar minLength="0" maxLength="100" gradient="0">
              <x14:cfvo type="num">
                <xm:f>0</xm:f>
              </x14:cfvo>
              <x14:cfvo type="num">
                <xm:f>1</xm:f>
              </x14:cfvo>
              <x14:negativeFillColor rgb="FFFF0000"/>
              <x14:axisColor rgb="FF000000"/>
            </x14:dataBar>
          </x14:cfRule>
          <xm:sqref>E115:E117</xm:sqref>
        </x14:conditionalFormatting>
        <x14:conditionalFormatting xmlns:xm="http://schemas.microsoft.com/office/excel/2006/main">
          <x14:cfRule type="dataBar" id="{BD35E745-BE07-46BF-A9EA-60BAEE7191F5}">
            <x14:dataBar minLength="0" maxLength="100" gradient="0">
              <x14:cfvo type="num">
                <xm:f>0</xm:f>
              </x14:cfvo>
              <x14:cfvo type="num">
                <xm:f>1</xm:f>
              </x14:cfvo>
              <x14:negativeFillColor rgb="FFFF0000"/>
              <x14:axisColor rgb="FF000000"/>
            </x14:dataBar>
          </x14:cfRule>
          <xm:sqref>E137:E140</xm:sqref>
        </x14:conditionalFormatting>
        <x14:conditionalFormatting xmlns:xm="http://schemas.microsoft.com/office/excel/2006/main">
          <x14:cfRule type="dataBar" id="{D2812504-BAC2-4E86-A943-662D05AD932D}">
            <x14:dataBar minLength="0" maxLength="100" gradient="0">
              <x14:cfvo type="num">
                <xm:f>0</xm:f>
              </x14:cfvo>
              <x14:cfvo type="num">
                <xm:f>1</xm:f>
              </x14:cfvo>
              <x14:negativeFillColor rgb="FFFF0000"/>
              <x14:axisColor rgb="FF000000"/>
            </x14:dataBar>
          </x14:cfRule>
          <xm:sqref>E172:E179</xm:sqref>
        </x14:conditionalFormatting>
        <x14:conditionalFormatting xmlns:xm="http://schemas.microsoft.com/office/excel/2006/main">
          <x14:cfRule type="dataBar" id="{2469AD6A-0D27-454D-9F37-1ECD020DE874}">
            <x14:dataBar minLength="0" maxLength="100" gradient="0">
              <x14:cfvo type="num">
                <xm:f>0</xm:f>
              </x14:cfvo>
              <x14:cfvo type="num">
                <xm:f>1</xm:f>
              </x14:cfvo>
              <x14:negativeFillColor rgb="FFFF0000"/>
              <x14:axisColor rgb="FF000000"/>
            </x14:dataBar>
          </x14:cfRule>
          <xm:sqref>E191:E197</xm:sqref>
        </x14:conditionalFormatting>
        <x14:conditionalFormatting xmlns:xm="http://schemas.microsoft.com/office/excel/2006/main">
          <x14:cfRule type="dataBar" id="{06DF070C-C8C0-4FDB-AAA4-4D5EDF2BA1AF}">
            <x14:dataBar minLength="0" maxLength="100" gradient="0">
              <x14:cfvo type="num">
                <xm:f>0</xm:f>
              </x14:cfvo>
              <x14:cfvo type="num">
                <xm:f>1</xm:f>
              </x14:cfvo>
              <x14:negativeFillColor rgb="FFFF0000"/>
              <x14:axisColor rgb="FF000000"/>
            </x14:dataBar>
          </x14:cfRule>
          <xm:sqref>E214:E221</xm:sqref>
        </x14:conditionalFormatting>
        <x14:conditionalFormatting xmlns:xm="http://schemas.microsoft.com/office/excel/2006/main">
          <x14:cfRule type="dataBar" id="{D4EE195B-FA1A-492A-8E8D-985EE4E7EBEF}">
            <x14:dataBar minLength="0" maxLength="100" gradient="0">
              <x14:cfvo type="num">
                <xm:f>0</xm:f>
              </x14:cfvo>
              <x14:cfvo type="num">
                <xm:f>1</xm:f>
              </x14:cfvo>
              <x14:negativeFillColor rgb="FFFF0000"/>
              <x14:axisColor rgb="FF000000"/>
            </x14:dataBar>
          </x14:cfRule>
          <xm:sqref>E237:E241</xm:sqref>
        </x14:conditionalFormatting>
        <x14:conditionalFormatting xmlns:xm="http://schemas.microsoft.com/office/excel/2006/main">
          <x14:cfRule type="dataBar" id="{FD0B2FE0-230B-4A91-9981-A8F2BBF16273}">
            <x14:dataBar minLength="0" maxLength="100" gradient="0">
              <x14:cfvo type="num">
                <xm:f>0</xm:f>
              </x14:cfvo>
              <x14:cfvo type="num">
                <xm:f>1</xm:f>
              </x14:cfvo>
              <x14:negativeFillColor rgb="FFFF0000"/>
              <x14:axisColor rgb="FF000000"/>
            </x14:dataBar>
          </x14:cfRule>
          <xm:sqref>E249:E253</xm:sqref>
        </x14:conditionalFormatting>
        <x14:conditionalFormatting xmlns:xm="http://schemas.microsoft.com/office/excel/2006/main">
          <x14:cfRule type="dataBar" id="{348E0C91-C78D-48DF-AE5C-F6470DDBEB47}">
            <x14:dataBar minLength="0" maxLength="100" gradient="0">
              <x14:cfvo type="num">
                <xm:f>0</xm:f>
              </x14:cfvo>
              <x14:cfvo type="num">
                <xm:f>1</xm:f>
              </x14:cfvo>
              <x14:negativeFillColor rgb="FFFF0000"/>
              <x14:axisColor rgb="FF000000"/>
            </x14:dataBar>
          </x14:cfRule>
          <xm:sqref>E257:E261</xm:sqref>
        </x14:conditionalFormatting>
        <x14:conditionalFormatting xmlns:xm="http://schemas.microsoft.com/office/excel/2006/main">
          <x14:cfRule type="dataBar" id="{FBE70E8B-BBB1-4FC4-99FE-F6B00E1395F7}">
            <x14:dataBar minLength="0" maxLength="100" gradient="0">
              <x14:cfvo type="num">
                <xm:f>0</xm:f>
              </x14:cfvo>
              <x14:cfvo type="num">
                <xm:f>1</xm:f>
              </x14:cfvo>
              <x14:negativeFillColor rgb="FFFF0000"/>
              <x14:axisColor rgb="FF000000"/>
            </x14:dataBar>
          </x14:cfRule>
          <xm:sqref>E265:E269</xm:sqref>
        </x14:conditionalFormatting>
        <x14:conditionalFormatting xmlns:xm="http://schemas.microsoft.com/office/excel/2006/main">
          <x14:cfRule type="dataBar" id="{727B0914-265C-4D3A-B48C-C9ACF9D015C3}">
            <x14:dataBar minLength="0" maxLength="100" gradient="0">
              <x14:cfvo type="num">
                <xm:f>0</xm:f>
              </x14:cfvo>
              <x14:cfvo type="num">
                <xm:f>1</xm:f>
              </x14:cfvo>
              <x14:negativeFillColor rgb="FFFF0000"/>
              <x14:axisColor rgb="FF000000"/>
            </x14:dataBar>
          </x14:cfRule>
          <xm:sqref>E276:E277</xm:sqref>
        </x14:conditionalFormatting>
        <x14:conditionalFormatting xmlns:xm="http://schemas.microsoft.com/office/excel/2006/main">
          <x14:cfRule type="dataBar" id="{DF5C97D2-0FA9-484A-B947-3D8AC3F5F09C}">
            <x14:dataBar minLength="0" maxLength="100" gradient="0">
              <x14:cfvo type="num">
                <xm:f>0</xm:f>
              </x14:cfvo>
              <x14:cfvo type="num">
                <xm:f>1</xm:f>
              </x14:cfvo>
              <x14:negativeFillColor rgb="FFFF0000"/>
              <x14:axisColor rgb="FF000000"/>
            </x14:dataBar>
          </x14:cfRule>
          <xm:sqref>E34</xm:sqref>
        </x14:conditionalFormatting>
        <x14:conditionalFormatting xmlns:xm="http://schemas.microsoft.com/office/excel/2006/main">
          <x14:cfRule type="dataBar" id="{ABB62512-4520-4181-8BDD-416FA82471FB}">
            <x14:dataBar minLength="0" maxLength="100" gradient="0">
              <x14:cfvo type="num">
                <xm:f>0</xm:f>
              </x14:cfvo>
              <x14:cfvo type="num">
                <xm:f>1</xm:f>
              </x14:cfvo>
              <x14:negativeFillColor rgb="FFFF0000"/>
              <x14:axisColor rgb="FF000000"/>
            </x14:dataBar>
          </x14:cfRule>
          <xm:sqref>M149:M156</xm:sqref>
        </x14:conditionalFormatting>
        <x14:conditionalFormatting xmlns:xm="http://schemas.microsoft.com/office/excel/2006/main">
          <x14:cfRule type="dataBar" id="{61559464-A5A4-4953-AC44-D1944D48E1D1}">
            <x14:dataBar minLength="0" maxLength="100" gradient="0">
              <x14:cfvo type="num">
                <xm:f>0</xm:f>
              </x14:cfvo>
              <x14:cfvo type="num">
                <xm:f>1</xm:f>
              </x14:cfvo>
              <x14:negativeFillColor rgb="FFFF0000"/>
              <x14:axisColor rgb="FF000000"/>
            </x14:dataBar>
          </x14:cfRule>
          <xm:sqref>L150:L154</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57"/>
  <sheetViews>
    <sheetView workbookViewId="0">
      <selection activeCell="A12" sqref="A12"/>
    </sheetView>
  </sheetViews>
  <sheetFormatPr defaultColWidth="8.85546875" defaultRowHeight="15" x14ac:dyDescent="0.25"/>
  <cols>
    <col min="1" max="1" width="48.28515625" customWidth="1"/>
  </cols>
  <sheetData>
    <row r="1" spans="1:1" x14ac:dyDescent="0.25">
      <c r="A1" s="25" t="s">
        <v>197</v>
      </c>
    </row>
    <row r="2" spans="1:1" x14ac:dyDescent="0.25">
      <c r="A2" t="s">
        <v>1341</v>
      </c>
    </row>
    <row r="3" spans="1:1" x14ac:dyDescent="0.25">
      <c r="A3" t="s">
        <v>707</v>
      </c>
    </row>
    <row r="4" spans="1:1" x14ac:dyDescent="0.25">
      <c r="A4" t="s">
        <v>861</v>
      </c>
    </row>
    <row r="5" spans="1:1" x14ac:dyDescent="0.25">
      <c r="A5" t="s">
        <v>1111</v>
      </c>
    </row>
    <row r="6" spans="1:1" x14ac:dyDescent="0.25">
      <c r="A6" t="s">
        <v>508</v>
      </c>
    </row>
    <row r="7" spans="1:1" x14ac:dyDescent="0.25">
      <c r="A7" t="s">
        <v>1353</v>
      </c>
    </row>
    <row r="8" spans="1:1" x14ac:dyDescent="0.25">
      <c r="A8" t="s">
        <v>548</v>
      </c>
    </row>
    <row r="9" spans="1:1" x14ac:dyDescent="0.25">
      <c r="A9" t="s">
        <v>597</v>
      </c>
    </row>
    <row r="10" spans="1:1" x14ac:dyDescent="0.25">
      <c r="A10" t="s">
        <v>992</v>
      </c>
    </row>
    <row r="11" spans="1:1" x14ac:dyDescent="0.25">
      <c r="A11" t="s">
        <v>964</v>
      </c>
    </row>
    <row r="12" spans="1:1" x14ac:dyDescent="0.25">
      <c r="A12" t="s">
        <v>430</v>
      </c>
    </row>
    <row r="13" spans="1:1" x14ac:dyDescent="0.25">
      <c r="A13" t="s">
        <v>1177</v>
      </c>
    </row>
    <row r="14" spans="1:1" x14ac:dyDescent="0.25">
      <c r="A14" t="s">
        <v>1225</v>
      </c>
    </row>
    <row r="15" spans="1:1" x14ac:dyDescent="0.25">
      <c r="A15" t="s">
        <v>1288</v>
      </c>
    </row>
    <row r="16" spans="1:1" x14ac:dyDescent="0.25">
      <c r="A16" t="s">
        <v>458</v>
      </c>
    </row>
    <row r="17" spans="1:1" x14ac:dyDescent="0.25">
      <c r="A17" t="s">
        <v>695</v>
      </c>
    </row>
    <row r="18" spans="1:1" x14ac:dyDescent="0.25">
      <c r="A18" t="s">
        <v>896</v>
      </c>
    </row>
    <row r="19" spans="1:1" x14ac:dyDescent="0.25">
      <c r="A19" t="s">
        <v>592</v>
      </c>
    </row>
    <row r="20" spans="1:1" x14ac:dyDescent="0.25">
      <c r="A20" t="s">
        <v>427</v>
      </c>
    </row>
    <row r="21" spans="1:1" x14ac:dyDescent="0.25">
      <c r="A21" t="s">
        <v>779</v>
      </c>
    </row>
    <row r="22" spans="1:1" x14ac:dyDescent="0.25">
      <c r="A22" t="s">
        <v>653</v>
      </c>
    </row>
    <row r="23" spans="1:1" x14ac:dyDescent="0.25">
      <c r="A23" t="s">
        <v>1029</v>
      </c>
    </row>
    <row r="24" spans="1:1" x14ac:dyDescent="0.25">
      <c r="A24" t="s">
        <v>1348</v>
      </c>
    </row>
    <row r="25" spans="1:1" x14ac:dyDescent="0.25">
      <c r="A25" t="s">
        <v>835</v>
      </c>
    </row>
    <row r="26" spans="1:1" x14ac:dyDescent="0.25">
      <c r="A26" t="s">
        <v>1250</v>
      </c>
    </row>
    <row r="27" spans="1:1" x14ac:dyDescent="0.25">
      <c r="A27" t="s">
        <v>1025</v>
      </c>
    </row>
    <row r="28" spans="1:1" x14ac:dyDescent="0.25">
      <c r="A28" t="s">
        <v>1000</v>
      </c>
    </row>
    <row r="29" spans="1:1" x14ac:dyDescent="0.25">
      <c r="A29" t="s">
        <v>562</v>
      </c>
    </row>
    <row r="30" spans="1:1" x14ac:dyDescent="0.25">
      <c r="A30" t="s">
        <v>217</v>
      </c>
    </row>
    <row r="31" spans="1:1" x14ac:dyDescent="0.25">
      <c r="A31" t="s">
        <v>585</v>
      </c>
    </row>
    <row r="32" spans="1:1" x14ac:dyDescent="0.25">
      <c r="A32" t="s">
        <v>579</v>
      </c>
    </row>
    <row r="33" spans="1:1" x14ac:dyDescent="0.25">
      <c r="A33" t="s">
        <v>913</v>
      </c>
    </row>
    <row r="34" spans="1:1" x14ac:dyDescent="0.25">
      <c r="A34" t="s">
        <v>484</v>
      </c>
    </row>
    <row r="35" spans="1:1" x14ac:dyDescent="0.25">
      <c r="A35" t="s">
        <v>664</v>
      </c>
    </row>
    <row r="36" spans="1:1" x14ac:dyDescent="0.25">
      <c r="A36" t="s">
        <v>1034</v>
      </c>
    </row>
    <row r="37" spans="1:1" x14ac:dyDescent="0.25">
      <c r="A37" t="s">
        <v>1312</v>
      </c>
    </row>
    <row r="38" spans="1:1" x14ac:dyDescent="0.25">
      <c r="A38" t="s">
        <v>304</v>
      </c>
    </row>
    <row r="39" spans="1:1" x14ac:dyDescent="0.25">
      <c r="A39" t="s">
        <v>225</v>
      </c>
    </row>
    <row r="40" spans="1:1" x14ac:dyDescent="0.25">
      <c r="A40" t="s">
        <v>450</v>
      </c>
    </row>
    <row r="41" spans="1:1" x14ac:dyDescent="0.25">
      <c r="A41" t="s">
        <v>445</v>
      </c>
    </row>
    <row r="42" spans="1:1" x14ac:dyDescent="0.25">
      <c r="A42" t="s">
        <v>1218</v>
      </c>
    </row>
    <row r="43" spans="1:1" x14ac:dyDescent="0.25">
      <c r="A43" t="s">
        <v>631</v>
      </c>
    </row>
    <row r="44" spans="1:1" x14ac:dyDescent="0.25">
      <c r="A44" t="s">
        <v>216</v>
      </c>
    </row>
    <row r="45" spans="1:1" x14ac:dyDescent="0.25">
      <c r="A45" t="s">
        <v>980</v>
      </c>
    </row>
    <row r="46" spans="1:1" x14ac:dyDescent="0.25">
      <c r="A46" t="s">
        <v>758</v>
      </c>
    </row>
    <row r="47" spans="1:1" x14ac:dyDescent="0.25">
      <c r="A47" t="s">
        <v>298</v>
      </c>
    </row>
    <row r="48" spans="1:1" x14ac:dyDescent="0.25">
      <c r="A48" t="s">
        <v>905</v>
      </c>
    </row>
    <row r="49" spans="1:1" x14ac:dyDescent="0.25">
      <c r="A49" t="s">
        <v>372</v>
      </c>
    </row>
    <row r="50" spans="1:1" x14ac:dyDescent="0.25">
      <c r="A50" t="s">
        <v>372</v>
      </c>
    </row>
    <row r="51" spans="1:1" x14ac:dyDescent="0.25">
      <c r="A51" t="s">
        <v>856</v>
      </c>
    </row>
    <row r="52" spans="1:1" x14ac:dyDescent="0.25">
      <c r="A52" t="s">
        <v>805</v>
      </c>
    </row>
    <row r="53" spans="1:1" x14ac:dyDescent="0.25">
      <c r="A53" t="s">
        <v>1323</v>
      </c>
    </row>
    <row r="54" spans="1:1" x14ac:dyDescent="0.25">
      <c r="A54" t="s">
        <v>1076</v>
      </c>
    </row>
    <row r="55" spans="1:1" x14ac:dyDescent="0.25">
      <c r="A55" t="s">
        <v>961</v>
      </c>
    </row>
    <row r="56" spans="1:1" x14ac:dyDescent="0.25">
      <c r="A56" t="s">
        <v>645</v>
      </c>
    </row>
    <row r="57" spans="1:1" x14ac:dyDescent="0.25">
      <c r="A57" t="s">
        <v>984</v>
      </c>
    </row>
    <row r="58" spans="1:1" x14ac:dyDescent="0.25">
      <c r="A58" t="s">
        <v>615</v>
      </c>
    </row>
    <row r="59" spans="1:1" x14ac:dyDescent="0.25">
      <c r="A59" t="s">
        <v>321</v>
      </c>
    </row>
    <row r="60" spans="1:1" x14ac:dyDescent="0.25">
      <c r="A60" t="s">
        <v>880</v>
      </c>
    </row>
    <row r="61" spans="1:1" x14ac:dyDescent="0.25">
      <c r="A61" t="s">
        <v>1184</v>
      </c>
    </row>
    <row r="62" spans="1:1" x14ac:dyDescent="0.25">
      <c r="A62" t="s">
        <v>1308</v>
      </c>
    </row>
    <row r="63" spans="1:1" x14ac:dyDescent="0.25">
      <c r="A63" t="s">
        <v>264</v>
      </c>
    </row>
    <row r="64" spans="1:1" x14ac:dyDescent="0.25">
      <c r="A64" t="s">
        <v>649</v>
      </c>
    </row>
    <row r="65" spans="1:1" x14ac:dyDescent="0.25">
      <c r="A65" t="s">
        <v>313</v>
      </c>
    </row>
    <row r="66" spans="1:1" x14ac:dyDescent="0.25">
      <c r="A66" t="s">
        <v>1144</v>
      </c>
    </row>
    <row r="67" spans="1:1" x14ac:dyDescent="0.25">
      <c r="A67" t="s">
        <v>820</v>
      </c>
    </row>
    <row r="68" spans="1:1" x14ac:dyDescent="0.25">
      <c r="A68" t="s">
        <v>638</v>
      </c>
    </row>
    <row r="69" spans="1:1" x14ac:dyDescent="0.25">
      <c r="A69" t="s">
        <v>875</v>
      </c>
    </row>
    <row r="70" spans="1:1" x14ac:dyDescent="0.25">
      <c r="A70" t="s">
        <v>573</v>
      </c>
    </row>
    <row r="71" spans="1:1" x14ac:dyDescent="0.25">
      <c r="A71" t="s">
        <v>704</v>
      </c>
    </row>
    <row r="72" spans="1:1" x14ac:dyDescent="0.25">
      <c r="A72" t="s">
        <v>978</v>
      </c>
    </row>
    <row r="73" spans="1:1" x14ac:dyDescent="0.25">
      <c r="A73" t="s">
        <v>1102</v>
      </c>
    </row>
    <row r="74" spans="1:1" x14ac:dyDescent="0.25">
      <c r="A74" t="s">
        <v>1163</v>
      </c>
    </row>
    <row r="75" spans="1:1" x14ac:dyDescent="0.25">
      <c r="A75" t="s">
        <v>325</v>
      </c>
    </row>
    <row r="76" spans="1:1" x14ac:dyDescent="0.25">
      <c r="A76" t="s">
        <v>1189</v>
      </c>
    </row>
    <row r="77" spans="1:1" x14ac:dyDescent="0.25">
      <c r="A77" t="s">
        <v>1295</v>
      </c>
    </row>
    <row r="78" spans="1:1" x14ac:dyDescent="0.25">
      <c r="A78" t="s">
        <v>870</v>
      </c>
    </row>
    <row r="79" spans="1:1" x14ac:dyDescent="0.25">
      <c r="A79" t="s">
        <v>408</v>
      </c>
    </row>
    <row r="80" spans="1:1" x14ac:dyDescent="0.25">
      <c r="A80" t="s">
        <v>408</v>
      </c>
    </row>
    <row r="81" spans="1:1" x14ac:dyDescent="0.25">
      <c r="A81" t="s">
        <v>726</v>
      </c>
    </row>
    <row r="82" spans="1:1" x14ac:dyDescent="0.25">
      <c r="A82" t="s">
        <v>890</v>
      </c>
    </row>
    <row r="83" spans="1:1" x14ac:dyDescent="0.25">
      <c r="A83" t="s">
        <v>767</v>
      </c>
    </row>
    <row r="84" spans="1:1" x14ac:dyDescent="0.25">
      <c r="A84" t="s">
        <v>1264</v>
      </c>
    </row>
    <row r="85" spans="1:1" x14ac:dyDescent="0.25">
      <c r="A85" t="s">
        <v>255</v>
      </c>
    </row>
    <row r="86" spans="1:1" x14ac:dyDescent="0.25">
      <c r="A86" t="s">
        <v>255</v>
      </c>
    </row>
    <row r="87" spans="1:1" x14ac:dyDescent="0.25">
      <c r="A87" t="s">
        <v>1040</v>
      </c>
    </row>
    <row r="88" spans="1:1" x14ac:dyDescent="0.25">
      <c r="A88" t="s">
        <v>1120</v>
      </c>
    </row>
    <row r="89" spans="1:1" x14ac:dyDescent="0.25">
      <c r="A89" t="s">
        <v>1207</v>
      </c>
    </row>
    <row r="90" spans="1:1" x14ac:dyDescent="0.25">
      <c r="A90" t="s">
        <v>1094</v>
      </c>
    </row>
    <row r="91" spans="1:1" x14ac:dyDescent="0.25">
      <c r="A91" t="s">
        <v>818</v>
      </c>
    </row>
    <row r="92" spans="1:1" x14ac:dyDescent="0.25">
      <c r="A92" t="s">
        <v>355</v>
      </c>
    </row>
    <row r="93" spans="1:1" x14ac:dyDescent="0.25">
      <c r="A93" t="s">
        <v>1098</v>
      </c>
    </row>
    <row r="94" spans="1:1" x14ac:dyDescent="0.25">
      <c r="A94" t="s">
        <v>518</v>
      </c>
    </row>
    <row r="95" spans="1:1" x14ac:dyDescent="0.25">
      <c r="A95" t="s">
        <v>292</v>
      </c>
    </row>
    <row r="96" spans="1:1" x14ac:dyDescent="0.25">
      <c r="A96" t="s">
        <v>332</v>
      </c>
    </row>
    <row r="97" spans="1:1" x14ac:dyDescent="0.25">
      <c r="A97" t="s">
        <v>332</v>
      </c>
    </row>
    <row r="98" spans="1:1" x14ac:dyDescent="0.25">
      <c r="A98" t="s">
        <v>814</v>
      </c>
    </row>
    <row r="99" spans="1:1" x14ac:dyDescent="0.25">
      <c r="A99" t="s">
        <v>674</v>
      </c>
    </row>
    <row r="100" spans="1:1" x14ac:dyDescent="0.25">
      <c r="A100" t="s">
        <v>541</v>
      </c>
    </row>
    <row r="101" spans="1:1" x14ac:dyDescent="0.25">
      <c r="A101" t="s">
        <v>541</v>
      </c>
    </row>
    <row r="102" spans="1:1" x14ac:dyDescent="0.25">
      <c r="A102" t="s">
        <v>901</v>
      </c>
    </row>
    <row r="103" spans="1:1" x14ac:dyDescent="0.25">
      <c r="A103" t="s">
        <v>495</v>
      </c>
    </row>
    <row r="104" spans="1:1" x14ac:dyDescent="0.25">
      <c r="A104" t="s">
        <v>349</v>
      </c>
    </row>
    <row r="105" spans="1:1" x14ac:dyDescent="0.25">
      <c r="A105" t="s">
        <v>402</v>
      </c>
    </row>
    <row r="106" spans="1:1" x14ac:dyDescent="0.25">
      <c r="A106" t="s">
        <v>1066</v>
      </c>
    </row>
    <row r="107" spans="1:1" x14ac:dyDescent="0.25">
      <c r="A107" t="s">
        <v>947</v>
      </c>
    </row>
    <row r="108" spans="1:1" x14ac:dyDescent="0.25">
      <c r="A108" t="s">
        <v>938</v>
      </c>
    </row>
    <row r="109" spans="1:1" x14ac:dyDescent="0.25">
      <c r="A109" t="s">
        <v>489</v>
      </c>
    </row>
    <row r="110" spans="1:1" x14ac:dyDescent="0.25">
      <c r="A110" t="s">
        <v>829</v>
      </c>
    </row>
    <row r="111" spans="1:1" x14ac:dyDescent="0.25">
      <c r="A111" t="s">
        <v>557</v>
      </c>
    </row>
    <row r="112" spans="1:1" x14ac:dyDescent="0.25">
      <c r="A112" t="s">
        <v>247</v>
      </c>
    </row>
    <row r="113" spans="1:1" x14ac:dyDescent="0.25">
      <c r="A113" t="s">
        <v>1105</v>
      </c>
    </row>
    <row r="114" spans="1:1" x14ac:dyDescent="0.25">
      <c r="A114" t="s">
        <v>743</v>
      </c>
    </row>
    <row r="115" spans="1:1" x14ac:dyDescent="0.25">
      <c r="A115" t="s">
        <v>770</v>
      </c>
    </row>
    <row r="116" spans="1:1" x14ac:dyDescent="0.25">
      <c r="A116" t="s">
        <v>1014</v>
      </c>
    </row>
    <row r="117" spans="1:1" x14ac:dyDescent="0.25">
      <c r="A117" t="s">
        <v>1014</v>
      </c>
    </row>
    <row r="118" spans="1:1" x14ac:dyDescent="0.25">
      <c r="A118" t="s">
        <v>620</v>
      </c>
    </row>
    <row r="119" spans="1:1" x14ac:dyDescent="0.25">
      <c r="A119" t="s">
        <v>504</v>
      </c>
    </row>
    <row r="120" spans="1:1" x14ac:dyDescent="0.25">
      <c r="A120" t="s">
        <v>478</v>
      </c>
    </row>
    <row r="121" spans="1:1" x14ac:dyDescent="0.25">
      <c r="A121" t="s">
        <v>970</v>
      </c>
    </row>
    <row r="122" spans="1:1" x14ac:dyDescent="0.25">
      <c r="A122" t="s">
        <v>360</v>
      </c>
    </row>
    <row r="123" spans="1:1" x14ac:dyDescent="0.25">
      <c r="A123" t="s">
        <v>1195</v>
      </c>
    </row>
    <row r="124" spans="1:1" x14ac:dyDescent="0.25">
      <c r="A124" t="s">
        <v>1336</v>
      </c>
    </row>
    <row r="125" spans="1:1" x14ac:dyDescent="0.25">
      <c r="A125" t="s">
        <v>269</v>
      </c>
    </row>
    <row r="126" spans="1:1" x14ac:dyDescent="0.25">
      <c r="A126" t="s">
        <v>659</v>
      </c>
    </row>
    <row r="127" spans="1:1" x14ac:dyDescent="0.25">
      <c r="A127" t="s">
        <v>418</v>
      </c>
    </row>
    <row r="128" spans="1:1" x14ac:dyDescent="0.25">
      <c r="A128" t="s">
        <v>956</v>
      </c>
    </row>
    <row r="129" spans="1:1" x14ac:dyDescent="0.25">
      <c r="A129" t="s">
        <v>1005</v>
      </c>
    </row>
    <row r="130" spans="1:1" x14ac:dyDescent="0.25">
      <c r="A130" t="s">
        <v>1242</v>
      </c>
    </row>
    <row r="131" spans="1:1" x14ac:dyDescent="0.25">
      <c r="A131" t="s">
        <v>739</v>
      </c>
    </row>
    <row r="132" spans="1:1" x14ac:dyDescent="0.25">
      <c r="A132" t="s">
        <v>470</v>
      </c>
    </row>
    <row r="133" spans="1:1" x14ac:dyDescent="0.25">
      <c r="A133" t="s">
        <v>1168</v>
      </c>
    </row>
    <row r="134" spans="1:1" x14ac:dyDescent="0.25">
      <c r="A134" t="s">
        <v>308</v>
      </c>
    </row>
    <row r="135" spans="1:1" x14ac:dyDescent="0.25">
      <c r="A135" t="s">
        <v>791</v>
      </c>
    </row>
    <row r="136" spans="1:1" x14ac:dyDescent="0.25">
      <c r="A136" t="s">
        <v>388</v>
      </c>
    </row>
    <row r="137" spans="1:1" x14ac:dyDescent="0.25">
      <c r="A137" t="s">
        <v>534</v>
      </c>
    </row>
    <row r="138" spans="1:1" x14ac:dyDescent="0.25">
      <c r="A138" t="s">
        <v>1275</v>
      </c>
    </row>
    <row r="139" spans="1:1" x14ac:dyDescent="0.25">
      <c r="A139" t="s">
        <v>209</v>
      </c>
    </row>
    <row r="140" spans="1:1" x14ac:dyDescent="0.25">
      <c r="A140" t="s">
        <v>603</v>
      </c>
    </row>
    <row r="141" spans="1:1" x14ac:dyDescent="0.25">
      <c r="A141" t="s">
        <v>988</v>
      </c>
    </row>
    <row r="142" spans="1:1" x14ac:dyDescent="0.25">
      <c r="A142" t="s">
        <v>213</v>
      </c>
    </row>
    <row r="143" spans="1:1" x14ac:dyDescent="0.25">
      <c r="A143" t="s">
        <v>279</v>
      </c>
    </row>
    <row r="144" spans="1:1" x14ac:dyDescent="0.25">
      <c r="A144" t="s">
        <v>393</v>
      </c>
    </row>
    <row r="145" spans="1:1" x14ac:dyDescent="0.25">
      <c r="A145" t="s">
        <v>1117</v>
      </c>
    </row>
    <row r="146" spans="1:1" x14ac:dyDescent="0.25">
      <c r="A146" t="s">
        <v>849</v>
      </c>
    </row>
    <row r="147" spans="1:1" x14ac:dyDescent="0.25">
      <c r="A147" t="s">
        <v>1241</v>
      </c>
    </row>
    <row r="148" spans="1:1" x14ac:dyDescent="0.25">
      <c r="A148" t="s">
        <v>624</v>
      </c>
    </row>
    <row r="149" spans="1:1" x14ac:dyDescent="0.25">
      <c r="A149" t="s">
        <v>1059</v>
      </c>
    </row>
    <row r="150" spans="1:1" x14ac:dyDescent="0.25">
      <c r="A150" t="s">
        <v>514</v>
      </c>
    </row>
    <row r="151" spans="1:1" x14ac:dyDescent="0.25">
      <c r="A151" t="s">
        <v>1279</v>
      </c>
    </row>
    <row r="152" spans="1:1" x14ac:dyDescent="0.25">
      <c r="A152" t="s">
        <v>377</v>
      </c>
    </row>
    <row r="153" spans="1:1" x14ac:dyDescent="0.25">
      <c r="A153" t="s">
        <v>377</v>
      </c>
    </row>
    <row r="154" spans="1:1" x14ac:dyDescent="0.25">
      <c r="A154" t="s">
        <v>799</v>
      </c>
    </row>
    <row r="155" spans="1:1" x14ac:dyDescent="0.25">
      <c r="A155" t="s">
        <v>413</v>
      </c>
    </row>
    <row r="156" spans="1:1" x14ac:dyDescent="0.25">
      <c r="A156" t="s">
        <v>240</v>
      </c>
    </row>
    <row r="157" spans="1:1" x14ac:dyDescent="0.25">
      <c r="A157" t="s">
        <v>1017</v>
      </c>
    </row>
  </sheetData>
  <sortState ref="A1:A304">
    <sortCondition ref="A1"/>
  </sortState>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workbookViewId="0">
      <pane ySplit="1" topLeftCell="A323" activePane="bottomLeft" state="frozen"/>
      <selection pane="bottomLeft" activeCell="A319" sqref="A319"/>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v>43559.434224537035</v>
      </c>
      <c r="B2">
        <v>73</v>
      </c>
      <c r="C2">
        <v>80</v>
      </c>
      <c r="D2">
        <v>3</v>
      </c>
      <c r="E2" s="1">
        <v>1</v>
      </c>
      <c r="F2">
        <v>3</v>
      </c>
      <c r="G2">
        <v>4</v>
      </c>
      <c r="H2" s="1">
        <v>2</v>
      </c>
      <c r="I2">
        <v>4</v>
      </c>
      <c r="J2">
        <v>2</v>
      </c>
      <c r="K2">
        <v>2</v>
      </c>
      <c r="M2" s="13">
        <v>4</v>
      </c>
      <c r="S2">
        <v>1</v>
      </c>
      <c r="X2">
        <v>1</v>
      </c>
      <c r="AB2">
        <v>1</v>
      </c>
      <c r="AF2">
        <v>1</v>
      </c>
      <c r="AL2" s="16">
        <v>3</v>
      </c>
      <c r="AM2" s="13">
        <v>7</v>
      </c>
      <c r="AP2">
        <v>1</v>
      </c>
      <c r="AS2">
        <v>1</v>
      </c>
      <c r="AW2">
        <v>1</v>
      </c>
      <c r="AY2">
        <v>1</v>
      </c>
      <c r="BD2">
        <v>1</v>
      </c>
      <c r="BF2">
        <v>1</v>
      </c>
      <c r="BI2">
        <v>1</v>
      </c>
      <c r="BL2">
        <v>2</v>
      </c>
      <c r="BP2">
        <v>1</v>
      </c>
      <c r="BS2" s="13">
        <v>64</v>
      </c>
      <c r="BW2" s="20">
        <v>350</v>
      </c>
      <c r="BX2" s="20">
        <v>250</v>
      </c>
      <c r="BY2" s="20">
        <v>50</v>
      </c>
      <c r="BZ2" s="20">
        <v>50</v>
      </c>
      <c r="CD2">
        <v>1</v>
      </c>
      <c r="CH2">
        <v>1</v>
      </c>
      <c r="CL2">
        <v>1</v>
      </c>
      <c r="CP2">
        <v>1</v>
      </c>
      <c r="CT2" s="16">
        <v>14</v>
      </c>
      <c r="CU2" s="16">
        <v>15</v>
      </c>
      <c r="CV2" s="16">
        <v>14</v>
      </c>
      <c r="CW2" s="16">
        <v>13</v>
      </c>
      <c r="CX2" s="16">
        <v>15</v>
      </c>
      <c r="CY2" s="16">
        <v>14</v>
      </c>
      <c r="CZ2" s="16">
        <v>14</v>
      </c>
      <c r="DA2" s="16">
        <v>14</v>
      </c>
      <c r="DB2" s="16">
        <v>13</v>
      </c>
      <c r="DC2" s="16">
        <v>14</v>
      </c>
      <c r="DE2">
        <v>1</v>
      </c>
      <c r="DG2">
        <v>1</v>
      </c>
      <c r="DM2" t="s">
        <v>207</v>
      </c>
      <c r="DN2" t="s">
        <v>208</v>
      </c>
      <c r="DO2" s="13">
        <v>7</v>
      </c>
      <c r="DP2" s="13">
        <v>8</v>
      </c>
      <c r="DQ2" s="13">
        <v>6</v>
      </c>
      <c r="DR2" s="13">
        <v>7</v>
      </c>
      <c r="DY2">
        <v>1</v>
      </c>
      <c r="ED2">
        <v>1</v>
      </c>
      <c r="EF2">
        <v>3</v>
      </c>
      <c r="EH2">
        <v>1</v>
      </c>
      <c r="EI2">
        <v>1</v>
      </c>
    </row>
    <row r="3" spans="1:139" x14ac:dyDescent="0.25">
      <c r="A3" s="9">
        <v>43559.518148148149</v>
      </c>
      <c r="B3">
        <v>74</v>
      </c>
      <c r="C3">
        <v>11</v>
      </c>
      <c r="D3">
        <v>3</v>
      </c>
      <c r="E3" s="1">
        <v>2</v>
      </c>
      <c r="F3">
        <v>6</v>
      </c>
      <c r="G3">
        <v>5</v>
      </c>
      <c r="H3" s="1">
        <v>1</v>
      </c>
      <c r="I3">
        <v>1</v>
      </c>
      <c r="J3">
        <v>2</v>
      </c>
      <c r="K3">
        <v>1</v>
      </c>
      <c r="L3" s="13">
        <v>2</v>
      </c>
      <c r="S3">
        <v>1</v>
      </c>
      <c r="Z3">
        <v>1</v>
      </c>
      <c r="AB3">
        <v>1</v>
      </c>
      <c r="AC3">
        <v>1</v>
      </c>
      <c r="AL3" s="16">
        <v>3</v>
      </c>
      <c r="AM3" s="13">
        <v>8</v>
      </c>
      <c r="AP3">
        <v>1</v>
      </c>
      <c r="AU3">
        <v>1</v>
      </c>
      <c r="AW3">
        <v>1</v>
      </c>
      <c r="AZ3">
        <v>1</v>
      </c>
      <c r="BC3">
        <v>1</v>
      </c>
      <c r="BF3">
        <v>1</v>
      </c>
      <c r="BJ3">
        <v>1</v>
      </c>
      <c r="BL3">
        <v>5</v>
      </c>
      <c r="BM3">
        <v>5</v>
      </c>
      <c r="BN3">
        <v>1</v>
      </c>
      <c r="BS3" s="13">
        <v>65</v>
      </c>
      <c r="BT3">
        <v>1</v>
      </c>
      <c r="BU3">
        <v>2</v>
      </c>
      <c r="BV3">
        <v>3</v>
      </c>
      <c r="BW3" s="20">
        <v>300</v>
      </c>
      <c r="BX3" s="20">
        <v>200</v>
      </c>
      <c r="BY3" s="20">
        <v>50</v>
      </c>
      <c r="BZ3" s="20">
        <v>0</v>
      </c>
      <c r="CB3">
        <v>1</v>
      </c>
      <c r="CF3">
        <v>1</v>
      </c>
      <c r="CH3">
        <v>1</v>
      </c>
      <c r="CL3">
        <v>1</v>
      </c>
      <c r="CP3">
        <v>1</v>
      </c>
      <c r="CT3" s="16">
        <v>17</v>
      </c>
      <c r="CU3" s="16">
        <v>14</v>
      </c>
      <c r="CV3" s="16">
        <v>14</v>
      </c>
      <c r="CW3" s="16">
        <v>14</v>
      </c>
      <c r="CX3" s="16">
        <v>14</v>
      </c>
      <c r="CY3" s="16">
        <v>14</v>
      </c>
      <c r="CZ3" s="16">
        <v>14</v>
      </c>
      <c r="DA3" s="16">
        <v>14</v>
      </c>
      <c r="DB3" s="16">
        <v>14</v>
      </c>
      <c r="DC3" s="16">
        <v>14</v>
      </c>
      <c r="DE3">
        <v>1</v>
      </c>
      <c r="DM3" t="s">
        <v>210</v>
      </c>
      <c r="DN3" t="s">
        <v>210</v>
      </c>
      <c r="DO3" s="13">
        <v>7</v>
      </c>
      <c r="DP3" s="13">
        <v>8</v>
      </c>
      <c r="DQ3" s="13">
        <v>7</v>
      </c>
      <c r="DR3" s="13">
        <v>6</v>
      </c>
      <c r="DT3">
        <v>1</v>
      </c>
      <c r="DY3">
        <v>1</v>
      </c>
      <c r="ED3">
        <v>1</v>
      </c>
      <c r="EH3">
        <v>2</v>
      </c>
      <c r="EI3">
        <v>2</v>
      </c>
    </row>
    <row r="4" spans="1:139" x14ac:dyDescent="0.25">
      <c r="A4" s="9">
        <v>43559.533634259256</v>
      </c>
      <c r="B4">
        <v>5</v>
      </c>
      <c r="C4">
        <v>11</v>
      </c>
      <c r="D4">
        <v>3</v>
      </c>
      <c r="E4" s="1">
        <v>1</v>
      </c>
      <c r="F4">
        <v>5</v>
      </c>
      <c r="G4">
        <v>3</v>
      </c>
      <c r="H4" s="1">
        <v>2</v>
      </c>
      <c r="I4">
        <v>5</v>
      </c>
      <c r="J4">
        <v>2</v>
      </c>
      <c r="K4">
        <v>7</v>
      </c>
      <c r="S4">
        <v>2</v>
      </c>
      <c r="AL4" s="16">
        <v>3</v>
      </c>
      <c r="AM4" s="13">
        <v>5</v>
      </c>
      <c r="AP4">
        <v>1</v>
      </c>
      <c r="BL4">
        <v>1</v>
      </c>
      <c r="BO4">
        <v>1</v>
      </c>
      <c r="BS4" s="13">
        <v>96</v>
      </c>
      <c r="BT4">
        <v>3</v>
      </c>
      <c r="BU4">
        <v>1</v>
      </c>
      <c r="BV4">
        <v>2</v>
      </c>
      <c r="BW4" s="20">
        <v>150</v>
      </c>
      <c r="BX4" s="20"/>
      <c r="BY4" s="20">
        <v>0</v>
      </c>
      <c r="BZ4" s="20"/>
      <c r="CH4">
        <v>1</v>
      </c>
      <c r="CL4">
        <v>1</v>
      </c>
      <c r="CR4">
        <v>1</v>
      </c>
      <c r="CT4" s="16">
        <v>15</v>
      </c>
      <c r="CU4" s="16">
        <v>13</v>
      </c>
      <c r="CW4" s="16">
        <v>14</v>
      </c>
      <c r="CX4" s="16">
        <v>14</v>
      </c>
      <c r="DA4" s="16">
        <v>14</v>
      </c>
      <c r="DB4" s="16">
        <v>14</v>
      </c>
      <c r="DC4" s="16">
        <v>16</v>
      </c>
      <c r="DD4">
        <v>1</v>
      </c>
      <c r="DM4" t="s">
        <v>211</v>
      </c>
      <c r="DN4" t="s">
        <v>212</v>
      </c>
      <c r="DO4" s="13">
        <v>8</v>
      </c>
      <c r="DP4" s="13">
        <v>8</v>
      </c>
      <c r="DQ4" s="13">
        <v>8</v>
      </c>
      <c r="DR4" s="13">
        <v>7</v>
      </c>
      <c r="DS4">
        <v>1</v>
      </c>
      <c r="DY4">
        <v>1</v>
      </c>
      <c r="ED4">
        <v>1</v>
      </c>
      <c r="EH4">
        <v>2</v>
      </c>
      <c r="EI4">
        <v>2</v>
      </c>
    </row>
    <row r="5" spans="1:139" x14ac:dyDescent="0.25">
      <c r="A5" s="9">
        <v>43559.593240740738</v>
      </c>
      <c r="B5">
        <v>80</v>
      </c>
      <c r="C5">
        <v>20</v>
      </c>
      <c r="D5">
        <v>4</v>
      </c>
      <c r="E5" s="1">
        <v>1</v>
      </c>
      <c r="F5">
        <v>4</v>
      </c>
      <c r="G5">
        <v>2</v>
      </c>
      <c r="H5" s="1">
        <v>4</v>
      </c>
      <c r="I5">
        <v>3</v>
      </c>
      <c r="J5">
        <v>1</v>
      </c>
      <c r="K5">
        <v>1</v>
      </c>
      <c r="L5" s="13">
        <v>13</v>
      </c>
      <c r="S5">
        <v>4</v>
      </c>
      <c r="AL5" s="16">
        <v>5</v>
      </c>
      <c r="AM5" s="13">
        <v>1</v>
      </c>
      <c r="AP5">
        <v>1</v>
      </c>
      <c r="AU5">
        <v>1</v>
      </c>
      <c r="AX5">
        <v>1</v>
      </c>
      <c r="BA5">
        <v>1</v>
      </c>
      <c r="BD5">
        <v>1</v>
      </c>
      <c r="BG5">
        <v>1</v>
      </c>
      <c r="BJ5">
        <v>1</v>
      </c>
      <c r="BL5">
        <v>1</v>
      </c>
      <c r="BN5">
        <v>1</v>
      </c>
      <c r="BS5" s="13">
        <v>80</v>
      </c>
      <c r="BT5">
        <v>1</v>
      </c>
      <c r="BU5">
        <v>2</v>
      </c>
      <c r="BV5">
        <v>3</v>
      </c>
      <c r="BW5" s="20">
        <v>35</v>
      </c>
      <c r="BX5" s="20"/>
      <c r="BY5" s="20"/>
      <c r="BZ5" s="20"/>
      <c r="CG5">
        <v>1</v>
      </c>
      <c r="CL5">
        <v>1</v>
      </c>
      <c r="CT5" s="16">
        <v>15</v>
      </c>
      <c r="CU5" s="16">
        <v>14</v>
      </c>
      <c r="CV5" s="16">
        <v>14</v>
      </c>
      <c r="CW5" s="16">
        <v>16</v>
      </c>
      <c r="CX5" s="16">
        <v>16</v>
      </c>
      <c r="CY5" s="16">
        <v>14</v>
      </c>
      <c r="CZ5" s="16">
        <v>14</v>
      </c>
      <c r="DA5" s="16">
        <v>14</v>
      </c>
      <c r="DB5" s="16">
        <v>14</v>
      </c>
      <c r="DC5" s="16">
        <v>14</v>
      </c>
      <c r="DD5">
        <v>1</v>
      </c>
      <c r="DE5">
        <v>1</v>
      </c>
      <c r="DF5">
        <v>1</v>
      </c>
      <c r="DG5">
        <v>1</v>
      </c>
      <c r="DH5">
        <v>1</v>
      </c>
      <c r="DO5" s="13">
        <v>7</v>
      </c>
      <c r="DP5" s="13">
        <v>7</v>
      </c>
      <c r="DQ5" s="13">
        <v>7</v>
      </c>
      <c r="DR5" s="13">
        <v>7</v>
      </c>
      <c r="DU5">
        <v>1</v>
      </c>
      <c r="DY5">
        <v>1</v>
      </c>
      <c r="ED5">
        <v>1</v>
      </c>
      <c r="EF5">
        <v>3</v>
      </c>
      <c r="EH5">
        <v>2</v>
      </c>
      <c r="EI5">
        <v>1</v>
      </c>
    </row>
    <row r="6" spans="1:139" x14ac:dyDescent="0.25">
      <c r="A6" s="9">
        <v>43559.596898148149</v>
      </c>
      <c r="B6">
        <v>100</v>
      </c>
      <c r="C6">
        <v>61</v>
      </c>
      <c r="D6">
        <v>2</v>
      </c>
      <c r="E6" s="1">
        <v>1</v>
      </c>
      <c r="F6">
        <v>7</v>
      </c>
      <c r="G6">
        <v>3</v>
      </c>
      <c r="H6" s="1">
        <v>2</v>
      </c>
      <c r="I6">
        <v>6</v>
      </c>
      <c r="J6">
        <v>2</v>
      </c>
      <c r="K6">
        <v>4</v>
      </c>
      <c r="O6" s="13">
        <v>4</v>
      </c>
      <c r="S6">
        <v>2</v>
      </c>
      <c r="AL6" s="16">
        <v>2</v>
      </c>
      <c r="AM6" s="13">
        <v>6</v>
      </c>
      <c r="AP6">
        <v>1</v>
      </c>
      <c r="AU6">
        <v>1</v>
      </c>
      <c r="AX6">
        <v>1</v>
      </c>
      <c r="BA6">
        <v>1</v>
      </c>
      <c r="BD6">
        <v>1</v>
      </c>
      <c r="BG6">
        <v>1</v>
      </c>
      <c r="BJ6">
        <v>1</v>
      </c>
      <c r="BL6">
        <v>1</v>
      </c>
      <c r="BN6">
        <v>1</v>
      </c>
      <c r="BO6">
        <v>1</v>
      </c>
      <c r="BP6">
        <v>1</v>
      </c>
      <c r="BS6" s="13">
        <v>71</v>
      </c>
      <c r="BW6" s="20">
        <v>125</v>
      </c>
      <c r="BX6" s="20">
        <v>75</v>
      </c>
      <c r="BY6" s="20">
        <v>35</v>
      </c>
      <c r="BZ6" s="20">
        <v>25</v>
      </c>
      <c r="CC6">
        <v>1</v>
      </c>
      <c r="CD6">
        <v>1</v>
      </c>
      <c r="CF6">
        <v>1</v>
      </c>
      <c r="CG6">
        <v>1</v>
      </c>
      <c r="CL6">
        <v>1</v>
      </c>
      <c r="CP6">
        <v>1</v>
      </c>
      <c r="CT6" s="16">
        <v>13</v>
      </c>
      <c r="CU6" s="16">
        <v>16</v>
      </c>
      <c r="CV6" s="16">
        <v>13</v>
      </c>
      <c r="CW6" s="16">
        <v>16</v>
      </c>
      <c r="CX6" s="16">
        <v>16</v>
      </c>
      <c r="DA6" s="16">
        <v>13</v>
      </c>
      <c r="DB6" s="16">
        <v>13</v>
      </c>
      <c r="DC6" s="16">
        <v>13</v>
      </c>
      <c r="DD6">
        <v>1</v>
      </c>
      <c r="DE6">
        <v>1</v>
      </c>
      <c r="DG6">
        <v>1</v>
      </c>
      <c r="DM6" t="s">
        <v>214</v>
      </c>
      <c r="DN6" t="s">
        <v>215</v>
      </c>
      <c r="DO6" s="13">
        <v>8</v>
      </c>
      <c r="DP6" s="13">
        <v>8</v>
      </c>
      <c r="DQ6" s="13">
        <v>8</v>
      </c>
      <c r="DR6" s="13">
        <v>6</v>
      </c>
      <c r="DS6">
        <v>1</v>
      </c>
      <c r="DV6">
        <v>1</v>
      </c>
      <c r="EA6">
        <v>1</v>
      </c>
      <c r="EH6">
        <v>1</v>
      </c>
      <c r="EI6">
        <v>1</v>
      </c>
    </row>
    <row r="7" spans="1:139" x14ac:dyDescent="0.25">
      <c r="A7" s="9">
        <v>43573.401956018519</v>
      </c>
      <c r="B7">
        <v>75</v>
      </c>
      <c r="C7">
        <v>0</v>
      </c>
      <c r="D7">
        <v>1</v>
      </c>
      <c r="E7" s="1">
        <v>1</v>
      </c>
      <c r="F7">
        <v>1</v>
      </c>
      <c r="G7">
        <v>1</v>
      </c>
      <c r="H7" s="1">
        <v>2</v>
      </c>
      <c r="I7">
        <v>4</v>
      </c>
      <c r="J7">
        <v>2</v>
      </c>
      <c r="K7">
        <v>1</v>
      </c>
      <c r="L7" s="13">
        <v>2</v>
      </c>
      <c r="S7">
        <v>4</v>
      </c>
      <c r="AL7" s="16">
        <v>4</v>
      </c>
      <c r="AM7" s="13">
        <v>8</v>
      </c>
      <c r="AP7">
        <v>1</v>
      </c>
      <c r="AU7">
        <v>1</v>
      </c>
      <c r="AX7">
        <v>1</v>
      </c>
      <c r="AY7">
        <v>1</v>
      </c>
      <c r="BD7">
        <v>1</v>
      </c>
      <c r="BE7">
        <v>1</v>
      </c>
      <c r="BH7">
        <v>1</v>
      </c>
      <c r="BL7">
        <v>1</v>
      </c>
      <c r="BN7">
        <v>1</v>
      </c>
      <c r="BO7">
        <v>1</v>
      </c>
      <c r="BS7" s="13">
        <v>41</v>
      </c>
      <c r="BT7">
        <v>1</v>
      </c>
      <c r="BU7">
        <v>3</v>
      </c>
      <c r="BV7">
        <v>2</v>
      </c>
      <c r="BW7" s="20">
        <v>100</v>
      </c>
      <c r="BX7" s="20">
        <v>50</v>
      </c>
      <c r="BY7" s="20">
        <v>20</v>
      </c>
      <c r="BZ7" s="20">
        <v>1</v>
      </c>
      <c r="CB7">
        <v>1</v>
      </c>
      <c r="CC7">
        <v>1</v>
      </c>
      <c r="CD7">
        <v>1</v>
      </c>
      <c r="CH7">
        <v>1</v>
      </c>
      <c r="CL7">
        <v>1</v>
      </c>
      <c r="CP7">
        <v>1</v>
      </c>
      <c r="CT7" s="16">
        <v>15</v>
      </c>
      <c r="CU7" s="16">
        <v>15</v>
      </c>
      <c r="CV7" s="16">
        <v>15</v>
      </c>
      <c r="CW7" s="16">
        <v>16</v>
      </c>
      <c r="CX7" s="16">
        <v>13</v>
      </c>
      <c r="CZ7" s="16">
        <v>13</v>
      </c>
      <c r="DA7" s="16">
        <v>16</v>
      </c>
      <c r="DB7" s="16">
        <v>16</v>
      </c>
      <c r="DC7" s="16">
        <v>13</v>
      </c>
      <c r="DH7">
        <v>1</v>
      </c>
      <c r="DO7" s="13">
        <v>7</v>
      </c>
      <c r="DP7" s="13">
        <v>7</v>
      </c>
      <c r="DQ7" s="13">
        <v>5</v>
      </c>
      <c r="DR7" s="13">
        <v>10</v>
      </c>
      <c r="DU7">
        <v>1</v>
      </c>
      <c r="DV7">
        <v>1</v>
      </c>
      <c r="EA7">
        <v>1</v>
      </c>
      <c r="EF7">
        <v>4</v>
      </c>
      <c r="EH7">
        <v>1</v>
      </c>
      <c r="EI7">
        <v>1</v>
      </c>
    </row>
    <row r="8" spans="1:139" x14ac:dyDescent="0.25">
      <c r="A8" s="9">
        <v>43585.597256944442</v>
      </c>
      <c r="D8">
        <v>7</v>
      </c>
      <c r="E8" s="1">
        <v>3</v>
      </c>
      <c r="F8">
        <v>3</v>
      </c>
      <c r="G8">
        <v>5</v>
      </c>
      <c r="H8" s="1">
        <v>1</v>
      </c>
      <c r="I8">
        <v>1</v>
      </c>
      <c r="J8">
        <v>2</v>
      </c>
      <c r="K8">
        <v>2</v>
      </c>
      <c r="M8" s="13">
        <v>2</v>
      </c>
      <c r="S8">
        <v>3</v>
      </c>
      <c r="AL8" s="16">
        <v>1</v>
      </c>
      <c r="AM8" s="13">
        <v>6</v>
      </c>
      <c r="AN8">
        <v>1</v>
      </c>
      <c r="AP8">
        <v>1</v>
      </c>
      <c r="AU8">
        <v>1</v>
      </c>
      <c r="AX8">
        <v>1</v>
      </c>
      <c r="BA8">
        <v>1</v>
      </c>
      <c r="BD8">
        <v>1</v>
      </c>
      <c r="BG8">
        <v>1</v>
      </c>
      <c r="BJ8">
        <v>1</v>
      </c>
      <c r="BL8">
        <v>2</v>
      </c>
      <c r="BO8">
        <v>1</v>
      </c>
      <c r="BQ8">
        <v>1</v>
      </c>
      <c r="BS8" s="13">
        <v>57</v>
      </c>
      <c r="BT8">
        <v>2</v>
      </c>
      <c r="BU8">
        <v>1</v>
      </c>
      <c r="BV8">
        <v>3</v>
      </c>
      <c r="BW8" s="20"/>
      <c r="BX8" s="20"/>
      <c r="BY8" s="20"/>
      <c r="BZ8" s="20"/>
      <c r="CA8">
        <v>1</v>
      </c>
      <c r="CB8">
        <v>1</v>
      </c>
      <c r="CE8">
        <v>1</v>
      </c>
      <c r="CL8">
        <v>1</v>
      </c>
      <c r="CP8">
        <v>1</v>
      </c>
      <c r="CT8" s="16">
        <v>15</v>
      </c>
      <c r="CU8" s="16">
        <v>15</v>
      </c>
      <c r="CW8" s="16">
        <v>13</v>
      </c>
      <c r="CX8" s="16">
        <v>14</v>
      </c>
      <c r="CY8" s="16">
        <v>13</v>
      </c>
      <c r="CZ8" s="16">
        <v>16</v>
      </c>
      <c r="DA8" s="16">
        <v>16</v>
      </c>
      <c r="DB8" s="16">
        <v>15</v>
      </c>
      <c r="DC8" s="16">
        <v>14</v>
      </c>
      <c r="DE8">
        <v>1</v>
      </c>
      <c r="DG8">
        <v>1</v>
      </c>
      <c r="DH8">
        <v>1</v>
      </c>
      <c r="DO8" s="13">
        <v>7</v>
      </c>
      <c r="DP8" s="13">
        <v>7</v>
      </c>
      <c r="DQ8" s="13">
        <v>7</v>
      </c>
      <c r="DR8" s="13">
        <v>9</v>
      </c>
      <c r="DS8">
        <v>1</v>
      </c>
      <c r="DX8">
        <v>1</v>
      </c>
      <c r="EC8">
        <v>1</v>
      </c>
      <c r="EH8">
        <v>1</v>
      </c>
      <c r="EI8">
        <v>1</v>
      </c>
    </row>
    <row r="9" spans="1:139" x14ac:dyDescent="0.25">
      <c r="A9" s="9">
        <v>43585.605092592596</v>
      </c>
      <c r="B9">
        <v>93</v>
      </c>
      <c r="D9">
        <v>5</v>
      </c>
      <c r="E9" s="1">
        <v>1</v>
      </c>
      <c r="F9">
        <v>2</v>
      </c>
      <c r="G9">
        <v>4</v>
      </c>
      <c r="H9" s="1">
        <v>1</v>
      </c>
      <c r="I9">
        <v>4</v>
      </c>
      <c r="J9">
        <v>1</v>
      </c>
      <c r="K9">
        <v>4</v>
      </c>
      <c r="O9" s="13">
        <v>3</v>
      </c>
      <c r="S9">
        <v>3</v>
      </c>
      <c r="AL9" s="16">
        <v>3</v>
      </c>
      <c r="AM9" s="13">
        <v>6</v>
      </c>
      <c r="AN9">
        <v>1</v>
      </c>
      <c r="AP9">
        <v>1</v>
      </c>
      <c r="AU9">
        <v>1</v>
      </c>
      <c r="AV9">
        <v>1</v>
      </c>
      <c r="AY9">
        <v>1</v>
      </c>
      <c r="BD9">
        <v>1</v>
      </c>
      <c r="BG9">
        <v>1</v>
      </c>
      <c r="BJ9">
        <v>1</v>
      </c>
      <c r="BL9">
        <v>1</v>
      </c>
      <c r="BN9">
        <v>1</v>
      </c>
      <c r="BO9">
        <v>1</v>
      </c>
      <c r="BP9">
        <v>1</v>
      </c>
      <c r="BS9" s="13">
        <v>87</v>
      </c>
      <c r="BW9" s="20"/>
      <c r="BX9" s="20"/>
      <c r="BY9" s="20"/>
      <c r="BZ9" s="20"/>
      <c r="CA9">
        <v>1</v>
      </c>
      <c r="CC9">
        <v>1</v>
      </c>
      <c r="CD9">
        <v>1</v>
      </c>
      <c r="CF9">
        <v>1</v>
      </c>
      <c r="CL9">
        <v>1</v>
      </c>
      <c r="CP9">
        <v>1</v>
      </c>
      <c r="CT9" s="16">
        <v>18</v>
      </c>
      <c r="CU9" s="16">
        <v>15</v>
      </c>
      <c r="CV9" s="16">
        <v>15</v>
      </c>
      <c r="CW9" s="16">
        <v>15</v>
      </c>
      <c r="CX9" s="16">
        <v>15</v>
      </c>
      <c r="CY9" s="16">
        <v>16</v>
      </c>
      <c r="CZ9" s="16">
        <v>16</v>
      </c>
      <c r="DA9" s="16">
        <v>15</v>
      </c>
      <c r="DB9" s="16">
        <v>16</v>
      </c>
      <c r="DC9" s="16">
        <v>16</v>
      </c>
      <c r="DD9">
        <v>1</v>
      </c>
      <c r="DE9">
        <v>1</v>
      </c>
      <c r="DF9">
        <v>1</v>
      </c>
      <c r="DG9">
        <v>1</v>
      </c>
      <c r="DJ9">
        <v>1</v>
      </c>
      <c r="DO9" s="13">
        <v>8</v>
      </c>
      <c r="DP9" s="13">
        <v>8</v>
      </c>
      <c r="DQ9" s="13">
        <v>5</v>
      </c>
      <c r="DR9" s="13">
        <v>10</v>
      </c>
      <c r="DV9">
        <v>1</v>
      </c>
      <c r="EA9">
        <v>1</v>
      </c>
      <c r="EF9">
        <v>7</v>
      </c>
      <c r="EH9">
        <v>2</v>
      </c>
      <c r="EI9">
        <v>2</v>
      </c>
    </row>
    <row r="10" spans="1:139" x14ac:dyDescent="0.25">
      <c r="A10" s="9">
        <v>43585.606238425928</v>
      </c>
      <c r="B10">
        <v>85</v>
      </c>
      <c r="C10">
        <v>96</v>
      </c>
      <c r="D10">
        <v>6</v>
      </c>
      <c r="E10" s="1">
        <v>6</v>
      </c>
      <c r="F10">
        <v>2</v>
      </c>
      <c r="G10">
        <v>3</v>
      </c>
      <c r="H10" s="1">
        <v>4</v>
      </c>
      <c r="I10">
        <v>3</v>
      </c>
      <c r="J10">
        <v>1</v>
      </c>
      <c r="K10">
        <v>2</v>
      </c>
      <c r="M10" s="13">
        <v>12</v>
      </c>
      <c r="S10">
        <v>2</v>
      </c>
      <c r="AL10" s="16">
        <v>2</v>
      </c>
      <c r="AM10" s="13">
        <v>5</v>
      </c>
      <c r="AN10">
        <v>1</v>
      </c>
      <c r="AO10" t="s">
        <v>218</v>
      </c>
      <c r="AR10">
        <v>1</v>
      </c>
      <c r="AU10">
        <v>1</v>
      </c>
      <c r="AX10">
        <v>1</v>
      </c>
      <c r="AY10">
        <v>1</v>
      </c>
      <c r="BC10">
        <v>1</v>
      </c>
      <c r="BE10">
        <v>1</v>
      </c>
      <c r="BI10">
        <v>1</v>
      </c>
      <c r="BW10" s="20"/>
      <c r="BX10" s="20"/>
      <c r="BY10" s="20"/>
      <c r="BZ10" s="20"/>
      <c r="CK10" t="s">
        <v>219</v>
      </c>
      <c r="DM10" t="s">
        <v>220</v>
      </c>
      <c r="DN10" t="s">
        <v>221</v>
      </c>
      <c r="DO10" s="13">
        <v>8</v>
      </c>
      <c r="DP10" s="13">
        <v>8</v>
      </c>
      <c r="DQ10" s="13">
        <v>7</v>
      </c>
      <c r="DR10" s="13">
        <v>10</v>
      </c>
      <c r="DV10">
        <v>1</v>
      </c>
      <c r="EE10">
        <v>1</v>
      </c>
      <c r="EF10">
        <v>4</v>
      </c>
      <c r="EH10">
        <v>1</v>
      </c>
      <c r="EI10">
        <v>2</v>
      </c>
    </row>
    <row r="11" spans="1:139" x14ac:dyDescent="0.25">
      <c r="A11" s="9">
        <v>43585.608495370368</v>
      </c>
      <c r="B11">
        <v>20</v>
      </c>
      <c r="C11">
        <v>100</v>
      </c>
      <c r="D11">
        <v>2</v>
      </c>
      <c r="E11" s="1">
        <v>2</v>
      </c>
      <c r="F11">
        <v>3</v>
      </c>
      <c r="G11">
        <v>7</v>
      </c>
      <c r="H11" s="1">
        <v>1</v>
      </c>
      <c r="I11">
        <v>1</v>
      </c>
      <c r="J11">
        <v>1</v>
      </c>
      <c r="K11">
        <v>1</v>
      </c>
      <c r="L11" s="13">
        <v>6</v>
      </c>
      <c r="S11">
        <v>3</v>
      </c>
      <c r="AL11" s="16">
        <v>3</v>
      </c>
      <c r="AM11" s="13">
        <v>6</v>
      </c>
      <c r="AN11">
        <v>1</v>
      </c>
      <c r="AO11" t="s">
        <v>222</v>
      </c>
      <c r="AP11">
        <v>1</v>
      </c>
      <c r="AU11">
        <v>1</v>
      </c>
      <c r="AX11">
        <v>1</v>
      </c>
      <c r="BA11">
        <v>1</v>
      </c>
      <c r="BD11">
        <v>1</v>
      </c>
      <c r="BG11">
        <v>1</v>
      </c>
      <c r="BJ11">
        <v>1</v>
      </c>
      <c r="BL11">
        <v>1</v>
      </c>
      <c r="BN11">
        <v>1</v>
      </c>
      <c r="BO11">
        <v>1</v>
      </c>
      <c r="BS11" s="13">
        <v>80</v>
      </c>
      <c r="BT11">
        <v>1</v>
      </c>
      <c r="BU11">
        <v>3</v>
      </c>
      <c r="BV11">
        <v>2</v>
      </c>
      <c r="BW11" s="20">
        <v>30</v>
      </c>
      <c r="BX11" s="20">
        <v>20</v>
      </c>
      <c r="BY11" s="20">
        <v>20</v>
      </c>
      <c r="BZ11" s="20"/>
      <c r="CF11">
        <v>1</v>
      </c>
      <c r="CL11">
        <v>1</v>
      </c>
      <c r="CP11">
        <v>1</v>
      </c>
      <c r="CT11" s="16">
        <v>13</v>
      </c>
      <c r="CU11" s="16">
        <v>14</v>
      </c>
      <c r="CV11" s="16">
        <v>14</v>
      </c>
      <c r="CW11" s="16">
        <v>14</v>
      </c>
      <c r="CX11" s="16">
        <v>14</v>
      </c>
      <c r="CY11" s="16">
        <v>14</v>
      </c>
      <c r="CZ11" s="16">
        <v>16</v>
      </c>
      <c r="DA11" s="16">
        <v>14</v>
      </c>
      <c r="DB11" s="16">
        <v>14</v>
      </c>
      <c r="DC11" s="16">
        <v>16</v>
      </c>
      <c r="DE11">
        <v>1</v>
      </c>
      <c r="DF11">
        <v>1</v>
      </c>
      <c r="DM11" t="s">
        <v>223</v>
      </c>
      <c r="DN11" t="s">
        <v>224</v>
      </c>
      <c r="DO11" s="13">
        <v>7</v>
      </c>
      <c r="DP11" s="13">
        <v>7</v>
      </c>
      <c r="DQ11" s="13">
        <v>7</v>
      </c>
      <c r="DR11" s="13">
        <v>8</v>
      </c>
      <c r="DU11">
        <v>1</v>
      </c>
      <c r="DV11">
        <v>1</v>
      </c>
      <c r="EA11">
        <v>1</v>
      </c>
      <c r="EF11">
        <v>4</v>
      </c>
      <c r="EH11">
        <v>1</v>
      </c>
      <c r="EI11">
        <v>1</v>
      </c>
    </row>
    <row r="12" spans="1:139" x14ac:dyDescent="0.25">
      <c r="A12" s="9">
        <v>43585.610949074071</v>
      </c>
      <c r="B12">
        <v>19</v>
      </c>
      <c r="C12">
        <v>4</v>
      </c>
      <c r="D12">
        <v>3</v>
      </c>
      <c r="E12" s="1">
        <v>2</v>
      </c>
      <c r="F12">
        <v>6</v>
      </c>
      <c r="G12">
        <v>3</v>
      </c>
      <c r="H12" s="1">
        <v>4</v>
      </c>
      <c r="I12">
        <v>6</v>
      </c>
      <c r="J12">
        <v>1</v>
      </c>
      <c r="K12">
        <v>2</v>
      </c>
      <c r="M12" s="13">
        <v>1</v>
      </c>
      <c r="S12">
        <v>1</v>
      </c>
      <c r="V12">
        <v>1</v>
      </c>
      <c r="W12">
        <v>1</v>
      </c>
      <c r="AB12">
        <v>1</v>
      </c>
      <c r="AH12">
        <v>1</v>
      </c>
      <c r="AL12" s="16">
        <v>3</v>
      </c>
      <c r="AM12" s="13">
        <v>8</v>
      </c>
      <c r="AN12">
        <v>1</v>
      </c>
      <c r="AO12" t="s">
        <v>226</v>
      </c>
      <c r="AP12">
        <v>1</v>
      </c>
      <c r="AS12">
        <v>1</v>
      </c>
      <c r="AX12">
        <v>1</v>
      </c>
      <c r="AY12">
        <v>1</v>
      </c>
      <c r="BB12">
        <v>1</v>
      </c>
      <c r="BE12">
        <v>1</v>
      </c>
      <c r="BI12">
        <v>1</v>
      </c>
      <c r="BL12">
        <v>1</v>
      </c>
      <c r="BN12">
        <v>1</v>
      </c>
      <c r="BP12">
        <v>1</v>
      </c>
      <c r="BS12" s="13">
        <v>100</v>
      </c>
      <c r="BW12" s="20"/>
      <c r="BX12" s="20"/>
      <c r="BY12" s="20"/>
      <c r="BZ12" s="20"/>
      <c r="CA12">
        <v>1</v>
      </c>
      <c r="CK12" t="s">
        <v>227</v>
      </c>
      <c r="CL12">
        <v>1</v>
      </c>
      <c r="CT12" s="16">
        <v>15</v>
      </c>
      <c r="CU12" s="16">
        <v>16</v>
      </c>
      <c r="CV12" s="16">
        <v>14</v>
      </c>
      <c r="CW12" s="16">
        <v>13</v>
      </c>
      <c r="CX12" s="16">
        <v>14</v>
      </c>
      <c r="CY12" s="16">
        <v>15</v>
      </c>
      <c r="CZ12" s="16">
        <v>14</v>
      </c>
      <c r="DA12" s="16">
        <v>14</v>
      </c>
      <c r="DB12" s="16">
        <v>14</v>
      </c>
      <c r="DC12" s="16">
        <v>14</v>
      </c>
      <c r="DI12">
        <v>1</v>
      </c>
      <c r="DM12" t="s">
        <v>228</v>
      </c>
      <c r="DN12" t="s">
        <v>229</v>
      </c>
      <c r="DO12" s="13">
        <v>5</v>
      </c>
      <c r="DP12" s="13">
        <v>7</v>
      </c>
      <c r="DQ12" s="13">
        <v>5</v>
      </c>
      <c r="DR12" s="13">
        <v>7</v>
      </c>
      <c r="DU12">
        <v>1</v>
      </c>
      <c r="DV12">
        <v>1</v>
      </c>
      <c r="EA12">
        <v>1</v>
      </c>
      <c r="EF12">
        <v>5</v>
      </c>
      <c r="EH12">
        <v>1</v>
      </c>
      <c r="EI12">
        <v>2</v>
      </c>
    </row>
    <row r="13" spans="1:139" x14ac:dyDescent="0.25">
      <c r="A13" s="9">
        <v>43585.610995370371</v>
      </c>
      <c r="B13">
        <v>82</v>
      </c>
      <c r="C13">
        <v>95</v>
      </c>
      <c r="D13">
        <v>6</v>
      </c>
      <c r="E13" s="1">
        <v>2</v>
      </c>
      <c r="F13">
        <v>6</v>
      </c>
      <c r="G13">
        <v>7</v>
      </c>
      <c r="H13" s="1">
        <v>4</v>
      </c>
      <c r="I13">
        <v>3</v>
      </c>
      <c r="J13">
        <v>1</v>
      </c>
      <c r="K13">
        <v>4</v>
      </c>
      <c r="O13" s="13">
        <v>4</v>
      </c>
      <c r="S13">
        <v>4</v>
      </c>
      <c r="AL13" s="16">
        <v>4</v>
      </c>
      <c r="AM13" s="13">
        <v>5</v>
      </c>
      <c r="AN13">
        <v>1</v>
      </c>
      <c r="AQ13">
        <v>1</v>
      </c>
      <c r="AU13">
        <v>1</v>
      </c>
      <c r="AX13">
        <v>1</v>
      </c>
      <c r="AZ13">
        <v>1</v>
      </c>
      <c r="BD13">
        <v>1</v>
      </c>
      <c r="BG13">
        <v>1</v>
      </c>
      <c r="BJ13">
        <v>1</v>
      </c>
      <c r="BW13" s="20"/>
      <c r="BX13" s="20"/>
      <c r="BY13" s="20"/>
      <c r="BZ13" s="20"/>
      <c r="DM13" t="s">
        <v>230</v>
      </c>
      <c r="DN13" t="s">
        <v>231</v>
      </c>
      <c r="DO13" s="13">
        <v>8</v>
      </c>
      <c r="DP13" s="13">
        <v>8</v>
      </c>
      <c r="DQ13" s="13">
        <v>8</v>
      </c>
      <c r="DR13" s="13">
        <v>7</v>
      </c>
      <c r="DU13">
        <v>1</v>
      </c>
      <c r="DV13">
        <v>1</v>
      </c>
      <c r="EC13">
        <v>1</v>
      </c>
      <c r="EF13">
        <v>4</v>
      </c>
      <c r="EH13">
        <v>1</v>
      </c>
      <c r="EI13">
        <v>2</v>
      </c>
    </row>
    <row r="14" spans="1:139" x14ac:dyDescent="0.25">
      <c r="A14" s="9">
        <v>43585.611342592594</v>
      </c>
      <c r="B14">
        <v>17</v>
      </c>
      <c r="C14">
        <v>25</v>
      </c>
      <c r="D14">
        <v>2</v>
      </c>
      <c r="E14" s="1">
        <v>3</v>
      </c>
      <c r="F14">
        <v>5</v>
      </c>
      <c r="G14">
        <v>1</v>
      </c>
      <c r="H14" s="1">
        <v>4</v>
      </c>
      <c r="I14">
        <v>1</v>
      </c>
      <c r="J14">
        <v>1</v>
      </c>
      <c r="K14">
        <v>6</v>
      </c>
      <c r="Q14" s="13">
        <v>1</v>
      </c>
      <c r="S14">
        <v>1</v>
      </c>
      <c r="Z14">
        <v>1</v>
      </c>
      <c r="AL14" s="16">
        <v>4</v>
      </c>
      <c r="AM14" s="13">
        <v>5</v>
      </c>
      <c r="AN14">
        <v>1</v>
      </c>
      <c r="AP14">
        <v>1</v>
      </c>
      <c r="AS14">
        <v>1</v>
      </c>
      <c r="AX14">
        <v>1</v>
      </c>
      <c r="AZ14">
        <v>1</v>
      </c>
      <c r="BD14">
        <v>1</v>
      </c>
      <c r="BG14">
        <v>1</v>
      </c>
      <c r="BJ14">
        <v>1</v>
      </c>
      <c r="BL14">
        <v>1</v>
      </c>
      <c r="BN14">
        <v>1</v>
      </c>
      <c r="BS14" s="13">
        <v>90</v>
      </c>
      <c r="BT14">
        <v>1</v>
      </c>
      <c r="BU14">
        <v>2</v>
      </c>
      <c r="BV14">
        <v>3</v>
      </c>
      <c r="BW14" s="20">
        <v>125</v>
      </c>
      <c r="BX14" s="20">
        <v>80</v>
      </c>
      <c r="BY14" s="20">
        <v>40</v>
      </c>
      <c r="BZ14" s="20"/>
      <c r="CD14">
        <v>1</v>
      </c>
      <c r="CT14" s="16">
        <v>14</v>
      </c>
      <c r="CU14" s="16">
        <v>14</v>
      </c>
      <c r="CV14" s="16">
        <v>15</v>
      </c>
      <c r="CW14" s="16">
        <v>14</v>
      </c>
      <c r="CX14" s="16">
        <v>14</v>
      </c>
      <c r="CY14" s="16">
        <v>14</v>
      </c>
      <c r="CZ14" s="16">
        <v>14</v>
      </c>
      <c r="DA14" s="16">
        <v>14</v>
      </c>
      <c r="DB14" s="16">
        <v>14</v>
      </c>
      <c r="DC14" s="16">
        <v>14</v>
      </c>
      <c r="DD14">
        <v>1</v>
      </c>
      <c r="DE14">
        <v>1</v>
      </c>
      <c r="DJ14">
        <v>1</v>
      </c>
      <c r="DO14" s="13">
        <v>5</v>
      </c>
      <c r="DP14" s="13">
        <v>6</v>
      </c>
      <c r="DQ14" s="13">
        <v>5</v>
      </c>
      <c r="DR14" s="13">
        <v>8</v>
      </c>
      <c r="DV14">
        <v>1</v>
      </c>
      <c r="DZ14">
        <v>1</v>
      </c>
      <c r="EE14">
        <v>1</v>
      </c>
      <c r="EF14">
        <v>7</v>
      </c>
      <c r="EH14">
        <v>2</v>
      </c>
      <c r="EI14">
        <v>2</v>
      </c>
    </row>
    <row r="15" spans="1:139" x14ac:dyDescent="0.25">
      <c r="A15" s="9">
        <v>43585.612870370373</v>
      </c>
      <c r="C15">
        <v>6</v>
      </c>
      <c r="D15">
        <v>4</v>
      </c>
      <c r="E15" s="1">
        <v>4</v>
      </c>
      <c r="F15">
        <v>4</v>
      </c>
      <c r="G15">
        <v>2</v>
      </c>
      <c r="H15" s="1">
        <v>1</v>
      </c>
      <c r="I15">
        <v>1</v>
      </c>
      <c r="J15">
        <v>1</v>
      </c>
      <c r="K15">
        <v>4</v>
      </c>
      <c r="O15" s="13">
        <v>3</v>
      </c>
      <c r="S15">
        <v>3</v>
      </c>
      <c r="AL15" s="16">
        <v>3</v>
      </c>
      <c r="AM15" s="13">
        <v>5</v>
      </c>
      <c r="AN15">
        <v>1</v>
      </c>
      <c r="AO15" t="s">
        <v>232</v>
      </c>
      <c r="AQ15">
        <v>1</v>
      </c>
      <c r="AU15">
        <v>1</v>
      </c>
      <c r="AX15">
        <v>1</v>
      </c>
      <c r="AZ15">
        <v>1</v>
      </c>
      <c r="BB15">
        <v>1</v>
      </c>
      <c r="BF15">
        <v>1</v>
      </c>
      <c r="BH15">
        <v>1</v>
      </c>
      <c r="BW15" s="20"/>
      <c r="BX15" s="20"/>
      <c r="BY15" s="20"/>
      <c r="BZ15" s="20"/>
      <c r="CK15" t="s">
        <v>233</v>
      </c>
      <c r="DM15" t="s">
        <v>234</v>
      </c>
      <c r="DN15" t="s">
        <v>235</v>
      </c>
      <c r="DO15" s="13">
        <v>8</v>
      </c>
      <c r="DP15" s="13">
        <v>8</v>
      </c>
      <c r="DQ15" s="13">
        <v>6</v>
      </c>
      <c r="DR15" s="13">
        <v>6</v>
      </c>
      <c r="DU15">
        <v>1</v>
      </c>
      <c r="DV15">
        <v>1</v>
      </c>
      <c r="EA15">
        <v>1</v>
      </c>
      <c r="EF15">
        <v>3</v>
      </c>
      <c r="EH15">
        <v>2</v>
      </c>
      <c r="EI15">
        <v>2</v>
      </c>
    </row>
    <row r="16" spans="1:139" x14ac:dyDescent="0.25">
      <c r="A16" s="9">
        <v>43585.613506944443</v>
      </c>
      <c r="C16">
        <v>0</v>
      </c>
      <c r="D16">
        <v>3</v>
      </c>
      <c r="E16" s="1">
        <v>5</v>
      </c>
      <c r="F16">
        <v>7</v>
      </c>
      <c r="G16">
        <v>4</v>
      </c>
      <c r="H16" s="1"/>
      <c r="J16">
        <v>1</v>
      </c>
      <c r="K16">
        <v>5</v>
      </c>
      <c r="P16" s="13">
        <v>5</v>
      </c>
      <c r="S16">
        <v>4</v>
      </c>
      <c r="AL16" s="16">
        <v>4</v>
      </c>
      <c r="AM16" s="13">
        <v>1</v>
      </c>
      <c r="AN16">
        <v>1</v>
      </c>
      <c r="AO16" t="s">
        <v>236</v>
      </c>
      <c r="AP16">
        <v>1</v>
      </c>
      <c r="AT16">
        <v>1</v>
      </c>
      <c r="AW16">
        <v>1</v>
      </c>
      <c r="BA16">
        <v>1</v>
      </c>
      <c r="BC16">
        <v>1</v>
      </c>
      <c r="BF16">
        <v>1</v>
      </c>
      <c r="BJ16">
        <v>1</v>
      </c>
      <c r="BL16">
        <v>1</v>
      </c>
      <c r="BN16">
        <v>1</v>
      </c>
      <c r="BS16" s="13">
        <v>100</v>
      </c>
      <c r="BW16" s="20">
        <v>160</v>
      </c>
      <c r="BX16" s="20"/>
      <c r="BY16" s="20"/>
      <c r="BZ16" s="20"/>
      <c r="CI16">
        <v>1</v>
      </c>
      <c r="CJ16" t="s">
        <v>198</v>
      </c>
      <c r="CK16" t="s">
        <v>237</v>
      </c>
      <c r="CL16">
        <v>1</v>
      </c>
      <c r="CM16">
        <v>1</v>
      </c>
      <c r="CT16" s="16">
        <v>13</v>
      </c>
      <c r="CU16" s="16">
        <v>13</v>
      </c>
      <c r="CV16" s="16">
        <v>13</v>
      </c>
      <c r="CW16" s="16">
        <v>13</v>
      </c>
      <c r="CX16" s="16">
        <v>13</v>
      </c>
      <c r="CY16" s="16">
        <v>13</v>
      </c>
      <c r="CZ16" s="16">
        <v>13</v>
      </c>
      <c r="DA16" s="16">
        <v>13</v>
      </c>
      <c r="DB16" s="16">
        <v>13</v>
      </c>
      <c r="DC16" s="16">
        <v>13</v>
      </c>
      <c r="DK16">
        <v>1</v>
      </c>
      <c r="DL16" t="s">
        <v>210</v>
      </c>
      <c r="DM16" t="s">
        <v>238</v>
      </c>
      <c r="DN16" t="s">
        <v>210</v>
      </c>
      <c r="DO16" s="13">
        <v>7</v>
      </c>
      <c r="DP16" s="13">
        <v>7</v>
      </c>
      <c r="DQ16" s="13">
        <v>5</v>
      </c>
      <c r="DR16" s="13">
        <v>10</v>
      </c>
      <c r="DU16">
        <v>1</v>
      </c>
      <c r="DZ16">
        <v>1</v>
      </c>
      <c r="EE16">
        <v>1</v>
      </c>
      <c r="EF16">
        <v>6</v>
      </c>
      <c r="EG16" t="s">
        <v>239</v>
      </c>
      <c r="EH16">
        <v>1</v>
      </c>
      <c r="EI16">
        <v>1</v>
      </c>
    </row>
    <row r="17" spans="1:139" x14ac:dyDescent="0.25">
      <c r="A17" s="9">
        <v>43585.614131944443</v>
      </c>
      <c r="B17">
        <v>90</v>
      </c>
      <c r="C17">
        <v>90</v>
      </c>
      <c r="D17">
        <v>2</v>
      </c>
      <c r="E17" s="1">
        <v>2</v>
      </c>
      <c r="F17">
        <v>6</v>
      </c>
      <c r="G17">
        <v>6</v>
      </c>
      <c r="H17" s="1">
        <v>3</v>
      </c>
      <c r="I17">
        <v>1</v>
      </c>
      <c r="J17">
        <v>2</v>
      </c>
      <c r="K17">
        <v>7</v>
      </c>
      <c r="R17" s="13">
        <v>11</v>
      </c>
      <c r="S17">
        <v>2</v>
      </c>
      <c r="AL17" s="16">
        <v>4</v>
      </c>
      <c r="AM17" s="13">
        <v>8</v>
      </c>
      <c r="AN17">
        <v>2</v>
      </c>
      <c r="AO17" t="s">
        <v>241</v>
      </c>
      <c r="AP17">
        <v>1</v>
      </c>
      <c r="AU17">
        <v>1</v>
      </c>
      <c r="AV17">
        <v>1</v>
      </c>
      <c r="BA17">
        <v>1</v>
      </c>
      <c r="BB17">
        <v>1</v>
      </c>
      <c r="BE17">
        <v>1</v>
      </c>
      <c r="BJ17">
        <v>1</v>
      </c>
      <c r="BL17">
        <v>1</v>
      </c>
      <c r="BN17">
        <v>1</v>
      </c>
      <c r="BS17" s="13">
        <v>100</v>
      </c>
      <c r="BW17" s="20">
        <v>80</v>
      </c>
      <c r="BX17" s="20">
        <v>40</v>
      </c>
      <c r="BY17" s="20"/>
      <c r="BZ17" s="20"/>
      <c r="CD17">
        <v>1</v>
      </c>
      <c r="CF17">
        <v>1</v>
      </c>
      <c r="CG17">
        <v>1</v>
      </c>
      <c r="CI17">
        <v>1</v>
      </c>
      <c r="CJ17" t="s">
        <v>242</v>
      </c>
      <c r="CK17" t="s">
        <v>243</v>
      </c>
      <c r="CL17">
        <v>1</v>
      </c>
      <c r="CT17" s="16">
        <v>15</v>
      </c>
      <c r="CU17" s="16">
        <v>16</v>
      </c>
      <c r="CV17" s="16">
        <v>14</v>
      </c>
      <c r="CW17" s="16">
        <v>16</v>
      </c>
      <c r="CX17" s="16">
        <v>16</v>
      </c>
      <c r="CY17" s="16">
        <v>16</v>
      </c>
      <c r="CZ17" s="16">
        <v>16</v>
      </c>
      <c r="DA17" s="16">
        <v>14</v>
      </c>
      <c r="DB17" s="16">
        <v>14</v>
      </c>
      <c r="DC17" s="16">
        <v>16</v>
      </c>
      <c r="DD17">
        <v>1</v>
      </c>
      <c r="DE17">
        <v>1</v>
      </c>
      <c r="DF17">
        <v>1</v>
      </c>
      <c r="DI17">
        <v>1</v>
      </c>
      <c r="DJ17">
        <v>1</v>
      </c>
      <c r="DM17" t="s">
        <v>244</v>
      </c>
      <c r="DN17" t="s">
        <v>245</v>
      </c>
      <c r="DO17" s="13">
        <v>8</v>
      </c>
      <c r="DP17" s="13">
        <v>8</v>
      </c>
      <c r="DQ17" s="13">
        <v>8</v>
      </c>
      <c r="DR17" s="13">
        <v>7</v>
      </c>
      <c r="DT17">
        <v>1</v>
      </c>
      <c r="DY17">
        <v>1</v>
      </c>
      <c r="ED17">
        <v>1</v>
      </c>
      <c r="EG17" t="s">
        <v>246</v>
      </c>
      <c r="EH17">
        <v>1</v>
      </c>
      <c r="EI17">
        <v>1</v>
      </c>
    </row>
    <row r="18" spans="1:139" x14ac:dyDescent="0.25">
      <c r="A18" s="9">
        <v>43585.614965277775</v>
      </c>
      <c r="B18">
        <v>70</v>
      </c>
      <c r="C18">
        <v>32</v>
      </c>
      <c r="D18">
        <v>4</v>
      </c>
      <c r="E18" s="1">
        <v>2</v>
      </c>
      <c r="F18">
        <v>2</v>
      </c>
      <c r="G18">
        <v>2</v>
      </c>
      <c r="H18" s="1">
        <v>4</v>
      </c>
      <c r="I18">
        <v>3</v>
      </c>
      <c r="J18">
        <v>1</v>
      </c>
      <c r="K18">
        <v>5</v>
      </c>
      <c r="P18" s="13">
        <v>21</v>
      </c>
      <c r="S18">
        <v>4</v>
      </c>
      <c r="AL18" s="16">
        <v>4</v>
      </c>
      <c r="AM18" s="13">
        <v>8</v>
      </c>
      <c r="AN18">
        <v>1</v>
      </c>
      <c r="AP18">
        <v>1</v>
      </c>
      <c r="AU18">
        <v>1</v>
      </c>
      <c r="AV18">
        <v>1</v>
      </c>
      <c r="AZ18">
        <v>1</v>
      </c>
      <c r="BC18">
        <v>1</v>
      </c>
      <c r="BG18">
        <v>1</v>
      </c>
      <c r="BJ18">
        <v>1</v>
      </c>
      <c r="BL18">
        <v>2</v>
      </c>
      <c r="BN18">
        <v>1</v>
      </c>
      <c r="BO18">
        <v>1</v>
      </c>
      <c r="BP18">
        <v>1</v>
      </c>
      <c r="BS18" s="13">
        <v>88</v>
      </c>
      <c r="BT18">
        <v>1</v>
      </c>
      <c r="BU18">
        <v>2</v>
      </c>
      <c r="BV18">
        <v>3</v>
      </c>
      <c r="BW18" s="20">
        <v>120</v>
      </c>
      <c r="BX18" s="20">
        <v>80</v>
      </c>
      <c r="BY18" s="20">
        <v>80</v>
      </c>
      <c r="BZ18" s="20"/>
      <c r="CF18">
        <v>1</v>
      </c>
      <c r="CL18">
        <v>1</v>
      </c>
      <c r="CP18">
        <v>1</v>
      </c>
      <c r="CT18" s="16">
        <v>14</v>
      </c>
      <c r="CU18" s="16">
        <v>15</v>
      </c>
      <c r="CV18" s="16">
        <v>14</v>
      </c>
      <c r="CW18" s="16">
        <v>14</v>
      </c>
      <c r="CX18" s="16">
        <v>16</v>
      </c>
      <c r="CY18" s="16">
        <v>15</v>
      </c>
      <c r="CZ18" s="16">
        <v>15</v>
      </c>
      <c r="DA18" s="16">
        <v>14</v>
      </c>
      <c r="DB18" s="16">
        <v>14</v>
      </c>
      <c r="DC18" s="16">
        <v>15</v>
      </c>
      <c r="DD18">
        <v>1</v>
      </c>
      <c r="DE18">
        <v>1</v>
      </c>
      <c r="DF18">
        <v>1</v>
      </c>
      <c r="DG18">
        <v>1</v>
      </c>
      <c r="DI18">
        <v>1</v>
      </c>
      <c r="DM18" t="s">
        <v>248</v>
      </c>
      <c r="DN18" t="s">
        <v>249</v>
      </c>
      <c r="DO18" s="13">
        <v>5</v>
      </c>
      <c r="DP18" s="13">
        <v>6</v>
      </c>
      <c r="DQ18" s="13">
        <v>5</v>
      </c>
      <c r="DR18" s="13">
        <v>10</v>
      </c>
      <c r="DU18">
        <v>1</v>
      </c>
      <c r="DV18">
        <v>1</v>
      </c>
      <c r="EA18">
        <v>1</v>
      </c>
      <c r="EF18">
        <v>7</v>
      </c>
      <c r="EH18">
        <v>1</v>
      </c>
      <c r="EI18">
        <v>2</v>
      </c>
    </row>
    <row r="19" spans="1:139" x14ac:dyDescent="0.25">
      <c r="A19" s="9">
        <v>43585.61515046296</v>
      </c>
      <c r="B19">
        <v>61</v>
      </c>
      <c r="C19">
        <v>11</v>
      </c>
      <c r="D19">
        <v>1</v>
      </c>
      <c r="E19" s="1">
        <v>1</v>
      </c>
      <c r="F19">
        <v>4</v>
      </c>
      <c r="G19">
        <v>3</v>
      </c>
      <c r="H19" s="1">
        <v>1</v>
      </c>
      <c r="I19">
        <v>6</v>
      </c>
      <c r="J19">
        <v>1</v>
      </c>
      <c r="K19">
        <v>4</v>
      </c>
      <c r="O19" s="13">
        <v>3</v>
      </c>
      <c r="S19">
        <v>3</v>
      </c>
      <c r="AL19" s="16">
        <v>4</v>
      </c>
      <c r="AM19" s="13">
        <v>7</v>
      </c>
      <c r="AN19">
        <v>1</v>
      </c>
      <c r="AP19">
        <v>1</v>
      </c>
      <c r="AU19">
        <v>1</v>
      </c>
      <c r="AX19">
        <v>1</v>
      </c>
      <c r="BA19">
        <v>1</v>
      </c>
      <c r="BD19">
        <v>1</v>
      </c>
      <c r="BG19">
        <v>1</v>
      </c>
      <c r="BJ19">
        <v>1</v>
      </c>
      <c r="BL19">
        <v>3</v>
      </c>
      <c r="BN19">
        <v>1</v>
      </c>
      <c r="BP19">
        <v>1</v>
      </c>
      <c r="BS19" s="13">
        <v>25</v>
      </c>
      <c r="BW19" s="20">
        <v>220</v>
      </c>
      <c r="BX19" s="20">
        <v>100</v>
      </c>
      <c r="BY19" s="20">
        <v>75</v>
      </c>
      <c r="BZ19" s="20"/>
      <c r="CB19">
        <v>1</v>
      </c>
      <c r="CC19">
        <v>1</v>
      </c>
      <c r="CD19">
        <v>1</v>
      </c>
      <c r="CF19">
        <v>1</v>
      </c>
      <c r="CG19">
        <v>1</v>
      </c>
      <c r="CI19">
        <v>1</v>
      </c>
      <c r="CJ19" t="s">
        <v>250</v>
      </c>
      <c r="CK19" t="s">
        <v>251</v>
      </c>
      <c r="CL19">
        <v>1</v>
      </c>
      <c r="CP19">
        <v>1</v>
      </c>
      <c r="CT19" s="16">
        <v>18</v>
      </c>
      <c r="CU19" s="16">
        <v>16</v>
      </c>
      <c r="CV19" s="16">
        <v>13</v>
      </c>
      <c r="CW19" s="16">
        <v>16</v>
      </c>
      <c r="CX19" s="16">
        <v>16</v>
      </c>
      <c r="CY19" s="16">
        <v>13</v>
      </c>
      <c r="CZ19" s="16">
        <v>13</v>
      </c>
      <c r="DA19" s="16">
        <v>13</v>
      </c>
      <c r="DB19" s="16">
        <v>13</v>
      </c>
      <c r="DC19" s="16">
        <v>13</v>
      </c>
      <c r="DD19">
        <v>1</v>
      </c>
      <c r="DE19">
        <v>1</v>
      </c>
      <c r="DF19">
        <v>1</v>
      </c>
      <c r="DG19">
        <v>1</v>
      </c>
      <c r="DM19" t="s">
        <v>252</v>
      </c>
      <c r="DN19" t="s">
        <v>253</v>
      </c>
      <c r="DO19" s="13">
        <v>8</v>
      </c>
      <c r="DP19" s="13">
        <v>8</v>
      </c>
      <c r="DQ19" s="13">
        <v>8</v>
      </c>
      <c r="DR19" s="13">
        <v>7</v>
      </c>
      <c r="DT19">
        <v>1</v>
      </c>
      <c r="DY19">
        <v>1</v>
      </c>
      <c r="ED19">
        <v>1</v>
      </c>
      <c r="EG19" t="s">
        <v>254</v>
      </c>
      <c r="EH19">
        <v>1</v>
      </c>
      <c r="EI19">
        <v>1</v>
      </c>
    </row>
    <row r="20" spans="1:139" x14ac:dyDescent="0.25">
      <c r="A20" s="9">
        <v>43585.616562499999</v>
      </c>
      <c r="B20">
        <v>85</v>
      </c>
      <c r="D20">
        <v>3</v>
      </c>
      <c r="E20" s="1">
        <v>3</v>
      </c>
      <c r="F20">
        <v>4</v>
      </c>
      <c r="G20">
        <v>4</v>
      </c>
      <c r="H20" s="1">
        <v>4</v>
      </c>
      <c r="I20">
        <v>3</v>
      </c>
      <c r="J20">
        <v>1</v>
      </c>
      <c r="K20">
        <v>7</v>
      </c>
      <c r="R20" s="13">
        <v>3</v>
      </c>
      <c r="S20">
        <v>2</v>
      </c>
      <c r="AL20" s="16">
        <v>2</v>
      </c>
      <c r="AM20" s="13">
        <v>6</v>
      </c>
      <c r="AN20">
        <v>1</v>
      </c>
      <c r="AP20">
        <v>1</v>
      </c>
      <c r="AU20">
        <v>1</v>
      </c>
      <c r="AX20">
        <v>1</v>
      </c>
      <c r="AY20">
        <v>1</v>
      </c>
      <c r="BD20">
        <v>1</v>
      </c>
      <c r="BG20">
        <v>1</v>
      </c>
      <c r="BJ20">
        <v>1</v>
      </c>
      <c r="BL20">
        <v>2</v>
      </c>
      <c r="BN20">
        <v>1</v>
      </c>
      <c r="BO20">
        <v>1</v>
      </c>
      <c r="BP20">
        <v>1</v>
      </c>
      <c r="BS20" s="13">
        <v>100</v>
      </c>
      <c r="BW20" s="20">
        <v>175</v>
      </c>
      <c r="BX20" s="20">
        <v>135</v>
      </c>
      <c r="BY20" s="20">
        <v>37</v>
      </c>
      <c r="BZ20" s="20"/>
      <c r="CD20">
        <v>1</v>
      </c>
      <c r="CI20">
        <v>1</v>
      </c>
      <c r="CJ20" t="s">
        <v>256</v>
      </c>
      <c r="CL20">
        <v>1</v>
      </c>
      <c r="CP20">
        <v>1</v>
      </c>
      <c r="CT20" s="16">
        <v>13</v>
      </c>
      <c r="CU20" s="16">
        <v>16</v>
      </c>
      <c r="CV20" s="16">
        <v>15</v>
      </c>
      <c r="CW20" s="16">
        <v>16</v>
      </c>
      <c r="CX20" s="16">
        <v>16</v>
      </c>
      <c r="CY20" s="16">
        <v>14</v>
      </c>
      <c r="CZ20" s="16">
        <v>14</v>
      </c>
      <c r="DA20" s="16">
        <v>14</v>
      </c>
      <c r="DB20" s="16">
        <v>13</v>
      </c>
      <c r="DC20" s="16">
        <v>13</v>
      </c>
      <c r="DD20">
        <v>1</v>
      </c>
      <c r="DE20">
        <v>1</v>
      </c>
      <c r="DJ20">
        <v>1</v>
      </c>
      <c r="DM20" t="s">
        <v>257</v>
      </c>
      <c r="DN20" t="s">
        <v>258</v>
      </c>
      <c r="DO20" s="13">
        <v>7</v>
      </c>
      <c r="DP20" s="13">
        <v>8</v>
      </c>
      <c r="DQ20" s="13">
        <v>7</v>
      </c>
      <c r="DR20" s="13">
        <v>8</v>
      </c>
      <c r="DV20">
        <v>1</v>
      </c>
      <c r="DY20">
        <v>1</v>
      </c>
      <c r="EE20">
        <v>1</v>
      </c>
      <c r="EF20">
        <v>4</v>
      </c>
      <c r="EH20">
        <v>2</v>
      </c>
      <c r="EI20">
        <v>2</v>
      </c>
    </row>
    <row r="21" spans="1:139" x14ac:dyDescent="0.25">
      <c r="A21" s="9">
        <v>43585.617928240739</v>
      </c>
      <c r="B21">
        <v>98</v>
      </c>
      <c r="C21">
        <v>100</v>
      </c>
      <c r="D21">
        <v>6</v>
      </c>
      <c r="E21" s="1">
        <v>1</v>
      </c>
      <c r="F21">
        <v>3</v>
      </c>
      <c r="G21">
        <v>7</v>
      </c>
      <c r="H21" s="1">
        <v>2</v>
      </c>
      <c r="I21">
        <v>3</v>
      </c>
      <c r="J21">
        <v>2</v>
      </c>
      <c r="K21">
        <v>4</v>
      </c>
      <c r="O21" s="13">
        <v>4</v>
      </c>
      <c r="S21">
        <v>2</v>
      </c>
      <c r="AL21" s="16">
        <v>2</v>
      </c>
      <c r="AM21" s="13">
        <v>8</v>
      </c>
      <c r="AN21">
        <v>1</v>
      </c>
      <c r="AO21" t="s">
        <v>259</v>
      </c>
      <c r="AR21">
        <v>1</v>
      </c>
      <c r="AU21">
        <v>1</v>
      </c>
      <c r="AV21">
        <v>1</v>
      </c>
      <c r="AY21">
        <v>1</v>
      </c>
      <c r="BD21">
        <v>1</v>
      </c>
      <c r="BE21">
        <v>1</v>
      </c>
      <c r="BJ21">
        <v>1</v>
      </c>
      <c r="BW21" s="20"/>
      <c r="BX21" s="20"/>
      <c r="BY21" s="20"/>
      <c r="BZ21" s="20"/>
      <c r="CK21" t="s">
        <v>260</v>
      </c>
      <c r="DM21" t="s">
        <v>261</v>
      </c>
      <c r="DN21" t="s">
        <v>262</v>
      </c>
      <c r="DO21" s="13">
        <v>7</v>
      </c>
      <c r="DP21" s="13">
        <v>7</v>
      </c>
      <c r="DQ21" s="13">
        <v>7</v>
      </c>
      <c r="DR21" s="13">
        <v>6</v>
      </c>
      <c r="DS21">
        <v>1</v>
      </c>
      <c r="DT21">
        <v>1</v>
      </c>
      <c r="DV21">
        <v>1</v>
      </c>
      <c r="EA21">
        <v>1</v>
      </c>
      <c r="EG21" t="s">
        <v>263</v>
      </c>
      <c r="EH21">
        <v>1</v>
      </c>
      <c r="EI21">
        <v>1</v>
      </c>
    </row>
    <row r="22" spans="1:139" x14ac:dyDescent="0.25">
      <c r="A22" s="9">
        <v>43585.620405092595</v>
      </c>
      <c r="B22">
        <v>38</v>
      </c>
      <c r="D22">
        <v>2</v>
      </c>
      <c r="E22" s="1">
        <v>1</v>
      </c>
      <c r="F22">
        <v>5</v>
      </c>
      <c r="G22">
        <v>3</v>
      </c>
      <c r="H22" s="1">
        <v>2</v>
      </c>
      <c r="I22">
        <v>3</v>
      </c>
      <c r="J22">
        <v>2</v>
      </c>
      <c r="K22">
        <v>1</v>
      </c>
      <c r="L22" s="13">
        <v>13</v>
      </c>
      <c r="S22">
        <v>1</v>
      </c>
      <c r="W22">
        <v>1</v>
      </c>
      <c r="AL22" s="16">
        <v>4</v>
      </c>
      <c r="AM22" s="13">
        <v>5</v>
      </c>
      <c r="AN22">
        <v>1</v>
      </c>
      <c r="AO22" t="s">
        <v>265</v>
      </c>
      <c r="AP22">
        <v>1</v>
      </c>
      <c r="AU22">
        <v>1</v>
      </c>
      <c r="AX22">
        <v>1</v>
      </c>
      <c r="AY22">
        <v>1</v>
      </c>
      <c r="BD22">
        <v>1</v>
      </c>
      <c r="BG22">
        <v>1</v>
      </c>
      <c r="BJ22">
        <v>1</v>
      </c>
      <c r="BL22">
        <v>1</v>
      </c>
      <c r="BP22">
        <v>1</v>
      </c>
      <c r="BS22" s="13">
        <v>80</v>
      </c>
      <c r="BT22">
        <v>1</v>
      </c>
      <c r="BU22">
        <v>2</v>
      </c>
      <c r="BV22">
        <v>3</v>
      </c>
      <c r="BW22" s="20"/>
      <c r="BX22" s="20"/>
      <c r="BY22" s="20"/>
      <c r="BZ22" s="20">
        <v>90</v>
      </c>
      <c r="CK22" t="s">
        <v>266</v>
      </c>
      <c r="CL22">
        <v>1</v>
      </c>
      <c r="CT22" s="16">
        <v>14</v>
      </c>
      <c r="CU22" s="16">
        <v>16</v>
      </c>
      <c r="CV22" s="16">
        <v>13</v>
      </c>
      <c r="CW22" s="16">
        <v>14</v>
      </c>
      <c r="CX22" s="16">
        <v>16</v>
      </c>
      <c r="CZ22" s="16">
        <v>16</v>
      </c>
      <c r="DA22" s="16">
        <v>13</v>
      </c>
      <c r="DB22" s="16">
        <v>13</v>
      </c>
      <c r="DC22" s="16">
        <v>14</v>
      </c>
      <c r="DD22">
        <v>1</v>
      </c>
      <c r="DE22">
        <v>1</v>
      </c>
      <c r="DG22">
        <v>1</v>
      </c>
      <c r="DJ22">
        <v>1</v>
      </c>
      <c r="DM22" t="s">
        <v>267</v>
      </c>
      <c r="DN22" t="s">
        <v>268</v>
      </c>
      <c r="DO22" s="13">
        <v>6</v>
      </c>
      <c r="DP22" s="13">
        <v>6</v>
      </c>
      <c r="DQ22" s="13">
        <v>5</v>
      </c>
      <c r="DR22" s="13">
        <v>9</v>
      </c>
      <c r="DU22">
        <v>1</v>
      </c>
      <c r="DV22">
        <v>1</v>
      </c>
      <c r="EA22">
        <v>1</v>
      </c>
      <c r="EF22">
        <v>4</v>
      </c>
      <c r="EH22">
        <v>1</v>
      </c>
      <c r="EI22">
        <v>1</v>
      </c>
    </row>
    <row r="23" spans="1:139" x14ac:dyDescent="0.25">
      <c r="A23" s="9">
        <v>43585.622303240743</v>
      </c>
      <c r="B23">
        <v>50</v>
      </c>
      <c r="C23">
        <v>80</v>
      </c>
      <c r="D23">
        <v>3</v>
      </c>
      <c r="E23" s="1">
        <v>5</v>
      </c>
      <c r="F23">
        <v>4</v>
      </c>
      <c r="G23">
        <v>7</v>
      </c>
      <c r="H23" s="1">
        <v>4</v>
      </c>
      <c r="I23">
        <v>1</v>
      </c>
      <c r="J23">
        <v>1</v>
      </c>
      <c r="S23">
        <v>4</v>
      </c>
      <c r="AL23" s="16">
        <v>4</v>
      </c>
      <c r="AM23" s="13">
        <v>1</v>
      </c>
      <c r="AN23">
        <v>1</v>
      </c>
      <c r="AO23" t="s">
        <v>270</v>
      </c>
      <c r="AP23">
        <v>1</v>
      </c>
      <c r="AU23">
        <v>1</v>
      </c>
      <c r="AW23">
        <v>1</v>
      </c>
      <c r="BA23">
        <v>1</v>
      </c>
      <c r="BD23">
        <v>1</v>
      </c>
      <c r="BF23">
        <v>1</v>
      </c>
      <c r="BJ23">
        <v>1</v>
      </c>
      <c r="BL23">
        <v>1</v>
      </c>
      <c r="BN23">
        <v>1</v>
      </c>
      <c r="BS23" s="13">
        <v>100</v>
      </c>
      <c r="BW23" s="20">
        <v>60</v>
      </c>
      <c r="BX23" s="20"/>
      <c r="BY23" s="20">
        <v>50</v>
      </c>
      <c r="BZ23" s="20"/>
      <c r="CF23">
        <v>1</v>
      </c>
      <c r="CK23" t="s">
        <v>271</v>
      </c>
      <c r="CL23">
        <v>1</v>
      </c>
      <c r="CP23">
        <v>1</v>
      </c>
      <c r="CT23" s="16">
        <v>14</v>
      </c>
      <c r="CU23" s="16">
        <v>14</v>
      </c>
      <c r="CV23" s="16">
        <v>14</v>
      </c>
      <c r="CW23" s="16">
        <v>16</v>
      </c>
      <c r="CX23" s="16">
        <v>14</v>
      </c>
      <c r="CY23" s="16">
        <v>16</v>
      </c>
      <c r="CZ23" s="16">
        <v>16</v>
      </c>
      <c r="DA23" s="16">
        <v>14</v>
      </c>
      <c r="DB23" s="16">
        <v>14</v>
      </c>
      <c r="DC23" s="16">
        <v>14</v>
      </c>
      <c r="DE23">
        <v>1</v>
      </c>
      <c r="DF23">
        <v>1</v>
      </c>
      <c r="DG23">
        <v>1</v>
      </c>
      <c r="DI23">
        <v>1</v>
      </c>
      <c r="DJ23">
        <v>1</v>
      </c>
      <c r="DK23">
        <v>1</v>
      </c>
      <c r="DL23" t="s">
        <v>272</v>
      </c>
      <c r="DM23" t="s">
        <v>273</v>
      </c>
      <c r="DN23" t="s">
        <v>274</v>
      </c>
      <c r="DO23" s="13">
        <v>6</v>
      </c>
      <c r="DP23" s="13">
        <v>6</v>
      </c>
      <c r="DQ23" s="13">
        <v>7</v>
      </c>
      <c r="DR23" s="13">
        <v>9</v>
      </c>
      <c r="DU23">
        <v>1</v>
      </c>
      <c r="DV23">
        <v>1</v>
      </c>
      <c r="EA23">
        <v>1</v>
      </c>
      <c r="EF23">
        <v>5</v>
      </c>
      <c r="EG23" t="s">
        <v>275</v>
      </c>
      <c r="EH23">
        <v>2</v>
      </c>
      <c r="EI23">
        <v>2</v>
      </c>
    </row>
    <row r="24" spans="1:139" x14ac:dyDescent="0.25">
      <c r="A24" s="9">
        <v>43585.622893518521</v>
      </c>
      <c r="C24">
        <v>60</v>
      </c>
      <c r="D24">
        <v>6</v>
      </c>
      <c r="E24" s="1">
        <v>4</v>
      </c>
      <c r="F24">
        <v>4</v>
      </c>
      <c r="G24">
        <v>3</v>
      </c>
      <c r="H24" s="1">
        <v>2</v>
      </c>
      <c r="I24">
        <v>3</v>
      </c>
      <c r="J24">
        <v>2</v>
      </c>
      <c r="K24">
        <v>6</v>
      </c>
      <c r="Q24" s="13">
        <v>3</v>
      </c>
      <c r="S24">
        <v>2</v>
      </c>
      <c r="AL24" s="16">
        <v>5</v>
      </c>
      <c r="AM24" s="13">
        <v>6</v>
      </c>
      <c r="AN24">
        <v>1</v>
      </c>
      <c r="AP24">
        <v>1</v>
      </c>
      <c r="BL24">
        <v>2</v>
      </c>
      <c r="BN24">
        <v>1</v>
      </c>
      <c r="BO24">
        <v>1</v>
      </c>
      <c r="BP24">
        <v>1</v>
      </c>
      <c r="BS24" s="13">
        <v>72</v>
      </c>
      <c r="BT24">
        <v>2</v>
      </c>
      <c r="BU24">
        <v>1</v>
      </c>
      <c r="BV24">
        <v>3</v>
      </c>
      <c r="BW24" s="20"/>
      <c r="BX24" s="20"/>
      <c r="BY24" s="20"/>
      <c r="BZ24" s="20"/>
      <c r="CF24">
        <v>1</v>
      </c>
      <c r="CG24">
        <v>1</v>
      </c>
      <c r="CT24" s="16">
        <v>13</v>
      </c>
      <c r="CU24" s="16">
        <v>15</v>
      </c>
      <c r="CV24" s="16">
        <v>13</v>
      </c>
      <c r="CW24" s="16">
        <v>14</v>
      </c>
      <c r="CX24" s="16">
        <v>14</v>
      </c>
      <c r="CY24" s="16">
        <v>14</v>
      </c>
      <c r="CZ24" s="16">
        <v>13</v>
      </c>
      <c r="DA24" s="16">
        <v>13</v>
      </c>
      <c r="DB24" s="16">
        <v>13</v>
      </c>
      <c r="DC24" s="16">
        <v>13</v>
      </c>
      <c r="DD24">
        <v>1</v>
      </c>
      <c r="DE24">
        <v>1</v>
      </c>
      <c r="DF24">
        <v>1</v>
      </c>
      <c r="DJ24">
        <v>1</v>
      </c>
      <c r="DO24" s="13">
        <v>6</v>
      </c>
      <c r="DP24" s="13">
        <v>6</v>
      </c>
      <c r="DQ24" s="13">
        <v>7</v>
      </c>
      <c r="DR24" s="13">
        <v>9</v>
      </c>
      <c r="DU24">
        <v>1</v>
      </c>
      <c r="DV24">
        <v>1</v>
      </c>
      <c r="EA24">
        <v>1</v>
      </c>
      <c r="EF24">
        <v>4</v>
      </c>
      <c r="EH24">
        <v>1</v>
      </c>
      <c r="EI24">
        <v>2</v>
      </c>
    </row>
    <row r="25" spans="1:139" x14ac:dyDescent="0.25">
      <c r="A25" s="9">
        <v>43585.623541666668</v>
      </c>
      <c r="B25">
        <v>65</v>
      </c>
      <c r="C25">
        <v>25</v>
      </c>
      <c r="D25">
        <v>3</v>
      </c>
      <c r="E25" s="1">
        <v>4</v>
      </c>
      <c r="F25">
        <v>6</v>
      </c>
      <c r="G25">
        <v>6</v>
      </c>
      <c r="H25" s="1">
        <v>4</v>
      </c>
      <c r="I25">
        <v>1</v>
      </c>
      <c r="J25">
        <v>1</v>
      </c>
      <c r="K25">
        <v>5</v>
      </c>
      <c r="P25" s="13">
        <v>11</v>
      </c>
      <c r="S25">
        <v>4</v>
      </c>
      <c r="AL25" s="16">
        <v>4</v>
      </c>
      <c r="AM25" s="13">
        <v>5</v>
      </c>
      <c r="AN25">
        <v>1</v>
      </c>
      <c r="AP25">
        <v>1</v>
      </c>
      <c r="AQ25">
        <v>1</v>
      </c>
      <c r="AU25">
        <v>1</v>
      </c>
      <c r="AW25">
        <v>1</v>
      </c>
      <c r="AZ25">
        <v>1</v>
      </c>
      <c r="BD25">
        <v>1</v>
      </c>
      <c r="BG25">
        <v>1</v>
      </c>
      <c r="BJ25">
        <v>1</v>
      </c>
      <c r="BL25">
        <v>1</v>
      </c>
      <c r="BN25">
        <v>1</v>
      </c>
      <c r="BO25">
        <v>1</v>
      </c>
      <c r="BS25" s="13">
        <v>50</v>
      </c>
      <c r="BT25">
        <v>2</v>
      </c>
      <c r="BU25">
        <v>1</v>
      </c>
      <c r="BV25">
        <v>3</v>
      </c>
      <c r="BW25" s="20">
        <v>76.5</v>
      </c>
      <c r="BX25" s="20">
        <v>20</v>
      </c>
      <c r="BY25" s="20">
        <v>76.5</v>
      </c>
      <c r="BZ25" s="20"/>
      <c r="CD25">
        <v>1</v>
      </c>
      <c r="CF25">
        <v>1</v>
      </c>
      <c r="CG25">
        <v>1</v>
      </c>
      <c r="CT25" s="16">
        <v>14</v>
      </c>
      <c r="CU25" s="16">
        <v>14</v>
      </c>
      <c r="CV25" s="16">
        <v>13</v>
      </c>
      <c r="CW25" s="16">
        <v>14</v>
      </c>
      <c r="CX25" s="16">
        <v>14</v>
      </c>
      <c r="CY25" s="16">
        <v>13</v>
      </c>
      <c r="CZ25" s="16">
        <v>13</v>
      </c>
      <c r="DA25" s="16">
        <v>13</v>
      </c>
      <c r="DB25" s="16">
        <v>13</v>
      </c>
      <c r="DC25" s="16">
        <v>13</v>
      </c>
      <c r="DD25">
        <v>1</v>
      </c>
      <c r="DE25">
        <v>1</v>
      </c>
      <c r="DF25">
        <v>1</v>
      </c>
      <c r="DG25">
        <v>1</v>
      </c>
      <c r="DJ25">
        <v>1</v>
      </c>
      <c r="DM25" t="s">
        <v>276</v>
      </c>
      <c r="DN25" t="s">
        <v>277</v>
      </c>
      <c r="DO25" s="13">
        <v>6</v>
      </c>
      <c r="DP25" s="13">
        <v>6</v>
      </c>
      <c r="DQ25" s="13">
        <v>6</v>
      </c>
      <c r="DR25" s="13">
        <v>10</v>
      </c>
      <c r="DV25">
        <v>1</v>
      </c>
      <c r="EA25">
        <v>1</v>
      </c>
      <c r="EF25">
        <v>4</v>
      </c>
      <c r="EG25" t="s">
        <v>278</v>
      </c>
      <c r="EH25">
        <v>2</v>
      </c>
      <c r="EI25">
        <v>1</v>
      </c>
    </row>
    <row r="26" spans="1:139" x14ac:dyDescent="0.25">
      <c r="A26" s="9">
        <v>43585.625324074077</v>
      </c>
      <c r="C26">
        <v>38</v>
      </c>
      <c r="D26">
        <v>2</v>
      </c>
      <c r="E26" s="1">
        <v>3</v>
      </c>
      <c r="F26">
        <v>6</v>
      </c>
      <c r="G26">
        <v>6</v>
      </c>
      <c r="H26" s="1">
        <v>2</v>
      </c>
      <c r="I26">
        <v>3</v>
      </c>
      <c r="J26">
        <v>2</v>
      </c>
      <c r="K26">
        <v>6</v>
      </c>
      <c r="Q26" s="13">
        <v>3</v>
      </c>
      <c r="S26">
        <v>2</v>
      </c>
      <c r="AL26" s="16">
        <v>4</v>
      </c>
      <c r="AM26" s="13">
        <v>6</v>
      </c>
      <c r="AN26">
        <v>1</v>
      </c>
      <c r="AO26" t="s">
        <v>280</v>
      </c>
      <c r="AP26">
        <v>1</v>
      </c>
      <c r="AU26">
        <v>1</v>
      </c>
      <c r="AX26">
        <v>1</v>
      </c>
      <c r="BA26">
        <v>1</v>
      </c>
      <c r="BD26">
        <v>1</v>
      </c>
      <c r="BG26">
        <v>1</v>
      </c>
      <c r="BJ26">
        <v>1</v>
      </c>
      <c r="BL26">
        <v>2</v>
      </c>
      <c r="BN26">
        <v>1</v>
      </c>
      <c r="BS26" s="13">
        <v>100</v>
      </c>
      <c r="BW26" s="20">
        <v>250</v>
      </c>
      <c r="BX26" s="20">
        <v>100</v>
      </c>
      <c r="BY26" s="20">
        <v>100</v>
      </c>
      <c r="BZ26" s="20"/>
      <c r="CC26">
        <v>1</v>
      </c>
      <c r="CI26">
        <v>1</v>
      </c>
      <c r="CJ26" t="s">
        <v>281</v>
      </c>
      <c r="CL26">
        <v>1</v>
      </c>
      <c r="CP26">
        <v>1</v>
      </c>
      <c r="CT26" s="16">
        <v>13</v>
      </c>
      <c r="CU26" s="16">
        <v>14</v>
      </c>
      <c r="CV26" s="16">
        <v>13</v>
      </c>
      <c r="CW26" s="16">
        <v>13</v>
      </c>
      <c r="CX26" s="16">
        <v>13</v>
      </c>
      <c r="CY26" s="16">
        <v>13</v>
      </c>
      <c r="CZ26" s="16">
        <v>13</v>
      </c>
      <c r="DA26" s="16">
        <v>13</v>
      </c>
      <c r="DB26" s="16">
        <v>13</v>
      </c>
      <c r="DC26" s="16">
        <v>13</v>
      </c>
      <c r="DD26">
        <v>1</v>
      </c>
      <c r="DE26">
        <v>1</v>
      </c>
      <c r="DF26">
        <v>1</v>
      </c>
      <c r="DG26">
        <v>1</v>
      </c>
      <c r="DH26">
        <v>1</v>
      </c>
      <c r="DM26" t="s">
        <v>282</v>
      </c>
      <c r="DN26" t="s">
        <v>202</v>
      </c>
      <c r="DO26" s="13">
        <v>8</v>
      </c>
      <c r="DP26" s="13">
        <v>8</v>
      </c>
      <c r="DQ26" s="13">
        <v>7</v>
      </c>
      <c r="DR26" s="13">
        <v>7</v>
      </c>
      <c r="DU26">
        <v>1</v>
      </c>
      <c r="DV26">
        <v>1</v>
      </c>
      <c r="EA26">
        <v>1</v>
      </c>
      <c r="EF26">
        <v>6</v>
      </c>
      <c r="EG26" t="s">
        <v>283</v>
      </c>
      <c r="EH26">
        <v>1</v>
      </c>
      <c r="EI26">
        <v>2</v>
      </c>
    </row>
    <row r="27" spans="1:139" x14ac:dyDescent="0.25">
      <c r="A27" s="9">
        <v>43585.630173611113</v>
      </c>
      <c r="B27">
        <v>60</v>
      </c>
      <c r="C27">
        <v>52</v>
      </c>
      <c r="D27">
        <v>3</v>
      </c>
      <c r="E27" s="1">
        <v>2</v>
      </c>
      <c r="F27">
        <v>6</v>
      </c>
      <c r="G27">
        <v>5</v>
      </c>
      <c r="H27" s="1">
        <v>4</v>
      </c>
      <c r="I27">
        <v>6</v>
      </c>
      <c r="J27">
        <v>1</v>
      </c>
      <c r="K27">
        <v>4</v>
      </c>
      <c r="O27" s="13">
        <v>4</v>
      </c>
      <c r="S27">
        <v>5</v>
      </c>
      <c r="AL27" s="16">
        <v>4</v>
      </c>
      <c r="AM27" s="13">
        <v>1</v>
      </c>
      <c r="AN27">
        <v>1</v>
      </c>
      <c r="AO27" t="s">
        <v>284</v>
      </c>
      <c r="AP27">
        <v>1</v>
      </c>
      <c r="AU27">
        <v>1</v>
      </c>
      <c r="AW27">
        <v>1</v>
      </c>
      <c r="BA27">
        <v>1</v>
      </c>
      <c r="BC27">
        <v>1</v>
      </c>
      <c r="BG27">
        <v>1</v>
      </c>
      <c r="BJ27">
        <v>1</v>
      </c>
      <c r="BL27">
        <v>1</v>
      </c>
      <c r="BN27">
        <v>1</v>
      </c>
      <c r="BO27">
        <v>1</v>
      </c>
      <c r="BP27">
        <v>1</v>
      </c>
      <c r="BS27" s="13">
        <v>84</v>
      </c>
      <c r="BT27">
        <v>1</v>
      </c>
      <c r="BU27">
        <v>2</v>
      </c>
      <c r="BV27">
        <v>3</v>
      </c>
      <c r="BW27" s="20"/>
      <c r="BX27" s="20"/>
      <c r="BY27" s="20"/>
      <c r="BZ27" s="20"/>
      <c r="CA27">
        <v>1</v>
      </c>
      <c r="CC27">
        <v>1</v>
      </c>
      <c r="CD27">
        <v>1</v>
      </c>
      <c r="CF27">
        <v>1</v>
      </c>
      <c r="CL27">
        <v>1</v>
      </c>
      <c r="CT27" s="16">
        <v>14</v>
      </c>
      <c r="CU27" s="16">
        <v>14</v>
      </c>
      <c r="CV27" s="16">
        <v>14</v>
      </c>
      <c r="CW27" s="16">
        <v>15</v>
      </c>
      <c r="CX27" s="16">
        <v>14</v>
      </c>
      <c r="CY27" s="16">
        <v>15</v>
      </c>
      <c r="CZ27" s="16">
        <v>14</v>
      </c>
      <c r="DA27" s="16">
        <v>13</v>
      </c>
      <c r="DB27" s="16">
        <v>14</v>
      </c>
      <c r="DC27" s="16">
        <v>14</v>
      </c>
      <c r="DD27">
        <v>1</v>
      </c>
      <c r="DE27">
        <v>1</v>
      </c>
      <c r="DF27">
        <v>1</v>
      </c>
      <c r="DJ27">
        <v>1</v>
      </c>
      <c r="DM27" t="s">
        <v>285</v>
      </c>
      <c r="DN27" t="s">
        <v>286</v>
      </c>
      <c r="DO27" s="13">
        <v>7</v>
      </c>
      <c r="DP27" s="13">
        <v>8</v>
      </c>
      <c r="DQ27" s="13">
        <v>5</v>
      </c>
      <c r="DR27" s="13">
        <v>7</v>
      </c>
      <c r="DZ27">
        <v>1</v>
      </c>
      <c r="EB27">
        <v>1</v>
      </c>
      <c r="EF27">
        <v>4</v>
      </c>
      <c r="EH27">
        <v>2</v>
      </c>
      <c r="EI27">
        <v>2</v>
      </c>
    </row>
    <row r="28" spans="1:139" x14ac:dyDescent="0.25">
      <c r="A28" s="9">
        <v>43585.634444444448</v>
      </c>
      <c r="B28">
        <v>80</v>
      </c>
      <c r="C28">
        <v>22</v>
      </c>
      <c r="D28">
        <v>2</v>
      </c>
      <c r="E28" s="1">
        <v>4</v>
      </c>
      <c r="F28">
        <v>1</v>
      </c>
      <c r="G28">
        <v>1</v>
      </c>
      <c r="H28" s="1">
        <v>4</v>
      </c>
      <c r="I28">
        <v>2</v>
      </c>
      <c r="J28">
        <v>1</v>
      </c>
      <c r="K28">
        <v>4</v>
      </c>
      <c r="O28" s="13">
        <v>4</v>
      </c>
      <c r="S28">
        <v>2</v>
      </c>
      <c r="AL28" s="16">
        <v>2</v>
      </c>
      <c r="AM28" s="13">
        <v>6</v>
      </c>
      <c r="AN28">
        <v>1</v>
      </c>
      <c r="AP28">
        <v>1</v>
      </c>
      <c r="AU28">
        <v>1</v>
      </c>
      <c r="AV28">
        <v>1</v>
      </c>
      <c r="BA28">
        <v>1</v>
      </c>
      <c r="BC28">
        <v>1</v>
      </c>
      <c r="BG28">
        <v>1</v>
      </c>
      <c r="BJ28">
        <v>1</v>
      </c>
      <c r="BL28">
        <v>1</v>
      </c>
      <c r="BN28">
        <v>1</v>
      </c>
      <c r="BP28">
        <v>1</v>
      </c>
      <c r="BQ28">
        <v>1</v>
      </c>
      <c r="BR28" t="s">
        <v>287</v>
      </c>
      <c r="BS28" s="13">
        <v>85</v>
      </c>
      <c r="BT28">
        <v>2</v>
      </c>
      <c r="BU28">
        <v>1</v>
      </c>
      <c r="BV28">
        <v>3</v>
      </c>
      <c r="BW28" s="20">
        <v>50</v>
      </c>
      <c r="BX28" s="20">
        <v>30</v>
      </c>
      <c r="BY28" s="20">
        <v>35</v>
      </c>
      <c r="BZ28" s="20"/>
      <c r="CA28">
        <v>1</v>
      </c>
      <c r="CB28">
        <v>1</v>
      </c>
      <c r="CC28">
        <v>1</v>
      </c>
      <c r="CD28">
        <v>1</v>
      </c>
      <c r="CG28">
        <v>1</v>
      </c>
      <c r="CK28" t="s">
        <v>288</v>
      </c>
      <c r="CL28">
        <v>1</v>
      </c>
      <c r="CP28">
        <v>1</v>
      </c>
      <c r="CT28" s="16">
        <v>17</v>
      </c>
      <c r="CU28" s="16">
        <v>15</v>
      </c>
      <c r="CV28" s="16">
        <v>15</v>
      </c>
      <c r="CW28" s="16">
        <v>15</v>
      </c>
      <c r="CX28" s="16">
        <v>15</v>
      </c>
      <c r="CY28" s="16">
        <v>14</v>
      </c>
      <c r="CZ28" s="16">
        <v>15</v>
      </c>
      <c r="DA28" s="16">
        <v>14</v>
      </c>
      <c r="DB28" s="16">
        <v>14</v>
      </c>
      <c r="DC28" s="16">
        <v>14</v>
      </c>
      <c r="DE28">
        <v>1</v>
      </c>
      <c r="DF28">
        <v>1</v>
      </c>
      <c r="DG28">
        <v>1</v>
      </c>
      <c r="DJ28">
        <v>1</v>
      </c>
      <c r="DM28" t="s">
        <v>289</v>
      </c>
      <c r="DN28" t="s">
        <v>290</v>
      </c>
      <c r="DO28" s="13">
        <v>7</v>
      </c>
      <c r="DP28" s="13">
        <v>7</v>
      </c>
      <c r="DQ28" s="13">
        <v>6</v>
      </c>
      <c r="DR28" s="13">
        <v>7</v>
      </c>
      <c r="DU28">
        <v>1</v>
      </c>
      <c r="DV28">
        <v>1</v>
      </c>
      <c r="EA28">
        <v>1</v>
      </c>
      <c r="EF28">
        <v>5</v>
      </c>
      <c r="EG28" t="s">
        <v>291</v>
      </c>
      <c r="EH28">
        <v>1</v>
      </c>
      <c r="EI28">
        <v>1</v>
      </c>
    </row>
    <row r="29" spans="1:139" x14ac:dyDescent="0.25">
      <c r="A29" s="9">
        <v>43585.63590277778</v>
      </c>
      <c r="B29">
        <v>40</v>
      </c>
      <c r="C29">
        <v>40</v>
      </c>
      <c r="D29">
        <v>3</v>
      </c>
      <c r="E29" s="1">
        <v>2</v>
      </c>
      <c r="F29">
        <v>6</v>
      </c>
      <c r="G29">
        <v>5</v>
      </c>
      <c r="H29" s="1">
        <v>2</v>
      </c>
      <c r="I29">
        <v>2</v>
      </c>
      <c r="J29">
        <v>2</v>
      </c>
      <c r="K29">
        <v>7</v>
      </c>
      <c r="R29" s="13">
        <v>6</v>
      </c>
      <c r="S29">
        <v>2</v>
      </c>
      <c r="AL29" s="16">
        <v>4</v>
      </c>
      <c r="AM29" s="13">
        <v>8</v>
      </c>
      <c r="AN29">
        <v>2</v>
      </c>
      <c r="AO29" t="s">
        <v>293</v>
      </c>
      <c r="AP29">
        <v>1</v>
      </c>
      <c r="AU29">
        <v>1</v>
      </c>
      <c r="AV29">
        <v>1</v>
      </c>
      <c r="AY29">
        <v>1</v>
      </c>
      <c r="BB29">
        <v>1</v>
      </c>
      <c r="BG29">
        <v>1</v>
      </c>
      <c r="BJ29">
        <v>1</v>
      </c>
      <c r="BL29">
        <v>1</v>
      </c>
      <c r="BN29">
        <v>1</v>
      </c>
      <c r="BO29">
        <v>1</v>
      </c>
      <c r="BP29">
        <v>1</v>
      </c>
      <c r="BS29" s="13">
        <v>75</v>
      </c>
      <c r="BT29">
        <v>1</v>
      </c>
      <c r="BU29">
        <v>2</v>
      </c>
      <c r="BV29">
        <v>3</v>
      </c>
      <c r="BW29" s="20">
        <v>125</v>
      </c>
      <c r="BX29" s="20">
        <v>75</v>
      </c>
      <c r="BY29" s="20">
        <v>75</v>
      </c>
      <c r="BZ29" s="20">
        <v>50</v>
      </c>
      <c r="CB29">
        <v>1</v>
      </c>
      <c r="CC29">
        <v>1</v>
      </c>
      <c r="CD29">
        <v>1</v>
      </c>
      <c r="CF29">
        <v>1</v>
      </c>
      <c r="CG29">
        <v>1</v>
      </c>
      <c r="CI29">
        <v>1</v>
      </c>
      <c r="CJ29" t="s">
        <v>294</v>
      </c>
      <c r="CK29" t="s">
        <v>295</v>
      </c>
      <c r="CL29">
        <v>1</v>
      </c>
      <c r="CP29">
        <v>1</v>
      </c>
      <c r="CT29" s="16">
        <v>15</v>
      </c>
      <c r="CU29" s="16">
        <v>16</v>
      </c>
      <c r="CV29" s="16">
        <v>14</v>
      </c>
      <c r="CW29" s="16">
        <v>14</v>
      </c>
      <c r="CX29" s="16">
        <v>16</v>
      </c>
      <c r="CY29" s="16">
        <v>15</v>
      </c>
      <c r="CZ29" s="16">
        <v>14</v>
      </c>
      <c r="DA29" s="16">
        <v>14</v>
      </c>
      <c r="DB29" s="16">
        <v>14</v>
      </c>
      <c r="DC29" s="16">
        <v>14</v>
      </c>
      <c r="DD29">
        <v>1</v>
      </c>
      <c r="DE29">
        <v>1</v>
      </c>
      <c r="DF29">
        <v>1</v>
      </c>
      <c r="DG29">
        <v>1</v>
      </c>
      <c r="DM29" t="s">
        <v>296</v>
      </c>
      <c r="DN29" t="s">
        <v>297</v>
      </c>
      <c r="DO29" s="13">
        <v>8</v>
      </c>
      <c r="DP29" s="13">
        <v>8</v>
      </c>
      <c r="DQ29" s="13">
        <v>8</v>
      </c>
      <c r="DR29" s="13">
        <v>7</v>
      </c>
      <c r="DT29">
        <v>1</v>
      </c>
      <c r="DV29">
        <v>1</v>
      </c>
      <c r="EB29">
        <v>1</v>
      </c>
      <c r="EH29">
        <v>1</v>
      </c>
      <c r="EI29">
        <v>1</v>
      </c>
    </row>
    <row r="30" spans="1:139" x14ac:dyDescent="0.25">
      <c r="A30" s="9">
        <v>43585.636446759258</v>
      </c>
      <c r="B30">
        <v>70</v>
      </c>
      <c r="C30">
        <v>14</v>
      </c>
      <c r="D30">
        <v>4</v>
      </c>
      <c r="E30" s="1">
        <v>5</v>
      </c>
      <c r="F30">
        <v>6</v>
      </c>
      <c r="G30">
        <v>2</v>
      </c>
      <c r="H30" s="1">
        <v>1</v>
      </c>
      <c r="I30">
        <v>6</v>
      </c>
      <c r="J30">
        <v>1</v>
      </c>
      <c r="K30">
        <v>6</v>
      </c>
      <c r="Q30" s="13">
        <v>3</v>
      </c>
      <c r="S30">
        <v>1</v>
      </c>
      <c r="Y30">
        <v>1</v>
      </c>
      <c r="AL30" s="16">
        <v>3</v>
      </c>
      <c r="AM30" s="13">
        <v>1</v>
      </c>
      <c r="AN30">
        <v>1</v>
      </c>
      <c r="AO30" t="s">
        <v>299</v>
      </c>
      <c r="AQ30">
        <v>1</v>
      </c>
      <c r="AU30">
        <v>1</v>
      </c>
      <c r="AX30">
        <v>1</v>
      </c>
      <c r="AZ30">
        <v>1</v>
      </c>
      <c r="BC30">
        <v>1</v>
      </c>
      <c r="BG30">
        <v>1</v>
      </c>
      <c r="BJ30">
        <v>1</v>
      </c>
      <c r="BW30" s="20"/>
      <c r="BX30" s="20"/>
      <c r="BY30" s="20"/>
      <c r="BZ30" s="20"/>
      <c r="CK30" t="s">
        <v>300</v>
      </c>
      <c r="DM30" t="s">
        <v>301</v>
      </c>
      <c r="DN30" t="s">
        <v>302</v>
      </c>
      <c r="DO30" s="13">
        <v>7</v>
      </c>
      <c r="DP30" s="13">
        <v>8</v>
      </c>
      <c r="DQ30" s="13">
        <v>5</v>
      </c>
      <c r="DR30" s="13">
        <v>10</v>
      </c>
      <c r="DT30">
        <v>1</v>
      </c>
      <c r="DV30">
        <v>1</v>
      </c>
      <c r="EA30">
        <v>1</v>
      </c>
      <c r="EG30" t="s">
        <v>303</v>
      </c>
      <c r="EH30">
        <v>1</v>
      </c>
      <c r="EI30">
        <v>1</v>
      </c>
    </row>
    <row r="31" spans="1:139" x14ac:dyDescent="0.25">
      <c r="A31" s="9">
        <v>43585.639803240738</v>
      </c>
      <c r="C31">
        <v>83</v>
      </c>
      <c r="D31">
        <v>7</v>
      </c>
      <c r="E31" s="1">
        <v>5</v>
      </c>
      <c r="F31">
        <v>3</v>
      </c>
      <c r="G31">
        <v>4</v>
      </c>
      <c r="H31" s="1">
        <v>4</v>
      </c>
      <c r="I31">
        <v>1</v>
      </c>
      <c r="J31">
        <v>1</v>
      </c>
      <c r="K31">
        <v>8</v>
      </c>
      <c r="S31">
        <v>2</v>
      </c>
      <c r="AL31" s="16">
        <v>2</v>
      </c>
      <c r="AM31" s="13">
        <v>9</v>
      </c>
      <c r="AN31">
        <v>1</v>
      </c>
      <c r="AR31">
        <v>1</v>
      </c>
      <c r="AU31">
        <v>1</v>
      </c>
      <c r="AX31">
        <v>1</v>
      </c>
      <c r="BA31">
        <v>1</v>
      </c>
      <c r="BD31">
        <v>1</v>
      </c>
      <c r="BG31">
        <v>1</v>
      </c>
      <c r="BJ31">
        <v>1</v>
      </c>
      <c r="BW31" s="20"/>
      <c r="BX31" s="20"/>
      <c r="BY31" s="20"/>
      <c r="BZ31" s="20"/>
      <c r="DO31" s="13">
        <v>7</v>
      </c>
      <c r="DP31" s="13">
        <v>7</v>
      </c>
      <c r="DQ31" s="13">
        <v>7</v>
      </c>
      <c r="DR31" s="13">
        <v>6</v>
      </c>
      <c r="DV31">
        <v>1</v>
      </c>
      <c r="EA31">
        <v>1</v>
      </c>
      <c r="EE31">
        <v>1</v>
      </c>
      <c r="EF31">
        <v>3</v>
      </c>
      <c r="EH31">
        <v>2</v>
      </c>
      <c r="EI31">
        <v>2</v>
      </c>
    </row>
    <row r="32" spans="1:139" x14ac:dyDescent="0.25">
      <c r="A32" s="9">
        <v>43585.641053240739</v>
      </c>
      <c r="B32">
        <v>80</v>
      </c>
      <c r="C32">
        <v>100</v>
      </c>
      <c r="D32">
        <v>7</v>
      </c>
      <c r="E32" s="1">
        <v>2</v>
      </c>
      <c r="F32">
        <v>7</v>
      </c>
      <c r="G32">
        <v>7</v>
      </c>
      <c r="H32" s="1">
        <v>2</v>
      </c>
      <c r="I32">
        <v>6</v>
      </c>
      <c r="J32">
        <v>2</v>
      </c>
      <c r="K32">
        <v>1</v>
      </c>
      <c r="L32" s="13">
        <v>13</v>
      </c>
      <c r="S32">
        <v>1</v>
      </c>
      <c r="W32">
        <v>1</v>
      </c>
      <c r="AL32" s="16">
        <v>2</v>
      </c>
      <c r="AM32" s="13">
        <v>7</v>
      </c>
      <c r="AN32">
        <v>1</v>
      </c>
      <c r="AO32" t="s">
        <v>305</v>
      </c>
      <c r="AP32">
        <v>1</v>
      </c>
      <c r="AU32">
        <v>1</v>
      </c>
      <c r="AX32">
        <v>1</v>
      </c>
      <c r="AY32">
        <v>1</v>
      </c>
      <c r="BD32">
        <v>1</v>
      </c>
      <c r="BG32">
        <v>1</v>
      </c>
      <c r="BH32">
        <v>1</v>
      </c>
      <c r="BL32">
        <v>1</v>
      </c>
      <c r="BN32">
        <v>1</v>
      </c>
      <c r="BO32">
        <v>1</v>
      </c>
      <c r="BP32">
        <v>1</v>
      </c>
      <c r="BS32" s="13">
        <v>90</v>
      </c>
      <c r="BT32">
        <v>2</v>
      </c>
      <c r="BU32">
        <v>1</v>
      </c>
      <c r="BV32">
        <v>3</v>
      </c>
      <c r="BW32" s="20"/>
      <c r="BX32" s="20"/>
      <c r="BY32" s="20">
        <v>55</v>
      </c>
      <c r="BZ32" s="20"/>
      <c r="CG32">
        <v>1</v>
      </c>
      <c r="CL32">
        <v>1</v>
      </c>
      <c r="CP32">
        <v>1</v>
      </c>
      <c r="CT32" s="16">
        <v>13</v>
      </c>
      <c r="CU32" s="16">
        <v>13</v>
      </c>
      <c r="CV32" s="16">
        <v>14</v>
      </c>
      <c r="CW32" s="16">
        <v>14</v>
      </c>
      <c r="CX32" s="16">
        <v>14</v>
      </c>
      <c r="CY32" s="16">
        <v>14</v>
      </c>
      <c r="CZ32" s="16">
        <v>14</v>
      </c>
      <c r="DA32" s="16">
        <v>14</v>
      </c>
      <c r="DB32" s="16">
        <v>14</v>
      </c>
      <c r="DC32" s="16">
        <v>14</v>
      </c>
      <c r="DD32">
        <v>1</v>
      </c>
      <c r="DE32">
        <v>1</v>
      </c>
      <c r="DM32" t="s">
        <v>306</v>
      </c>
      <c r="DN32" t="s">
        <v>307</v>
      </c>
      <c r="DO32" s="13">
        <v>5</v>
      </c>
      <c r="DP32" s="13">
        <v>5</v>
      </c>
      <c r="DQ32" s="13">
        <v>5</v>
      </c>
      <c r="DR32" s="13">
        <v>9</v>
      </c>
      <c r="DU32">
        <v>1</v>
      </c>
      <c r="DV32">
        <v>1</v>
      </c>
      <c r="EA32">
        <v>1</v>
      </c>
      <c r="EF32">
        <v>7</v>
      </c>
      <c r="EH32">
        <v>2</v>
      </c>
      <c r="EI32">
        <v>1</v>
      </c>
    </row>
    <row r="33" spans="1:139" x14ac:dyDescent="0.25">
      <c r="A33" s="9">
        <v>43585.641562500001</v>
      </c>
      <c r="B33">
        <v>26</v>
      </c>
      <c r="C33">
        <v>86</v>
      </c>
      <c r="D33">
        <v>4</v>
      </c>
      <c r="E33" s="1">
        <v>1</v>
      </c>
      <c r="F33">
        <v>2</v>
      </c>
      <c r="G33">
        <v>5</v>
      </c>
      <c r="H33" s="1">
        <v>4</v>
      </c>
      <c r="I33">
        <v>6</v>
      </c>
      <c r="J33">
        <v>1</v>
      </c>
      <c r="K33">
        <v>6</v>
      </c>
      <c r="Q33" s="13">
        <v>16</v>
      </c>
      <c r="S33">
        <v>1</v>
      </c>
      <c r="AA33">
        <v>1</v>
      </c>
      <c r="AL33" s="16">
        <v>4</v>
      </c>
      <c r="AM33" s="13">
        <v>7</v>
      </c>
      <c r="AN33">
        <v>3</v>
      </c>
      <c r="AO33" t="s">
        <v>309</v>
      </c>
      <c r="AP33">
        <v>1</v>
      </c>
      <c r="AS33">
        <v>1</v>
      </c>
      <c r="AX33">
        <v>1</v>
      </c>
      <c r="AY33">
        <v>1</v>
      </c>
      <c r="BD33">
        <v>1</v>
      </c>
      <c r="BG33">
        <v>1</v>
      </c>
      <c r="BJ33">
        <v>1</v>
      </c>
      <c r="BL33">
        <v>1</v>
      </c>
      <c r="BN33">
        <v>1</v>
      </c>
      <c r="BP33">
        <v>1</v>
      </c>
      <c r="BS33" s="13">
        <v>70</v>
      </c>
      <c r="BW33" s="20">
        <v>180</v>
      </c>
      <c r="BX33" s="20">
        <v>150</v>
      </c>
      <c r="BY33" s="20">
        <v>150</v>
      </c>
      <c r="BZ33" s="20">
        <v>95</v>
      </c>
      <c r="CC33">
        <v>1</v>
      </c>
      <c r="CK33" t="s">
        <v>310</v>
      </c>
      <c r="CL33">
        <v>1</v>
      </c>
      <c r="CP33">
        <v>1</v>
      </c>
      <c r="CT33" s="16">
        <v>15</v>
      </c>
      <c r="CU33" s="16">
        <v>16</v>
      </c>
      <c r="CV33" s="16">
        <v>14</v>
      </c>
      <c r="CW33" s="16">
        <v>14</v>
      </c>
      <c r="CX33" s="16">
        <v>16</v>
      </c>
      <c r="CY33" s="16">
        <v>15</v>
      </c>
      <c r="CZ33" s="16">
        <v>15</v>
      </c>
      <c r="DA33" s="16">
        <v>14</v>
      </c>
      <c r="DB33" s="16">
        <v>14</v>
      </c>
      <c r="DC33" s="16">
        <v>15</v>
      </c>
      <c r="DD33">
        <v>1</v>
      </c>
      <c r="DF33">
        <v>1</v>
      </c>
      <c r="DH33">
        <v>1</v>
      </c>
      <c r="DI33">
        <v>1</v>
      </c>
      <c r="DM33" t="s">
        <v>311</v>
      </c>
      <c r="DN33" t="s">
        <v>312</v>
      </c>
      <c r="DO33" s="13">
        <v>5</v>
      </c>
      <c r="DP33" s="13">
        <v>8</v>
      </c>
      <c r="DQ33" s="13">
        <v>5</v>
      </c>
      <c r="DR33" s="13">
        <v>10</v>
      </c>
      <c r="DV33">
        <v>1</v>
      </c>
      <c r="EA33">
        <v>1</v>
      </c>
      <c r="EF33">
        <v>4</v>
      </c>
      <c r="EH33">
        <v>1</v>
      </c>
      <c r="EI33">
        <v>1</v>
      </c>
    </row>
    <row r="34" spans="1:139" x14ac:dyDescent="0.25">
      <c r="A34" s="9">
        <v>43585.649097222224</v>
      </c>
      <c r="B34">
        <v>40</v>
      </c>
      <c r="C34">
        <v>72</v>
      </c>
      <c r="D34">
        <v>5</v>
      </c>
      <c r="E34" s="1">
        <v>2</v>
      </c>
      <c r="F34">
        <v>6</v>
      </c>
      <c r="G34">
        <v>4</v>
      </c>
      <c r="H34" s="1">
        <v>2</v>
      </c>
      <c r="I34">
        <v>3</v>
      </c>
      <c r="J34">
        <v>2</v>
      </c>
      <c r="K34">
        <v>5</v>
      </c>
      <c r="P34" s="13">
        <v>14</v>
      </c>
      <c r="S34">
        <v>1</v>
      </c>
      <c r="W34">
        <v>1</v>
      </c>
      <c r="AE34">
        <v>1</v>
      </c>
      <c r="AJ34">
        <v>1</v>
      </c>
      <c r="AK34" t="s">
        <v>314</v>
      </c>
      <c r="AL34" s="16">
        <v>4</v>
      </c>
      <c r="AM34" s="13">
        <v>8</v>
      </c>
      <c r="AN34">
        <v>3</v>
      </c>
      <c r="AO34" t="s">
        <v>315</v>
      </c>
      <c r="AP34">
        <v>1</v>
      </c>
      <c r="AU34">
        <v>1</v>
      </c>
      <c r="AX34">
        <v>1</v>
      </c>
      <c r="BA34">
        <v>1</v>
      </c>
      <c r="BD34">
        <v>1</v>
      </c>
      <c r="BG34">
        <v>1</v>
      </c>
      <c r="BH34">
        <v>1</v>
      </c>
      <c r="BK34" t="s">
        <v>316</v>
      </c>
      <c r="BL34">
        <v>1</v>
      </c>
      <c r="BN34">
        <v>1</v>
      </c>
      <c r="BS34" s="13">
        <v>85</v>
      </c>
      <c r="BT34">
        <v>2</v>
      </c>
      <c r="BU34">
        <v>1</v>
      </c>
      <c r="BV34">
        <v>3</v>
      </c>
      <c r="BW34" s="20" t="s">
        <v>1501</v>
      </c>
      <c r="BX34" s="20"/>
      <c r="BY34" s="20"/>
      <c r="BZ34" s="20"/>
      <c r="CD34">
        <v>1</v>
      </c>
      <c r="CI34">
        <v>1</v>
      </c>
      <c r="CJ34" t="s">
        <v>317</v>
      </c>
      <c r="CL34">
        <v>1</v>
      </c>
      <c r="CP34">
        <v>1</v>
      </c>
      <c r="CT34" s="16">
        <v>13</v>
      </c>
      <c r="CU34" s="16">
        <v>15</v>
      </c>
      <c r="CV34" s="16">
        <v>13</v>
      </c>
      <c r="CW34" s="16">
        <v>15</v>
      </c>
      <c r="CX34" s="16">
        <v>14</v>
      </c>
      <c r="CY34" s="16">
        <v>14</v>
      </c>
      <c r="CZ34" s="16">
        <v>13</v>
      </c>
      <c r="DA34" s="16">
        <v>13</v>
      </c>
      <c r="DB34" s="16">
        <v>13</v>
      </c>
      <c r="DC34" s="16">
        <v>13</v>
      </c>
      <c r="DD34">
        <v>1</v>
      </c>
      <c r="DE34">
        <v>1</v>
      </c>
      <c r="DK34">
        <v>1</v>
      </c>
      <c r="DL34" t="s">
        <v>318</v>
      </c>
      <c r="DM34" t="s">
        <v>319</v>
      </c>
      <c r="DN34" t="s">
        <v>320</v>
      </c>
      <c r="DO34" s="13">
        <v>7</v>
      </c>
      <c r="DP34" s="13">
        <v>7</v>
      </c>
      <c r="DQ34" s="13">
        <v>6</v>
      </c>
      <c r="DR34" s="13">
        <v>7</v>
      </c>
      <c r="DT34">
        <v>1</v>
      </c>
      <c r="DY34">
        <v>1</v>
      </c>
      <c r="EE34">
        <v>1</v>
      </c>
      <c r="EH34">
        <v>2</v>
      </c>
      <c r="EI34">
        <v>1</v>
      </c>
    </row>
    <row r="35" spans="1:139" x14ac:dyDescent="0.25">
      <c r="A35" s="9">
        <v>43585.65315972222</v>
      </c>
      <c r="B35">
        <v>83</v>
      </c>
      <c r="C35">
        <v>21</v>
      </c>
      <c r="D35">
        <v>3</v>
      </c>
      <c r="E35" s="1">
        <v>2</v>
      </c>
      <c r="F35">
        <v>4</v>
      </c>
      <c r="G35">
        <v>3</v>
      </c>
      <c r="H35" s="1">
        <v>2</v>
      </c>
      <c r="I35">
        <v>1</v>
      </c>
      <c r="J35">
        <v>2</v>
      </c>
      <c r="K35">
        <v>7</v>
      </c>
      <c r="R35" s="13">
        <v>2</v>
      </c>
      <c r="S35">
        <v>2</v>
      </c>
      <c r="AL35" s="16">
        <v>2</v>
      </c>
      <c r="AM35" s="13">
        <v>8</v>
      </c>
      <c r="AN35">
        <v>2</v>
      </c>
      <c r="AO35" t="s">
        <v>322</v>
      </c>
      <c r="AP35">
        <v>1</v>
      </c>
      <c r="AU35">
        <v>1</v>
      </c>
      <c r="AX35">
        <v>1</v>
      </c>
      <c r="AY35">
        <v>1</v>
      </c>
      <c r="BD35">
        <v>1</v>
      </c>
      <c r="BG35">
        <v>1</v>
      </c>
      <c r="BJ35">
        <v>1</v>
      </c>
      <c r="BL35">
        <v>1</v>
      </c>
      <c r="BN35">
        <v>1</v>
      </c>
      <c r="BO35">
        <v>1</v>
      </c>
      <c r="BP35">
        <v>1</v>
      </c>
      <c r="BS35" s="13">
        <v>75</v>
      </c>
      <c r="BT35">
        <v>1</v>
      </c>
      <c r="BU35">
        <v>2</v>
      </c>
      <c r="BV35">
        <v>3</v>
      </c>
      <c r="BW35" s="20">
        <v>100</v>
      </c>
      <c r="BX35" s="20">
        <v>75</v>
      </c>
      <c r="BY35" s="20">
        <v>52</v>
      </c>
      <c r="BZ35" s="20">
        <v>150</v>
      </c>
      <c r="CB35">
        <v>1</v>
      </c>
      <c r="CD35">
        <v>1</v>
      </c>
      <c r="CE35">
        <v>1</v>
      </c>
      <c r="CF35">
        <v>1</v>
      </c>
      <c r="CL35">
        <v>1</v>
      </c>
      <c r="CP35">
        <v>1</v>
      </c>
      <c r="CT35" s="16">
        <v>15</v>
      </c>
      <c r="CU35" s="16">
        <v>15</v>
      </c>
      <c r="CV35" s="16">
        <v>15</v>
      </c>
      <c r="CW35" s="16">
        <v>13</v>
      </c>
      <c r="CX35" s="16">
        <v>15</v>
      </c>
      <c r="CY35" s="16">
        <v>15</v>
      </c>
      <c r="CZ35" s="16">
        <v>15</v>
      </c>
      <c r="DA35" s="16">
        <v>14</v>
      </c>
      <c r="DB35" s="16">
        <v>14</v>
      </c>
      <c r="DC35" s="16">
        <v>14</v>
      </c>
      <c r="DF35">
        <v>1</v>
      </c>
      <c r="DG35">
        <v>1</v>
      </c>
      <c r="DH35">
        <v>1</v>
      </c>
      <c r="DM35" t="s">
        <v>323</v>
      </c>
      <c r="DN35" t="s">
        <v>324</v>
      </c>
      <c r="DO35" s="13">
        <v>5</v>
      </c>
      <c r="DP35" s="13">
        <v>7</v>
      </c>
      <c r="DQ35" s="13">
        <v>6</v>
      </c>
      <c r="DR35" s="13">
        <v>7</v>
      </c>
      <c r="DU35">
        <v>1</v>
      </c>
      <c r="DV35">
        <v>1</v>
      </c>
      <c r="EA35">
        <v>1</v>
      </c>
      <c r="EF35">
        <v>3</v>
      </c>
      <c r="EH35">
        <v>1</v>
      </c>
      <c r="EI35">
        <v>1</v>
      </c>
    </row>
    <row r="36" spans="1:139" x14ac:dyDescent="0.25">
      <c r="A36" s="9">
        <v>43585.653252314813</v>
      </c>
      <c r="B36">
        <v>72</v>
      </c>
      <c r="C36">
        <v>93</v>
      </c>
      <c r="D36">
        <v>5</v>
      </c>
      <c r="E36" s="1">
        <v>2</v>
      </c>
      <c r="G36">
        <v>6</v>
      </c>
      <c r="H36" s="1">
        <v>4</v>
      </c>
      <c r="I36">
        <v>1</v>
      </c>
      <c r="J36">
        <v>1</v>
      </c>
      <c r="K36">
        <v>6</v>
      </c>
      <c r="Q36" s="13">
        <v>11</v>
      </c>
      <c r="S36">
        <v>1</v>
      </c>
      <c r="AJ36">
        <v>1</v>
      </c>
      <c r="AK36" t="s">
        <v>326</v>
      </c>
      <c r="AL36" s="16">
        <v>4</v>
      </c>
      <c r="AM36" s="13">
        <v>1</v>
      </c>
      <c r="AN36">
        <v>1</v>
      </c>
      <c r="AO36" t="s">
        <v>327</v>
      </c>
      <c r="AQ36">
        <v>1</v>
      </c>
      <c r="AU36">
        <v>1</v>
      </c>
      <c r="AX36">
        <v>1</v>
      </c>
      <c r="AY36">
        <v>1</v>
      </c>
      <c r="BD36">
        <v>1</v>
      </c>
      <c r="BE36">
        <v>1</v>
      </c>
      <c r="BJ36">
        <v>1</v>
      </c>
      <c r="BW36" s="20"/>
      <c r="BX36" s="20"/>
      <c r="BY36" s="20"/>
      <c r="BZ36" s="20"/>
      <c r="CK36" t="s">
        <v>328</v>
      </c>
      <c r="DM36" t="s">
        <v>329</v>
      </c>
      <c r="DN36" t="s">
        <v>330</v>
      </c>
      <c r="DO36" s="13">
        <v>8</v>
      </c>
      <c r="DP36" s="13">
        <v>8</v>
      </c>
      <c r="DQ36" s="13">
        <v>6</v>
      </c>
      <c r="DR36" s="13">
        <v>10</v>
      </c>
      <c r="DU36">
        <v>1</v>
      </c>
      <c r="DV36">
        <v>1</v>
      </c>
      <c r="EB36">
        <v>1</v>
      </c>
      <c r="EF36">
        <v>7</v>
      </c>
      <c r="EG36" t="s">
        <v>331</v>
      </c>
      <c r="EH36">
        <v>1</v>
      </c>
      <c r="EI36">
        <v>1</v>
      </c>
    </row>
    <row r="37" spans="1:139" x14ac:dyDescent="0.25">
      <c r="A37" s="9">
        <v>43585.656284722223</v>
      </c>
      <c r="B37">
        <v>32</v>
      </c>
      <c r="C37">
        <v>69</v>
      </c>
      <c r="D37">
        <v>5</v>
      </c>
      <c r="E37" s="1">
        <v>1</v>
      </c>
      <c r="F37">
        <v>6</v>
      </c>
      <c r="G37">
        <v>6</v>
      </c>
      <c r="H37" s="1">
        <v>4</v>
      </c>
      <c r="I37">
        <v>3</v>
      </c>
      <c r="J37">
        <v>1</v>
      </c>
      <c r="K37">
        <v>6</v>
      </c>
      <c r="Q37" s="13">
        <v>4</v>
      </c>
      <c r="S37">
        <v>1</v>
      </c>
      <c r="Z37">
        <v>1</v>
      </c>
      <c r="AL37" s="16">
        <v>4</v>
      </c>
      <c r="AM37" s="13">
        <v>8</v>
      </c>
      <c r="AN37">
        <v>1</v>
      </c>
      <c r="AO37" t="s">
        <v>333</v>
      </c>
      <c r="AP37">
        <v>1</v>
      </c>
      <c r="AY37">
        <v>1</v>
      </c>
      <c r="BH37">
        <v>1</v>
      </c>
      <c r="BK37" t="s">
        <v>334</v>
      </c>
      <c r="BL37">
        <v>1</v>
      </c>
      <c r="BN37">
        <v>1</v>
      </c>
      <c r="BS37" s="13">
        <v>70</v>
      </c>
      <c r="BT37">
        <v>1</v>
      </c>
      <c r="BU37">
        <v>2</v>
      </c>
      <c r="BV37">
        <v>3</v>
      </c>
      <c r="BW37" s="20">
        <v>200</v>
      </c>
      <c r="BX37" s="20"/>
      <c r="BY37" s="20"/>
      <c r="BZ37" s="20"/>
      <c r="CB37">
        <v>1</v>
      </c>
      <c r="CL37">
        <v>1</v>
      </c>
      <c r="CP37">
        <v>1</v>
      </c>
      <c r="CT37" s="16">
        <v>15</v>
      </c>
      <c r="CU37" s="16">
        <v>16</v>
      </c>
      <c r="CV37" s="16">
        <v>13</v>
      </c>
      <c r="CW37" s="16">
        <v>14</v>
      </c>
      <c r="CX37" s="16">
        <v>13</v>
      </c>
      <c r="CY37" s="16">
        <v>15</v>
      </c>
      <c r="CZ37" s="16">
        <v>15</v>
      </c>
      <c r="DA37" s="16">
        <v>13</v>
      </c>
      <c r="DB37" s="16">
        <v>13</v>
      </c>
      <c r="DC37" s="16">
        <v>13</v>
      </c>
      <c r="DD37">
        <v>1</v>
      </c>
      <c r="DE37">
        <v>1</v>
      </c>
      <c r="DF37">
        <v>1</v>
      </c>
      <c r="DH37">
        <v>1</v>
      </c>
      <c r="DJ37">
        <v>1</v>
      </c>
      <c r="DM37" t="s">
        <v>335</v>
      </c>
      <c r="DN37" t="s">
        <v>336</v>
      </c>
      <c r="DO37" s="13">
        <v>5</v>
      </c>
      <c r="DP37" s="13">
        <v>6</v>
      </c>
      <c r="DQ37" s="13">
        <v>5</v>
      </c>
      <c r="DR37" s="13">
        <v>10</v>
      </c>
      <c r="DZ37">
        <v>1</v>
      </c>
      <c r="EE37">
        <v>1</v>
      </c>
      <c r="EF37">
        <v>7</v>
      </c>
      <c r="EH37">
        <v>1</v>
      </c>
      <c r="EI37">
        <v>2</v>
      </c>
    </row>
    <row r="38" spans="1:139" x14ac:dyDescent="0.25">
      <c r="A38" s="9">
        <v>43585.657858796294</v>
      </c>
      <c r="B38">
        <v>50</v>
      </c>
      <c r="D38">
        <v>3</v>
      </c>
      <c r="E38" s="1">
        <v>1</v>
      </c>
      <c r="F38">
        <v>6</v>
      </c>
      <c r="G38">
        <v>2</v>
      </c>
      <c r="H38" s="1">
        <v>2</v>
      </c>
      <c r="I38">
        <v>5</v>
      </c>
      <c r="J38">
        <v>2</v>
      </c>
      <c r="K38">
        <v>4</v>
      </c>
      <c r="O38" s="13">
        <v>7</v>
      </c>
      <c r="S38">
        <v>1</v>
      </c>
      <c r="W38">
        <v>1</v>
      </c>
      <c r="AA38">
        <v>1</v>
      </c>
      <c r="AB38">
        <v>1</v>
      </c>
      <c r="AJ38">
        <v>1</v>
      </c>
      <c r="AK38" t="s">
        <v>337</v>
      </c>
      <c r="AL38" s="16">
        <v>4</v>
      </c>
      <c r="AM38" s="13">
        <v>8</v>
      </c>
      <c r="AN38">
        <v>1</v>
      </c>
      <c r="AO38" t="s">
        <v>338</v>
      </c>
      <c r="AP38">
        <v>1</v>
      </c>
      <c r="AS38">
        <v>1</v>
      </c>
      <c r="AX38">
        <v>1</v>
      </c>
      <c r="AY38">
        <v>1</v>
      </c>
      <c r="BC38">
        <v>1</v>
      </c>
      <c r="BG38">
        <v>1</v>
      </c>
      <c r="BJ38">
        <v>1</v>
      </c>
      <c r="BL38">
        <v>1</v>
      </c>
      <c r="BN38">
        <v>1</v>
      </c>
      <c r="BP38">
        <v>1</v>
      </c>
      <c r="BS38" s="13">
        <v>85</v>
      </c>
      <c r="BT38">
        <v>1</v>
      </c>
      <c r="BU38">
        <v>2</v>
      </c>
      <c r="BV38">
        <v>3</v>
      </c>
      <c r="BW38" s="20">
        <v>160</v>
      </c>
      <c r="BX38" s="20">
        <v>120</v>
      </c>
      <c r="BY38" s="20">
        <v>100</v>
      </c>
      <c r="BZ38" s="20"/>
      <c r="CI38">
        <v>1</v>
      </c>
      <c r="CJ38" t="s">
        <v>339</v>
      </c>
      <c r="CK38" t="s">
        <v>340</v>
      </c>
      <c r="CL38">
        <v>1</v>
      </c>
      <c r="CP38">
        <v>1</v>
      </c>
      <c r="CT38" s="16">
        <v>19</v>
      </c>
      <c r="CU38" s="16">
        <v>16</v>
      </c>
      <c r="CV38" s="16">
        <v>16</v>
      </c>
      <c r="CW38" s="16">
        <v>15</v>
      </c>
      <c r="CX38" s="16">
        <v>16</v>
      </c>
      <c r="CY38" s="16">
        <v>16</v>
      </c>
      <c r="CZ38" s="16">
        <v>16</v>
      </c>
      <c r="DA38" s="16">
        <v>16</v>
      </c>
      <c r="DB38" s="16">
        <v>16</v>
      </c>
      <c r="DC38" s="16">
        <v>16</v>
      </c>
      <c r="DE38">
        <v>1</v>
      </c>
      <c r="DF38">
        <v>1</v>
      </c>
      <c r="DG38">
        <v>1</v>
      </c>
      <c r="DJ38">
        <v>1</v>
      </c>
      <c r="DK38">
        <v>1</v>
      </c>
      <c r="DL38" t="s">
        <v>341</v>
      </c>
      <c r="DM38" t="s">
        <v>342</v>
      </c>
      <c r="DN38" t="s">
        <v>343</v>
      </c>
      <c r="DO38" s="13">
        <v>7</v>
      </c>
      <c r="DP38" s="13">
        <v>7</v>
      </c>
      <c r="DQ38" s="13">
        <v>6</v>
      </c>
      <c r="DR38" s="13">
        <v>7</v>
      </c>
      <c r="DU38">
        <v>1</v>
      </c>
      <c r="DV38">
        <v>1</v>
      </c>
      <c r="EA38">
        <v>1</v>
      </c>
      <c r="EF38">
        <v>5</v>
      </c>
      <c r="EG38" t="s">
        <v>344</v>
      </c>
      <c r="EH38">
        <v>2</v>
      </c>
      <c r="EI38">
        <v>2</v>
      </c>
    </row>
    <row r="39" spans="1:139" x14ac:dyDescent="0.25">
      <c r="A39" s="9">
        <v>43585.659143518518</v>
      </c>
      <c r="B39">
        <v>50</v>
      </c>
      <c r="C39">
        <v>0</v>
      </c>
      <c r="D39">
        <v>1</v>
      </c>
      <c r="E39" s="1">
        <v>1</v>
      </c>
      <c r="F39">
        <v>7</v>
      </c>
      <c r="G39">
        <v>4</v>
      </c>
      <c r="H39" s="1">
        <v>2</v>
      </c>
      <c r="I39">
        <v>2</v>
      </c>
      <c r="J39">
        <v>2</v>
      </c>
      <c r="K39">
        <v>6</v>
      </c>
      <c r="Q39" s="13">
        <v>1</v>
      </c>
      <c r="S39">
        <v>1</v>
      </c>
      <c r="Z39">
        <v>1</v>
      </c>
      <c r="AH39">
        <v>1</v>
      </c>
      <c r="AL39" s="16">
        <v>3</v>
      </c>
      <c r="AM39" s="13">
        <v>6</v>
      </c>
      <c r="AN39">
        <v>1</v>
      </c>
      <c r="AP39">
        <v>1</v>
      </c>
      <c r="AU39">
        <v>1</v>
      </c>
      <c r="AX39">
        <v>1</v>
      </c>
      <c r="AY39">
        <v>1</v>
      </c>
      <c r="BD39">
        <v>1</v>
      </c>
      <c r="BG39">
        <v>1</v>
      </c>
      <c r="BJ39">
        <v>1</v>
      </c>
      <c r="BL39">
        <v>2</v>
      </c>
      <c r="BN39">
        <v>1</v>
      </c>
      <c r="BS39" s="13">
        <v>75</v>
      </c>
      <c r="BT39">
        <v>1</v>
      </c>
      <c r="BU39">
        <v>2</v>
      </c>
      <c r="BV39">
        <v>3</v>
      </c>
      <c r="BW39" s="20">
        <v>276</v>
      </c>
      <c r="BX39" s="20"/>
      <c r="BY39" s="20"/>
      <c r="BZ39" s="20"/>
      <c r="CD39">
        <v>1</v>
      </c>
      <c r="CG39">
        <v>1</v>
      </c>
      <c r="CK39" t="s">
        <v>345</v>
      </c>
      <c r="CL39">
        <v>1</v>
      </c>
      <c r="CT39" s="16">
        <v>13</v>
      </c>
      <c r="CU39" s="16">
        <v>16</v>
      </c>
      <c r="CV39" s="16">
        <v>13</v>
      </c>
      <c r="CW39" s="16">
        <v>14</v>
      </c>
      <c r="CX39" s="16">
        <v>14</v>
      </c>
      <c r="CY39" s="16">
        <v>14</v>
      </c>
      <c r="CZ39" s="16">
        <v>14</v>
      </c>
      <c r="DA39" s="16">
        <v>14</v>
      </c>
      <c r="DB39" s="16">
        <v>14</v>
      </c>
      <c r="DC39" s="16">
        <v>14</v>
      </c>
      <c r="DK39">
        <v>1</v>
      </c>
      <c r="DM39" t="s">
        <v>346</v>
      </c>
      <c r="DN39" t="s">
        <v>202</v>
      </c>
      <c r="DO39" s="13">
        <v>7</v>
      </c>
      <c r="DP39" s="13">
        <v>7</v>
      </c>
      <c r="DQ39" s="13">
        <v>7</v>
      </c>
      <c r="DR39" s="13">
        <v>6</v>
      </c>
      <c r="DU39">
        <v>1</v>
      </c>
      <c r="DZ39">
        <v>1</v>
      </c>
      <c r="EA39">
        <v>1</v>
      </c>
      <c r="EF39">
        <v>6</v>
      </c>
      <c r="EH39">
        <v>2</v>
      </c>
      <c r="EI39">
        <v>2</v>
      </c>
    </row>
    <row r="40" spans="1:139" x14ac:dyDescent="0.25">
      <c r="A40" s="9">
        <v>43585.663923611108</v>
      </c>
      <c r="B40">
        <v>36</v>
      </c>
      <c r="C40">
        <v>18</v>
      </c>
      <c r="D40">
        <v>1</v>
      </c>
      <c r="E40" s="1">
        <v>1</v>
      </c>
      <c r="F40">
        <v>6</v>
      </c>
      <c r="G40">
        <v>3</v>
      </c>
      <c r="H40" s="1">
        <v>4</v>
      </c>
      <c r="I40">
        <v>4</v>
      </c>
      <c r="J40">
        <v>1</v>
      </c>
      <c r="K40">
        <v>3</v>
      </c>
      <c r="N40" s="13">
        <v>6</v>
      </c>
      <c r="S40">
        <v>2</v>
      </c>
      <c r="AL40" s="16">
        <v>3</v>
      </c>
      <c r="AM40" s="13">
        <v>6</v>
      </c>
      <c r="AN40">
        <v>1</v>
      </c>
      <c r="AP40">
        <v>1</v>
      </c>
      <c r="BL40">
        <v>2</v>
      </c>
      <c r="BN40">
        <v>1</v>
      </c>
      <c r="BS40" s="13">
        <v>100</v>
      </c>
      <c r="BW40" s="20">
        <v>39</v>
      </c>
      <c r="BX40" s="20"/>
      <c r="BY40" s="20"/>
      <c r="BZ40" s="20"/>
      <c r="CD40">
        <v>1</v>
      </c>
      <c r="CL40">
        <v>1</v>
      </c>
      <c r="CP40">
        <v>1</v>
      </c>
      <c r="CT40" s="16">
        <v>14</v>
      </c>
      <c r="CU40" s="16">
        <v>15</v>
      </c>
      <c r="CV40" s="16">
        <v>13</v>
      </c>
      <c r="CW40" s="16">
        <v>13</v>
      </c>
      <c r="CX40" s="16">
        <v>13</v>
      </c>
      <c r="CY40" s="16">
        <v>13</v>
      </c>
      <c r="CZ40" s="16">
        <v>13</v>
      </c>
      <c r="DA40" s="16">
        <v>13</v>
      </c>
      <c r="DB40" s="16">
        <v>13</v>
      </c>
      <c r="DC40" s="16">
        <v>14</v>
      </c>
      <c r="DE40">
        <v>1</v>
      </c>
      <c r="DM40" t="s">
        <v>347</v>
      </c>
      <c r="DN40" t="s">
        <v>348</v>
      </c>
      <c r="DO40" s="13">
        <v>8</v>
      </c>
      <c r="DP40" s="13">
        <v>8</v>
      </c>
      <c r="DQ40" s="13">
        <v>8</v>
      </c>
      <c r="DR40" s="13">
        <v>7</v>
      </c>
      <c r="DU40">
        <v>1</v>
      </c>
      <c r="DV40">
        <v>1</v>
      </c>
      <c r="EA40">
        <v>1</v>
      </c>
      <c r="EF40">
        <v>5</v>
      </c>
      <c r="EH40">
        <v>2</v>
      </c>
      <c r="EI40">
        <v>1</v>
      </c>
    </row>
    <row r="41" spans="1:139" x14ac:dyDescent="0.25">
      <c r="A41" s="9">
        <v>43585.670856481483</v>
      </c>
      <c r="B41">
        <v>70</v>
      </c>
      <c r="D41">
        <v>4</v>
      </c>
      <c r="E41" s="1">
        <v>3</v>
      </c>
      <c r="F41">
        <v>2</v>
      </c>
      <c r="G41">
        <v>6</v>
      </c>
      <c r="H41" s="1">
        <v>4</v>
      </c>
      <c r="I41">
        <v>1</v>
      </c>
      <c r="J41">
        <v>1</v>
      </c>
      <c r="K41">
        <v>1</v>
      </c>
      <c r="L41" s="13">
        <v>8</v>
      </c>
      <c r="S41">
        <v>3</v>
      </c>
      <c r="AL41" s="16">
        <v>5</v>
      </c>
      <c r="AM41" s="13">
        <v>1</v>
      </c>
      <c r="AN41">
        <v>1</v>
      </c>
      <c r="AO41" t="s">
        <v>350</v>
      </c>
      <c r="AP41">
        <v>1</v>
      </c>
      <c r="AU41">
        <v>1</v>
      </c>
      <c r="AX41">
        <v>1</v>
      </c>
      <c r="BA41">
        <v>1</v>
      </c>
      <c r="BC41">
        <v>1</v>
      </c>
      <c r="BG41">
        <v>1</v>
      </c>
      <c r="BH41">
        <v>1</v>
      </c>
      <c r="BL41">
        <v>3</v>
      </c>
      <c r="BN41">
        <v>1</v>
      </c>
      <c r="BO41">
        <v>1</v>
      </c>
      <c r="BP41">
        <v>1</v>
      </c>
      <c r="BS41" s="13">
        <v>80</v>
      </c>
      <c r="BT41">
        <v>2</v>
      </c>
      <c r="BU41">
        <v>1</v>
      </c>
      <c r="BV41">
        <v>3</v>
      </c>
      <c r="BW41" s="20">
        <v>90</v>
      </c>
      <c r="BX41" s="20">
        <v>60</v>
      </c>
      <c r="BY41" s="20" t="s">
        <v>1500</v>
      </c>
      <c r="BZ41" s="20"/>
      <c r="CF41">
        <v>1</v>
      </c>
      <c r="CK41" t="s">
        <v>351</v>
      </c>
      <c r="CO41">
        <v>1</v>
      </c>
      <c r="CT41" s="16">
        <v>17</v>
      </c>
      <c r="CU41" s="16">
        <v>13</v>
      </c>
      <c r="CV41" s="16">
        <v>14</v>
      </c>
      <c r="CW41" s="16">
        <v>16</v>
      </c>
      <c r="CX41" s="16">
        <v>15</v>
      </c>
      <c r="CZ41" s="16">
        <v>15</v>
      </c>
      <c r="DA41" s="16">
        <v>14</v>
      </c>
      <c r="DB41" s="16">
        <v>15</v>
      </c>
      <c r="DC41" s="16">
        <v>14</v>
      </c>
      <c r="DD41">
        <v>1</v>
      </c>
      <c r="DF41">
        <v>1</v>
      </c>
      <c r="DG41">
        <v>1</v>
      </c>
      <c r="DJ41">
        <v>1</v>
      </c>
      <c r="DM41" t="s">
        <v>352</v>
      </c>
      <c r="DN41" t="s">
        <v>353</v>
      </c>
      <c r="DO41" s="13">
        <v>5</v>
      </c>
      <c r="DP41" s="13">
        <v>6</v>
      </c>
      <c r="DQ41" s="13">
        <v>5</v>
      </c>
      <c r="DR41" s="13">
        <v>10</v>
      </c>
      <c r="DV41">
        <v>1</v>
      </c>
      <c r="DZ41">
        <v>1</v>
      </c>
      <c r="EE41">
        <v>1</v>
      </c>
      <c r="EF41">
        <v>5</v>
      </c>
      <c r="EG41" t="s">
        <v>354</v>
      </c>
      <c r="EH41">
        <v>1</v>
      </c>
      <c r="EI41">
        <v>1</v>
      </c>
    </row>
    <row r="42" spans="1:139" x14ac:dyDescent="0.25">
      <c r="A42" s="9">
        <v>43585.674062500002</v>
      </c>
      <c r="B42">
        <v>70</v>
      </c>
      <c r="C42">
        <v>70</v>
      </c>
      <c r="D42">
        <v>3</v>
      </c>
      <c r="E42" s="1">
        <v>2</v>
      </c>
      <c r="F42">
        <v>3</v>
      </c>
      <c r="G42">
        <v>3</v>
      </c>
      <c r="H42" s="1">
        <v>4</v>
      </c>
      <c r="I42">
        <v>3</v>
      </c>
      <c r="J42">
        <v>1</v>
      </c>
      <c r="K42">
        <v>1</v>
      </c>
      <c r="L42" s="13">
        <v>1</v>
      </c>
      <c r="S42">
        <v>5</v>
      </c>
      <c r="AL42" s="16">
        <v>4</v>
      </c>
      <c r="AM42" s="13">
        <v>5</v>
      </c>
      <c r="AN42">
        <v>1</v>
      </c>
      <c r="AO42" t="s">
        <v>356</v>
      </c>
      <c r="AP42">
        <v>1</v>
      </c>
      <c r="AU42">
        <v>1</v>
      </c>
      <c r="AW42">
        <v>1</v>
      </c>
      <c r="AZ42">
        <v>1</v>
      </c>
      <c r="BD42">
        <v>1</v>
      </c>
      <c r="BG42">
        <v>1</v>
      </c>
      <c r="BJ42">
        <v>1</v>
      </c>
      <c r="BL42">
        <v>2</v>
      </c>
      <c r="BN42">
        <v>1</v>
      </c>
      <c r="BS42" s="13">
        <v>90</v>
      </c>
      <c r="BT42">
        <v>1</v>
      </c>
      <c r="BU42">
        <v>2</v>
      </c>
      <c r="BV42">
        <v>3</v>
      </c>
      <c r="BW42" s="20">
        <v>150</v>
      </c>
      <c r="BX42" s="20">
        <v>80</v>
      </c>
      <c r="BY42" s="20"/>
      <c r="BZ42" s="20"/>
      <c r="CD42">
        <v>1</v>
      </c>
      <c r="CL42">
        <v>1</v>
      </c>
      <c r="CT42" s="16">
        <v>14</v>
      </c>
      <c r="CU42" s="16">
        <v>15</v>
      </c>
      <c r="CV42" s="16">
        <v>13</v>
      </c>
      <c r="CW42" s="16">
        <v>16</v>
      </c>
      <c r="CX42" s="16">
        <v>16</v>
      </c>
      <c r="CY42" s="16">
        <v>16</v>
      </c>
      <c r="CZ42" s="16">
        <v>16</v>
      </c>
      <c r="DA42" s="16">
        <v>14</v>
      </c>
      <c r="DB42" s="16">
        <v>14</v>
      </c>
      <c r="DC42" s="16">
        <v>15</v>
      </c>
      <c r="DD42">
        <v>1</v>
      </c>
      <c r="DE42">
        <v>1</v>
      </c>
      <c r="DF42">
        <v>1</v>
      </c>
      <c r="DG42">
        <v>1</v>
      </c>
      <c r="DI42">
        <v>1</v>
      </c>
      <c r="DJ42">
        <v>1</v>
      </c>
      <c r="DM42" t="s">
        <v>357</v>
      </c>
      <c r="DN42" t="s">
        <v>358</v>
      </c>
      <c r="DO42" s="13">
        <v>7</v>
      </c>
      <c r="DP42" s="13">
        <v>6</v>
      </c>
      <c r="DQ42" s="13">
        <v>5</v>
      </c>
      <c r="DR42" s="13">
        <v>10</v>
      </c>
      <c r="DU42">
        <v>1</v>
      </c>
      <c r="DV42">
        <v>1</v>
      </c>
      <c r="EB42">
        <v>1</v>
      </c>
      <c r="EF42">
        <v>5</v>
      </c>
      <c r="EG42" t="s">
        <v>359</v>
      </c>
      <c r="EH42">
        <v>1</v>
      </c>
      <c r="EI42">
        <v>1</v>
      </c>
    </row>
    <row r="43" spans="1:139" x14ac:dyDescent="0.25">
      <c r="A43" s="9">
        <v>43585.67428240741</v>
      </c>
      <c r="B43">
        <v>50</v>
      </c>
      <c r="C43">
        <v>0</v>
      </c>
      <c r="D43">
        <v>2</v>
      </c>
      <c r="E43" s="1">
        <v>6</v>
      </c>
      <c r="F43">
        <v>7</v>
      </c>
      <c r="G43">
        <v>2</v>
      </c>
      <c r="H43" s="1">
        <v>2</v>
      </c>
      <c r="I43">
        <v>3</v>
      </c>
      <c r="J43">
        <v>2</v>
      </c>
      <c r="K43">
        <v>4</v>
      </c>
      <c r="O43" s="13">
        <v>7</v>
      </c>
      <c r="S43">
        <v>1</v>
      </c>
      <c r="W43">
        <v>1</v>
      </c>
      <c r="AB43">
        <v>1</v>
      </c>
      <c r="AL43" s="16">
        <v>2</v>
      </c>
      <c r="AM43" s="13">
        <v>8</v>
      </c>
      <c r="AN43">
        <v>1</v>
      </c>
      <c r="AO43" t="s">
        <v>361</v>
      </c>
      <c r="AP43">
        <v>1</v>
      </c>
      <c r="AU43">
        <v>1</v>
      </c>
      <c r="AX43">
        <v>1</v>
      </c>
      <c r="AY43">
        <v>1</v>
      </c>
      <c r="BC43">
        <v>1</v>
      </c>
      <c r="BF43">
        <v>1</v>
      </c>
      <c r="BJ43">
        <v>1</v>
      </c>
      <c r="BL43">
        <v>1</v>
      </c>
      <c r="BN43">
        <v>1</v>
      </c>
      <c r="BO43">
        <v>1</v>
      </c>
      <c r="BS43" s="13">
        <v>90</v>
      </c>
      <c r="BT43">
        <v>1</v>
      </c>
      <c r="BU43">
        <v>2</v>
      </c>
      <c r="BV43">
        <v>3</v>
      </c>
      <c r="BW43" s="20">
        <v>110</v>
      </c>
      <c r="BX43" s="20"/>
      <c r="BY43" s="20">
        <v>70</v>
      </c>
      <c r="BZ43" s="20"/>
      <c r="CG43">
        <v>1</v>
      </c>
      <c r="CL43">
        <v>1</v>
      </c>
      <c r="CP43">
        <v>1</v>
      </c>
      <c r="CT43" s="16">
        <v>13</v>
      </c>
      <c r="CU43" s="16">
        <v>14</v>
      </c>
      <c r="CV43" s="16">
        <v>14</v>
      </c>
      <c r="CW43" s="16">
        <v>13</v>
      </c>
      <c r="CX43" s="16">
        <v>13</v>
      </c>
      <c r="CY43" s="16">
        <v>13</v>
      </c>
      <c r="CZ43" s="16">
        <v>13</v>
      </c>
      <c r="DA43" s="16">
        <v>13</v>
      </c>
      <c r="DB43" s="16">
        <v>13</v>
      </c>
      <c r="DC43" s="16">
        <v>13</v>
      </c>
      <c r="DD43">
        <v>1</v>
      </c>
      <c r="DF43">
        <v>1</v>
      </c>
      <c r="DM43" t="s">
        <v>363</v>
      </c>
      <c r="DN43" t="s">
        <v>362</v>
      </c>
      <c r="DO43" s="13">
        <v>7</v>
      </c>
      <c r="DP43" s="13">
        <v>8</v>
      </c>
      <c r="DQ43" s="13">
        <v>7</v>
      </c>
      <c r="DR43" s="13">
        <v>6</v>
      </c>
      <c r="DU43">
        <v>1</v>
      </c>
      <c r="DY43">
        <v>1</v>
      </c>
      <c r="EB43">
        <v>1</v>
      </c>
      <c r="EF43">
        <v>6</v>
      </c>
      <c r="EH43">
        <v>2</v>
      </c>
      <c r="EI43">
        <v>2</v>
      </c>
    </row>
    <row r="44" spans="1:139" x14ac:dyDescent="0.25">
      <c r="A44" s="9">
        <v>43585.675497685188</v>
      </c>
      <c r="B44">
        <v>85</v>
      </c>
      <c r="C44">
        <v>75</v>
      </c>
      <c r="D44">
        <v>6</v>
      </c>
      <c r="E44" s="1">
        <v>7</v>
      </c>
      <c r="F44">
        <v>6</v>
      </c>
      <c r="G44">
        <v>3</v>
      </c>
      <c r="H44" s="1">
        <v>2</v>
      </c>
      <c r="I44">
        <v>6</v>
      </c>
      <c r="J44">
        <v>2</v>
      </c>
      <c r="K44">
        <v>1</v>
      </c>
      <c r="L44" s="13">
        <v>13</v>
      </c>
      <c r="S44">
        <v>2</v>
      </c>
      <c r="AL44" s="16">
        <v>2</v>
      </c>
      <c r="AM44" s="13">
        <v>8</v>
      </c>
      <c r="AN44">
        <v>3</v>
      </c>
      <c r="AO44" t="s">
        <v>364</v>
      </c>
      <c r="AP44">
        <v>1</v>
      </c>
      <c r="AU44">
        <v>1</v>
      </c>
      <c r="AV44">
        <v>1</v>
      </c>
      <c r="AY44">
        <v>1</v>
      </c>
      <c r="BB44">
        <v>1</v>
      </c>
      <c r="BF44">
        <v>1</v>
      </c>
      <c r="BI44">
        <v>1</v>
      </c>
      <c r="BL44">
        <v>1</v>
      </c>
      <c r="BN44">
        <v>1</v>
      </c>
      <c r="BO44">
        <v>1</v>
      </c>
      <c r="BS44" s="13">
        <v>100</v>
      </c>
      <c r="BW44" s="20">
        <v>0</v>
      </c>
      <c r="BX44" s="20">
        <v>10</v>
      </c>
      <c r="BY44" s="20">
        <v>10</v>
      </c>
      <c r="BZ44" s="20"/>
      <c r="CB44">
        <v>1</v>
      </c>
      <c r="CD44">
        <v>1</v>
      </c>
      <c r="CH44">
        <v>1</v>
      </c>
      <c r="CL44">
        <v>1</v>
      </c>
      <c r="CT44" s="16">
        <v>13</v>
      </c>
      <c r="CU44" s="16">
        <v>13</v>
      </c>
      <c r="CV44" s="16">
        <v>14</v>
      </c>
      <c r="CW44" s="16">
        <v>14</v>
      </c>
      <c r="CX44" s="16">
        <v>14</v>
      </c>
      <c r="CY44" s="16">
        <v>14</v>
      </c>
      <c r="CZ44" s="16">
        <v>14</v>
      </c>
      <c r="DA44" s="16">
        <v>14</v>
      </c>
      <c r="DB44" s="16">
        <v>14</v>
      </c>
      <c r="DC44" s="16">
        <v>14</v>
      </c>
      <c r="DD44">
        <v>1</v>
      </c>
      <c r="DE44">
        <v>1</v>
      </c>
      <c r="DF44">
        <v>1</v>
      </c>
      <c r="DG44">
        <v>1</v>
      </c>
      <c r="DJ44">
        <v>1</v>
      </c>
      <c r="DM44" t="s">
        <v>365</v>
      </c>
      <c r="DN44" t="s">
        <v>262</v>
      </c>
      <c r="DO44" s="13">
        <v>7</v>
      </c>
      <c r="DP44" s="13">
        <v>7</v>
      </c>
      <c r="DQ44" s="13">
        <v>7</v>
      </c>
      <c r="DR44" s="13">
        <v>7</v>
      </c>
      <c r="DT44">
        <v>1</v>
      </c>
      <c r="DY44">
        <v>1</v>
      </c>
      <c r="EE44">
        <v>1</v>
      </c>
      <c r="EH44">
        <v>2</v>
      </c>
      <c r="EI44">
        <v>2</v>
      </c>
    </row>
    <row r="45" spans="1:139" x14ac:dyDescent="0.25">
      <c r="A45" s="9">
        <v>43585.676342592589</v>
      </c>
      <c r="C45">
        <v>63</v>
      </c>
      <c r="D45">
        <v>5</v>
      </c>
      <c r="E45" s="1">
        <v>4</v>
      </c>
      <c r="F45">
        <v>7</v>
      </c>
      <c r="G45">
        <v>4</v>
      </c>
      <c r="H45" s="1">
        <v>4</v>
      </c>
      <c r="I45">
        <v>6</v>
      </c>
      <c r="J45">
        <v>1</v>
      </c>
      <c r="K45">
        <v>6</v>
      </c>
      <c r="Q45" s="13">
        <v>11</v>
      </c>
      <c r="S45">
        <v>1</v>
      </c>
      <c r="T45">
        <v>1</v>
      </c>
      <c r="W45">
        <v>1</v>
      </c>
      <c r="AE45">
        <v>1</v>
      </c>
      <c r="AL45" s="16">
        <v>2</v>
      </c>
      <c r="AM45" s="13">
        <v>5</v>
      </c>
      <c r="AN45">
        <v>1</v>
      </c>
      <c r="AO45" t="s">
        <v>366</v>
      </c>
      <c r="AP45">
        <v>1</v>
      </c>
      <c r="AU45">
        <v>1</v>
      </c>
      <c r="AX45">
        <v>1</v>
      </c>
      <c r="AY45">
        <v>1</v>
      </c>
      <c r="BD45">
        <v>1</v>
      </c>
      <c r="BG45">
        <v>1</v>
      </c>
      <c r="BJ45">
        <v>1</v>
      </c>
      <c r="BL45">
        <v>1</v>
      </c>
      <c r="BN45">
        <v>1</v>
      </c>
      <c r="BO45">
        <v>1</v>
      </c>
      <c r="BP45">
        <v>1</v>
      </c>
      <c r="BS45" s="13">
        <v>100</v>
      </c>
      <c r="BW45" s="20">
        <v>90</v>
      </c>
      <c r="BX45" s="20"/>
      <c r="BY45" s="20"/>
      <c r="BZ45" s="20"/>
      <c r="CI45">
        <v>1</v>
      </c>
      <c r="CJ45" t="s">
        <v>367</v>
      </c>
      <c r="CK45" t="s">
        <v>368</v>
      </c>
      <c r="CL45">
        <v>1</v>
      </c>
      <c r="CP45">
        <v>1</v>
      </c>
      <c r="CT45" s="16">
        <v>13</v>
      </c>
      <c r="CU45" s="16">
        <v>13</v>
      </c>
      <c r="CV45" s="16">
        <v>13</v>
      </c>
      <c r="CW45" s="16">
        <v>13</v>
      </c>
      <c r="CX45" s="16">
        <v>13</v>
      </c>
      <c r="CY45" s="16">
        <v>13</v>
      </c>
      <c r="CZ45" s="16">
        <v>13</v>
      </c>
      <c r="DA45" s="16">
        <v>13</v>
      </c>
      <c r="DB45" s="16">
        <v>13</v>
      </c>
      <c r="DC45" s="16">
        <v>13</v>
      </c>
      <c r="DD45">
        <v>1</v>
      </c>
      <c r="DK45">
        <v>1</v>
      </c>
      <c r="DL45" t="s">
        <v>369</v>
      </c>
      <c r="DM45" t="s">
        <v>370</v>
      </c>
      <c r="DN45" t="s">
        <v>210</v>
      </c>
      <c r="DO45" s="13">
        <v>7</v>
      </c>
      <c r="DP45" s="13">
        <v>7</v>
      </c>
      <c r="DQ45" s="13">
        <v>7</v>
      </c>
      <c r="DR45" s="13">
        <v>9</v>
      </c>
      <c r="DU45">
        <v>1</v>
      </c>
      <c r="DV45">
        <v>1</v>
      </c>
      <c r="EA45">
        <v>1</v>
      </c>
      <c r="EF45">
        <v>4</v>
      </c>
      <c r="EG45" t="s">
        <v>371</v>
      </c>
      <c r="EH45">
        <v>1</v>
      </c>
      <c r="EI45">
        <v>1</v>
      </c>
    </row>
    <row r="46" spans="1:139" x14ac:dyDescent="0.25">
      <c r="A46" s="9">
        <v>43585.677037037036</v>
      </c>
      <c r="B46">
        <v>63</v>
      </c>
      <c r="C46">
        <v>60</v>
      </c>
      <c r="D46">
        <v>4</v>
      </c>
      <c r="E46" s="1">
        <v>1</v>
      </c>
      <c r="F46">
        <v>2</v>
      </c>
      <c r="G46">
        <v>7</v>
      </c>
      <c r="H46" s="1">
        <v>1</v>
      </c>
      <c r="I46">
        <v>6</v>
      </c>
      <c r="J46">
        <v>1</v>
      </c>
      <c r="K46">
        <v>4</v>
      </c>
      <c r="O46" s="13">
        <v>6</v>
      </c>
      <c r="S46">
        <v>1</v>
      </c>
      <c r="W46">
        <v>1</v>
      </c>
      <c r="AB46">
        <v>1</v>
      </c>
      <c r="AL46" s="16">
        <v>3</v>
      </c>
      <c r="AM46" s="13">
        <v>8</v>
      </c>
      <c r="AN46">
        <v>1</v>
      </c>
      <c r="AO46" t="s">
        <v>373</v>
      </c>
      <c r="AQ46">
        <v>1</v>
      </c>
      <c r="AU46">
        <v>1</v>
      </c>
      <c r="AV46">
        <v>1</v>
      </c>
      <c r="AY46">
        <v>1</v>
      </c>
      <c r="BB46">
        <v>1</v>
      </c>
      <c r="BG46">
        <v>1</v>
      </c>
      <c r="BJ46">
        <v>1</v>
      </c>
      <c r="BW46" s="20"/>
      <c r="BX46" s="20"/>
      <c r="BY46" s="20"/>
      <c r="BZ46" s="20"/>
      <c r="CK46" t="s">
        <v>374</v>
      </c>
      <c r="DM46" t="s">
        <v>375</v>
      </c>
      <c r="DN46" t="s">
        <v>376</v>
      </c>
      <c r="DO46" s="13">
        <v>8</v>
      </c>
      <c r="DP46" s="13">
        <v>8</v>
      </c>
      <c r="DQ46" s="13">
        <v>6</v>
      </c>
      <c r="DR46" s="13">
        <v>6</v>
      </c>
      <c r="DS46">
        <v>1</v>
      </c>
      <c r="DV46">
        <v>1</v>
      </c>
      <c r="EA46">
        <v>1</v>
      </c>
      <c r="EH46">
        <v>1</v>
      </c>
      <c r="EI46">
        <v>1</v>
      </c>
    </row>
    <row r="47" spans="1:139" x14ac:dyDescent="0.25">
      <c r="A47" s="9">
        <v>43585.680196759262</v>
      </c>
      <c r="C47">
        <v>84</v>
      </c>
      <c r="D47">
        <v>3</v>
      </c>
      <c r="E47" s="1">
        <v>1</v>
      </c>
      <c r="F47">
        <v>2</v>
      </c>
      <c r="G47">
        <v>4</v>
      </c>
      <c r="H47" s="1">
        <v>1</v>
      </c>
      <c r="I47">
        <v>4</v>
      </c>
      <c r="J47">
        <v>1</v>
      </c>
      <c r="K47">
        <v>4</v>
      </c>
      <c r="O47" s="13">
        <v>4</v>
      </c>
      <c r="S47">
        <v>1</v>
      </c>
      <c r="AB47">
        <v>1</v>
      </c>
      <c r="AL47" s="16">
        <v>5</v>
      </c>
      <c r="AM47" s="13">
        <v>6</v>
      </c>
      <c r="AN47">
        <v>2</v>
      </c>
      <c r="AO47" t="s">
        <v>378</v>
      </c>
      <c r="AP47">
        <v>1</v>
      </c>
      <c r="BH47">
        <v>1</v>
      </c>
      <c r="BK47" t="s">
        <v>379</v>
      </c>
      <c r="BL47">
        <v>1</v>
      </c>
      <c r="BP47">
        <v>1</v>
      </c>
      <c r="BS47" s="13">
        <v>95</v>
      </c>
      <c r="BW47" s="20"/>
      <c r="BX47" s="20"/>
      <c r="BY47" s="20"/>
      <c r="BZ47" s="20"/>
      <c r="CB47">
        <v>1</v>
      </c>
      <c r="CK47" t="s">
        <v>380</v>
      </c>
      <c r="CL47">
        <v>1</v>
      </c>
      <c r="CP47">
        <v>1</v>
      </c>
      <c r="CT47" s="16">
        <v>15</v>
      </c>
      <c r="CU47" s="16">
        <v>16</v>
      </c>
      <c r="CV47" s="16">
        <v>14</v>
      </c>
      <c r="CW47" s="16">
        <v>14</v>
      </c>
      <c r="CX47" s="16">
        <v>14</v>
      </c>
      <c r="CY47" s="16">
        <v>14</v>
      </c>
      <c r="CZ47" s="16">
        <v>14</v>
      </c>
      <c r="DA47" s="16">
        <v>14</v>
      </c>
      <c r="DB47" s="16">
        <v>14</v>
      </c>
      <c r="DC47" s="16">
        <v>14</v>
      </c>
      <c r="DF47">
        <v>1</v>
      </c>
      <c r="DG47">
        <v>1</v>
      </c>
      <c r="DJ47">
        <v>1</v>
      </c>
      <c r="DM47" t="s">
        <v>381</v>
      </c>
      <c r="DN47" t="s">
        <v>382</v>
      </c>
      <c r="DO47" s="13">
        <v>6</v>
      </c>
      <c r="DP47" s="13">
        <v>6</v>
      </c>
      <c r="DQ47" s="13">
        <v>6</v>
      </c>
      <c r="DR47" s="13">
        <v>7</v>
      </c>
      <c r="DT47">
        <v>1</v>
      </c>
      <c r="DZ47">
        <v>1</v>
      </c>
      <c r="EE47">
        <v>1</v>
      </c>
      <c r="EH47">
        <v>1</v>
      </c>
      <c r="EI47">
        <v>2</v>
      </c>
    </row>
    <row r="48" spans="1:139" x14ac:dyDescent="0.25">
      <c r="A48" s="9">
        <v>43585.682060185187</v>
      </c>
      <c r="B48">
        <v>20</v>
      </c>
      <c r="C48">
        <v>0</v>
      </c>
      <c r="D48">
        <v>4</v>
      </c>
      <c r="E48" s="1">
        <v>1</v>
      </c>
      <c r="F48">
        <v>5</v>
      </c>
      <c r="G48">
        <v>1</v>
      </c>
      <c r="H48" s="1">
        <v>4</v>
      </c>
      <c r="I48">
        <v>2</v>
      </c>
      <c r="J48">
        <v>1</v>
      </c>
      <c r="K48">
        <v>4</v>
      </c>
      <c r="O48" s="13">
        <v>4</v>
      </c>
      <c r="S48">
        <v>2</v>
      </c>
      <c r="AL48" s="16">
        <v>2</v>
      </c>
      <c r="AM48" s="13">
        <v>5</v>
      </c>
      <c r="AN48">
        <v>1</v>
      </c>
      <c r="AO48" t="s">
        <v>284</v>
      </c>
      <c r="AP48">
        <v>1</v>
      </c>
      <c r="AU48">
        <v>1</v>
      </c>
      <c r="AX48">
        <v>1</v>
      </c>
      <c r="BA48">
        <v>1</v>
      </c>
      <c r="BD48">
        <v>1</v>
      </c>
      <c r="BG48">
        <v>1</v>
      </c>
      <c r="BJ48">
        <v>1</v>
      </c>
      <c r="BL48">
        <v>1</v>
      </c>
      <c r="BN48">
        <v>1</v>
      </c>
      <c r="BO48">
        <v>1</v>
      </c>
      <c r="BP48">
        <v>1</v>
      </c>
      <c r="BS48" s="13">
        <v>85</v>
      </c>
      <c r="BW48" s="20">
        <v>90</v>
      </c>
      <c r="BX48" s="20">
        <v>30</v>
      </c>
      <c r="BY48" s="20">
        <v>25</v>
      </c>
      <c r="BZ48" s="20"/>
      <c r="CB48">
        <v>1</v>
      </c>
      <c r="CC48">
        <v>1</v>
      </c>
      <c r="CD48">
        <v>1</v>
      </c>
      <c r="CI48">
        <v>1</v>
      </c>
      <c r="CJ48" t="s">
        <v>383</v>
      </c>
      <c r="CK48" t="s">
        <v>384</v>
      </c>
      <c r="CL48">
        <v>1</v>
      </c>
      <c r="CP48">
        <v>1</v>
      </c>
      <c r="CT48" s="16">
        <v>14</v>
      </c>
      <c r="CU48" s="16">
        <v>16</v>
      </c>
      <c r="CV48" s="16">
        <v>14</v>
      </c>
      <c r="CW48" s="16">
        <v>15</v>
      </c>
      <c r="CX48" s="16">
        <v>14</v>
      </c>
      <c r="CY48" s="16">
        <v>15</v>
      </c>
      <c r="CZ48" s="16">
        <v>15</v>
      </c>
      <c r="DA48" s="16">
        <v>15</v>
      </c>
      <c r="DB48" s="16">
        <v>15</v>
      </c>
      <c r="DC48" s="16">
        <v>15</v>
      </c>
      <c r="DE48">
        <v>1</v>
      </c>
      <c r="DF48">
        <v>1</v>
      </c>
      <c r="DG48">
        <v>1</v>
      </c>
      <c r="DH48">
        <v>1</v>
      </c>
      <c r="DI48">
        <v>1</v>
      </c>
      <c r="DM48" t="s">
        <v>385</v>
      </c>
      <c r="DN48" t="s">
        <v>386</v>
      </c>
      <c r="DO48" s="13">
        <v>7</v>
      </c>
      <c r="DP48" s="13">
        <v>8</v>
      </c>
      <c r="DQ48" s="13">
        <v>5</v>
      </c>
      <c r="DR48" s="13">
        <v>6</v>
      </c>
      <c r="DU48">
        <v>1</v>
      </c>
      <c r="DV48">
        <v>1</v>
      </c>
      <c r="EE48">
        <v>1</v>
      </c>
      <c r="EF48">
        <v>5</v>
      </c>
      <c r="EG48" t="s">
        <v>387</v>
      </c>
      <c r="EH48">
        <v>2</v>
      </c>
      <c r="EI48">
        <v>1</v>
      </c>
    </row>
    <row r="49" spans="1:139" x14ac:dyDescent="0.25">
      <c r="A49" s="9">
        <v>43585.686145833337</v>
      </c>
      <c r="D49">
        <v>2</v>
      </c>
      <c r="E49" s="1">
        <v>2</v>
      </c>
      <c r="F49">
        <v>1</v>
      </c>
      <c r="G49">
        <v>6</v>
      </c>
      <c r="H49" s="1">
        <v>2</v>
      </c>
      <c r="I49">
        <v>5</v>
      </c>
      <c r="J49">
        <v>2</v>
      </c>
      <c r="K49">
        <v>6</v>
      </c>
      <c r="Q49" s="13">
        <v>5</v>
      </c>
      <c r="S49">
        <v>3</v>
      </c>
      <c r="AL49" s="16">
        <v>4</v>
      </c>
      <c r="AM49" s="13">
        <v>8</v>
      </c>
      <c r="AN49">
        <v>1</v>
      </c>
      <c r="AO49" t="s">
        <v>389</v>
      </c>
      <c r="AP49">
        <v>1</v>
      </c>
      <c r="AT49">
        <v>1</v>
      </c>
      <c r="AX49">
        <v>1</v>
      </c>
      <c r="AY49">
        <v>1</v>
      </c>
      <c r="BD49">
        <v>1</v>
      </c>
      <c r="BG49">
        <v>1</v>
      </c>
      <c r="BJ49">
        <v>1</v>
      </c>
      <c r="BL49">
        <v>1</v>
      </c>
      <c r="BQ49">
        <v>1</v>
      </c>
      <c r="BR49" t="s">
        <v>390</v>
      </c>
      <c r="BS49" s="13">
        <v>90</v>
      </c>
      <c r="BT49">
        <v>1</v>
      </c>
      <c r="BU49">
        <v>2</v>
      </c>
      <c r="BV49">
        <v>3</v>
      </c>
      <c r="BW49" s="20">
        <v>170</v>
      </c>
      <c r="BX49" s="20">
        <v>100</v>
      </c>
      <c r="BY49" s="20">
        <v>80</v>
      </c>
      <c r="BZ49" s="20"/>
      <c r="CD49">
        <v>1</v>
      </c>
      <c r="CL49">
        <v>1</v>
      </c>
      <c r="CP49">
        <v>1</v>
      </c>
      <c r="CT49" s="16">
        <v>13</v>
      </c>
      <c r="CU49" s="16">
        <v>16</v>
      </c>
      <c r="CV49" s="16">
        <v>13</v>
      </c>
      <c r="CW49" s="16">
        <v>15</v>
      </c>
      <c r="CY49" s="16">
        <v>16</v>
      </c>
      <c r="CZ49" s="16">
        <v>14</v>
      </c>
      <c r="DA49" s="16">
        <v>14</v>
      </c>
      <c r="DB49" s="16">
        <v>14</v>
      </c>
      <c r="DC49" s="16">
        <v>14</v>
      </c>
      <c r="DD49">
        <v>1</v>
      </c>
      <c r="DE49">
        <v>1</v>
      </c>
      <c r="DI49">
        <v>1</v>
      </c>
      <c r="DJ49">
        <v>1</v>
      </c>
      <c r="DM49" t="s">
        <v>391</v>
      </c>
      <c r="DN49" t="s">
        <v>215</v>
      </c>
      <c r="DO49" s="13">
        <v>6</v>
      </c>
      <c r="DP49" s="13">
        <v>7</v>
      </c>
      <c r="DQ49" s="13">
        <v>5</v>
      </c>
      <c r="DR49" s="13">
        <v>7</v>
      </c>
      <c r="DU49">
        <v>1</v>
      </c>
      <c r="DV49">
        <v>1</v>
      </c>
      <c r="EA49">
        <v>1</v>
      </c>
      <c r="EF49">
        <v>6</v>
      </c>
      <c r="EG49" t="s">
        <v>392</v>
      </c>
      <c r="EH49">
        <v>1</v>
      </c>
      <c r="EI49">
        <v>1</v>
      </c>
    </row>
    <row r="50" spans="1:139" x14ac:dyDescent="0.25">
      <c r="A50" s="9">
        <v>43585.692615740743</v>
      </c>
      <c r="B50">
        <v>60</v>
      </c>
      <c r="C50">
        <v>100</v>
      </c>
      <c r="D50">
        <v>6</v>
      </c>
      <c r="E50" s="1">
        <v>3</v>
      </c>
      <c r="F50">
        <v>3</v>
      </c>
      <c r="G50">
        <v>4</v>
      </c>
      <c r="H50" s="1">
        <v>1</v>
      </c>
      <c r="I50">
        <v>4</v>
      </c>
      <c r="J50">
        <v>1</v>
      </c>
      <c r="K50">
        <v>2</v>
      </c>
      <c r="M50" s="13">
        <v>3</v>
      </c>
      <c r="S50">
        <v>1</v>
      </c>
      <c r="W50">
        <v>1</v>
      </c>
      <c r="AA50">
        <v>1</v>
      </c>
      <c r="AB50">
        <v>1</v>
      </c>
      <c r="AL50" s="16">
        <v>4</v>
      </c>
      <c r="AM50" s="13">
        <v>6</v>
      </c>
      <c r="AN50">
        <v>2</v>
      </c>
      <c r="AP50">
        <v>1</v>
      </c>
      <c r="AV50">
        <v>1</v>
      </c>
      <c r="AY50">
        <v>1</v>
      </c>
      <c r="BB50">
        <v>1</v>
      </c>
      <c r="BL50">
        <v>1</v>
      </c>
      <c r="BN50">
        <v>1</v>
      </c>
      <c r="BO50">
        <v>1</v>
      </c>
      <c r="BS50" s="13">
        <v>85</v>
      </c>
      <c r="BW50" s="20">
        <v>180</v>
      </c>
      <c r="BX50" s="20"/>
      <c r="BY50" s="20"/>
      <c r="BZ50" s="20"/>
      <c r="CD50">
        <v>1</v>
      </c>
      <c r="CL50">
        <v>1</v>
      </c>
      <c r="CP50">
        <v>1</v>
      </c>
      <c r="CT50" s="16">
        <v>14</v>
      </c>
      <c r="CU50" s="16">
        <v>14</v>
      </c>
      <c r="CV50" s="16">
        <v>14</v>
      </c>
      <c r="CW50" s="16">
        <v>14</v>
      </c>
      <c r="CX50" s="16">
        <v>15</v>
      </c>
      <c r="CY50" s="16">
        <v>14</v>
      </c>
      <c r="CZ50" s="16">
        <v>14</v>
      </c>
      <c r="DA50" s="16">
        <v>14</v>
      </c>
      <c r="DB50" s="16">
        <v>14</v>
      </c>
      <c r="DC50" s="16">
        <v>15</v>
      </c>
      <c r="DD50">
        <v>1</v>
      </c>
      <c r="DE50">
        <v>1</v>
      </c>
      <c r="DG50">
        <v>1</v>
      </c>
      <c r="DJ50">
        <v>1</v>
      </c>
      <c r="DM50" t="s">
        <v>394</v>
      </c>
      <c r="DN50" t="s">
        <v>395</v>
      </c>
      <c r="DO50" s="13">
        <v>7</v>
      </c>
      <c r="DP50" s="13">
        <v>7</v>
      </c>
      <c r="DQ50" s="13">
        <v>6</v>
      </c>
      <c r="DR50" s="13">
        <v>6</v>
      </c>
      <c r="DT50">
        <v>1</v>
      </c>
      <c r="DZ50">
        <v>1</v>
      </c>
      <c r="ED50">
        <v>1</v>
      </c>
      <c r="EH50">
        <v>2</v>
      </c>
      <c r="EI50">
        <v>2</v>
      </c>
    </row>
    <row r="51" spans="1:139" x14ac:dyDescent="0.25">
      <c r="A51" s="9">
        <v>43585.694560185184</v>
      </c>
      <c r="B51">
        <v>75</v>
      </c>
      <c r="C51">
        <v>0</v>
      </c>
      <c r="D51">
        <v>4</v>
      </c>
      <c r="E51" s="1">
        <v>2</v>
      </c>
      <c r="F51">
        <v>7</v>
      </c>
      <c r="G51">
        <v>1</v>
      </c>
      <c r="H51" s="1">
        <v>2</v>
      </c>
      <c r="I51">
        <v>3</v>
      </c>
      <c r="J51">
        <v>2</v>
      </c>
      <c r="K51">
        <v>4</v>
      </c>
      <c r="O51" s="13">
        <v>5</v>
      </c>
      <c r="S51">
        <v>2</v>
      </c>
      <c r="AL51" s="16">
        <v>2</v>
      </c>
      <c r="AM51" s="13">
        <v>8</v>
      </c>
      <c r="AN51">
        <v>1</v>
      </c>
      <c r="AO51" t="s">
        <v>396</v>
      </c>
      <c r="AR51">
        <v>1</v>
      </c>
      <c r="AU51">
        <v>1</v>
      </c>
      <c r="AV51">
        <v>1</v>
      </c>
      <c r="BA51">
        <v>1</v>
      </c>
      <c r="BD51">
        <v>1</v>
      </c>
      <c r="BG51">
        <v>1</v>
      </c>
      <c r="BH51">
        <v>1</v>
      </c>
      <c r="BK51" t="s">
        <v>397</v>
      </c>
      <c r="BW51" s="20"/>
      <c r="BX51" s="20"/>
      <c r="BY51" s="20"/>
      <c r="BZ51" s="20"/>
      <c r="CK51" t="s">
        <v>398</v>
      </c>
      <c r="DM51" t="s">
        <v>399</v>
      </c>
      <c r="DN51" t="s">
        <v>400</v>
      </c>
      <c r="DO51" s="13">
        <v>7</v>
      </c>
      <c r="DP51" s="13">
        <v>7</v>
      </c>
      <c r="DQ51" s="13">
        <v>7</v>
      </c>
      <c r="DR51" s="13">
        <v>7</v>
      </c>
      <c r="DU51">
        <v>1</v>
      </c>
      <c r="DY51">
        <v>1</v>
      </c>
      <c r="ED51">
        <v>1</v>
      </c>
      <c r="EF51">
        <v>6</v>
      </c>
      <c r="EG51" t="s">
        <v>401</v>
      </c>
      <c r="EH51">
        <v>1</v>
      </c>
      <c r="EI51">
        <v>1</v>
      </c>
    </row>
    <row r="52" spans="1:139" x14ac:dyDescent="0.25">
      <c r="A52" s="9">
        <v>43585.699363425927</v>
      </c>
      <c r="B52">
        <v>76</v>
      </c>
      <c r="C52">
        <v>21</v>
      </c>
      <c r="D52">
        <v>1</v>
      </c>
      <c r="E52" s="1">
        <v>4</v>
      </c>
      <c r="F52">
        <v>7</v>
      </c>
      <c r="G52">
        <v>2</v>
      </c>
      <c r="H52" s="1">
        <v>4</v>
      </c>
      <c r="I52">
        <v>6</v>
      </c>
      <c r="J52">
        <v>1</v>
      </c>
      <c r="K52">
        <v>1</v>
      </c>
      <c r="L52" s="13">
        <v>11</v>
      </c>
      <c r="S52">
        <v>4</v>
      </c>
      <c r="AL52" s="16">
        <v>4</v>
      </c>
      <c r="AM52" s="13">
        <v>7</v>
      </c>
      <c r="AN52">
        <v>1</v>
      </c>
      <c r="AO52" t="s">
        <v>403</v>
      </c>
      <c r="AP52">
        <v>1</v>
      </c>
      <c r="AU52">
        <v>1</v>
      </c>
      <c r="AX52">
        <v>1</v>
      </c>
      <c r="BA52">
        <v>1</v>
      </c>
      <c r="BD52">
        <v>1</v>
      </c>
      <c r="BG52">
        <v>1</v>
      </c>
      <c r="BH52">
        <v>1</v>
      </c>
      <c r="BK52" t="s">
        <v>404</v>
      </c>
      <c r="BL52">
        <v>1</v>
      </c>
      <c r="BN52">
        <v>1</v>
      </c>
      <c r="BS52" s="13">
        <v>100</v>
      </c>
      <c r="BW52" s="20">
        <v>75</v>
      </c>
      <c r="BX52" s="20"/>
      <c r="BY52" s="20"/>
      <c r="BZ52" s="20"/>
      <c r="CI52">
        <v>1</v>
      </c>
      <c r="CJ52" t="s">
        <v>405</v>
      </c>
      <c r="CL52">
        <v>1</v>
      </c>
      <c r="CT52" s="16">
        <v>13</v>
      </c>
      <c r="CU52" s="16">
        <v>13</v>
      </c>
      <c r="CV52" s="16">
        <v>13</v>
      </c>
      <c r="CZ52" s="16">
        <v>13</v>
      </c>
      <c r="DA52" s="16">
        <v>13</v>
      </c>
      <c r="DB52" s="16">
        <v>13</v>
      </c>
      <c r="DC52" s="16">
        <v>13</v>
      </c>
      <c r="DH52">
        <v>1</v>
      </c>
      <c r="DM52" t="s">
        <v>406</v>
      </c>
      <c r="DN52" t="s">
        <v>407</v>
      </c>
      <c r="DO52" s="13">
        <v>8</v>
      </c>
      <c r="DP52" s="13">
        <v>8</v>
      </c>
      <c r="DQ52" s="13">
        <v>5</v>
      </c>
      <c r="DR52" s="13">
        <v>10</v>
      </c>
      <c r="DU52">
        <v>1</v>
      </c>
      <c r="DV52">
        <v>1</v>
      </c>
      <c r="EA52">
        <v>1</v>
      </c>
      <c r="EF52">
        <v>5</v>
      </c>
      <c r="EH52">
        <v>2</v>
      </c>
      <c r="EI52">
        <v>1</v>
      </c>
    </row>
    <row r="53" spans="1:139" x14ac:dyDescent="0.25">
      <c r="A53" s="9">
        <v>43585.700891203705</v>
      </c>
      <c r="B53">
        <v>40</v>
      </c>
      <c r="C53">
        <v>25</v>
      </c>
      <c r="D53">
        <v>5</v>
      </c>
      <c r="E53" s="1">
        <v>2</v>
      </c>
      <c r="F53">
        <v>1</v>
      </c>
      <c r="G53">
        <v>1</v>
      </c>
      <c r="H53" s="1">
        <v>2</v>
      </c>
      <c r="I53">
        <v>3</v>
      </c>
      <c r="J53">
        <v>2</v>
      </c>
      <c r="K53">
        <v>4</v>
      </c>
      <c r="O53" s="13">
        <v>8</v>
      </c>
      <c r="S53">
        <v>2</v>
      </c>
      <c r="AL53" s="16">
        <v>4</v>
      </c>
      <c r="AM53" s="13">
        <v>8</v>
      </c>
      <c r="AN53">
        <v>1</v>
      </c>
      <c r="AO53" t="s">
        <v>409</v>
      </c>
      <c r="AP53">
        <v>1</v>
      </c>
      <c r="AU53">
        <v>1</v>
      </c>
      <c r="AV53">
        <v>1</v>
      </c>
      <c r="BA53">
        <v>1</v>
      </c>
      <c r="BB53">
        <v>1</v>
      </c>
      <c r="BG53">
        <v>1</v>
      </c>
      <c r="BJ53">
        <v>1</v>
      </c>
      <c r="BL53">
        <v>2</v>
      </c>
      <c r="BN53">
        <v>1</v>
      </c>
      <c r="BS53" s="13">
        <v>100</v>
      </c>
      <c r="BW53" s="20">
        <v>50</v>
      </c>
      <c r="BX53" s="20"/>
      <c r="BY53" s="20"/>
      <c r="BZ53" s="20"/>
      <c r="CD53">
        <v>1</v>
      </c>
      <c r="CF53">
        <v>1</v>
      </c>
      <c r="CG53">
        <v>1</v>
      </c>
      <c r="CK53" t="s">
        <v>410</v>
      </c>
      <c r="CL53">
        <v>1</v>
      </c>
      <c r="CT53" s="16">
        <v>14</v>
      </c>
      <c r="CU53" s="16">
        <v>14</v>
      </c>
      <c r="CV53" s="16">
        <v>14</v>
      </c>
      <c r="CX53" s="16">
        <v>14</v>
      </c>
      <c r="DE53">
        <v>1</v>
      </c>
      <c r="DF53">
        <v>1</v>
      </c>
      <c r="DG53">
        <v>1</v>
      </c>
      <c r="DH53">
        <v>1</v>
      </c>
      <c r="DI53">
        <v>1</v>
      </c>
      <c r="DJ53">
        <v>1</v>
      </c>
      <c r="DM53" t="s">
        <v>411</v>
      </c>
      <c r="DN53" t="s">
        <v>412</v>
      </c>
      <c r="DO53" s="13">
        <v>8</v>
      </c>
      <c r="DP53" s="13">
        <v>8</v>
      </c>
      <c r="DQ53" s="13">
        <v>6</v>
      </c>
      <c r="DR53" s="13">
        <v>6</v>
      </c>
      <c r="DU53">
        <v>1</v>
      </c>
      <c r="DV53">
        <v>1</v>
      </c>
      <c r="EA53">
        <v>1</v>
      </c>
      <c r="EF53">
        <v>6</v>
      </c>
      <c r="EH53">
        <v>1</v>
      </c>
      <c r="EI53">
        <v>1</v>
      </c>
    </row>
    <row r="54" spans="1:139" x14ac:dyDescent="0.25">
      <c r="A54" s="9">
        <v>43585.702268518522</v>
      </c>
      <c r="B54">
        <v>70</v>
      </c>
      <c r="C54">
        <v>61</v>
      </c>
      <c r="D54">
        <v>4</v>
      </c>
      <c r="E54" s="1">
        <v>3</v>
      </c>
      <c r="F54">
        <v>6</v>
      </c>
      <c r="G54">
        <v>4</v>
      </c>
      <c r="H54" s="1">
        <v>2</v>
      </c>
      <c r="I54">
        <v>6</v>
      </c>
      <c r="J54">
        <v>2</v>
      </c>
      <c r="K54">
        <v>6</v>
      </c>
      <c r="Q54" s="13">
        <v>3</v>
      </c>
      <c r="S54">
        <v>1</v>
      </c>
      <c r="W54">
        <v>1</v>
      </c>
      <c r="Y54">
        <v>1</v>
      </c>
      <c r="AL54" s="16">
        <v>4</v>
      </c>
      <c r="AM54" s="13">
        <v>1</v>
      </c>
      <c r="AN54">
        <v>1</v>
      </c>
      <c r="AO54" t="s">
        <v>414</v>
      </c>
      <c r="AP54">
        <v>1</v>
      </c>
      <c r="AS54">
        <v>1</v>
      </c>
      <c r="AY54">
        <v>1</v>
      </c>
      <c r="BH54">
        <v>1</v>
      </c>
      <c r="BL54">
        <v>2</v>
      </c>
      <c r="BN54">
        <v>1</v>
      </c>
      <c r="BS54" s="13">
        <v>85</v>
      </c>
      <c r="BT54">
        <v>2</v>
      </c>
      <c r="BU54">
        <v>1</v>
      </c>
      <c r="BV54">
        <v>3</v>
      </c>
      <c r="BW54" s="20">
        <v>175</v>
      </c>
      <c r="BX54" s="20">
        <v>120</v>
      </c>
      <c r="BY54" s="20">
        <v>85</v>
      </c>
      <c r="BZ54" s="20"/>
      <c r="CC54">
        <v>1</v>
      </c>
      <c r="CD54">
        <v>1</v>
      </c>
      <c r="CL54">
        <v>1</v>
      </c>
      <c r="CT54" s="16">
        <v>13</v>
      </c>
      <c r="CU54" s="16">
        <v>14</v>
      </c>
      <c r="CV54" s="16">
        <v>14</v>
      </c>
      <c r="CW54" s="16">
        <v>15</v>
      </c>
      <c r="CX54" s="16">
        <v>14</v>
      </c>
      <c r="CY54" s="16">
        <v>14</v>
      </c>
      <c r="CZ54" s="16">
        <v>14</v>
      </c>
      <c r="DA54" s="16">
        <v>14</v>
      </c>
      <c r="DB54" s="16">
        <v>14</v>
      </c>
      <c r="DC54" s="16">
        <v>14</v>
      </c>
      <c r="DD54">
        <v>1</v>
      </c>
      <c r="DE54">
        <v>1</v>
      </c>
      <c r="DO54" s="13">
        <v>7</v>
      </c>
      <c r="DP54" s="13">
        <v>7</v>
      </c>
      <c r="DQ54" s="13">
        <v>5</v>
      </c>
      <c r="DR54" s="13">
        <v>9</v>
      </c>
      <c r="DU54">
        <v>1</v>
      </c>
      <c r="DY54">
        <v>1</v>
      </c>
      <c r="EA54">
        <v>1</v>
      </c>
      <c r="EF54">
        <v>5</v>
      </c>
      <c r="EH54">
        <v>2</v>
      </c>
      <c r="EI54">
        <v>2</v>
      </c>
    </row>
    <row r="55" spans="1:139" x14ac:dyDescent="0.25">
      <c r="A55" s="9">
        <v>43585.707118055558</v>
      </c>
      <c r="B55">
        <v>63</v>
      </c>
      <c r="C55">
        <v>100</v>
      </c>
      <c r="D55">
        <v>5</v>
      </c>
      <c r="E55" s="1">
        <v>2</v>
      </c>
      <c r="F55">
        <v>4</v>
      </c>
      <c r="G55">
        <v>6</v>
      </c>
      <c r="H55" s="1">
        <v>4</v>
      </c>
      <c r="I55">
        <v>1</v>
      </c>
      <c r="J55">
        <v>1</v>
      </c>
      <c r="K55">
        <v>1</v>
      </c>
      <c r="L55" s="13">
        <v>13</v>
      </c>
      <c r="S55">
        <v>1</v>
      </c>
      <c r="Y55">
        <v>1</v>
      </c>
      <c r="AL55" s="16">
        <v>5</v>
      </c>
      <c r="AM55" s="13">
        <v>6</v>
      </c>
      <c r="AN55">
        <v>1</v>
      </c>
      <c r="AO55" t="s">
        <v>415</v>
      </c>
      <c r="AP55">
        <v>1</v>
      </c>
      <c r="AS55">
        <v>1</v>
      </c>
      <c r="AX55">
        <v>1</v>
      </c>
      <c r="AY55">
        <v>1</v>
      </c>
      <c r="BD55">
        <v>1</v>
      </c>
      <c r="BG55">
        <v>1</v>
      </c>
      <c r="BL55">
        <v>1</v>
      </c>
      <c r="BN55">
        <v>1</v>
      </c>
      <c r="BO55">
        <v>1</v>
      </c>
      <c r="BS55" s="13">
        <v>70</v>
      </c>
      <c r="BW55" s="20">
        <v>50</v>
      </c>
      <c r="BX55" s="20">
        <v>40</v>
      </c>
      <c r="BY55" s="20">
        <v>40</v>
      </c>
      <c r="BZ55" s="20">
        <v>25</v>
      </c>
      <c r="CB55">
        <v>1</v>
      </c>
      <c r="CC55">
        <v>1</v>
      </c>
      <c r="CD55">
        <v>1</v>
      </c>
      <c r="CL55">
        <v>1</v>
      </c>
      <c r="CP55">
        <v>1</v>
      </c>
      <c r="CT55" s="16">
        <v>14</v>
      </c>
      <c r="CU55" s="16">
        <v>15</v>
      </c>
      <c r="CV55" s="16">
        <v>14</v>
      </c>
      <c r="CW55" s="16">
        <v>14</v>
      </c>
      <c r="CX55" s="16">
        <v>14</v>
      </c>
      <c r="CY55" s="16">
        <v>16</v>
      </c>
      <c r="CZ55" s="16">
        <v>16</v>
      </c>
      <c r="DA55" s="16">
        <v>14</v>
      </c>
      <c r="DB55" s="16">
        <v>14</v>
      </c>
      <c r="DC55" s="16">
        <v>14</v>
      </c>
      <c r="DF55">
        <v>1</v>
      </c>
      <c r="DM55" t="s">
        <v>416</v>
      </c>
      <c r="DN55" t="s">
        <v>417</v>
      </c>
      <c r="DO55" s="13">
        <v>6</v>
      </c>
      <c r="DP55" s="13">
        <v>7</v>
      </c>
      <c r="DQ55" s="13">
        <v>5</v>
      </c>
      <c r="DR55" s="13">
        <v>7</v>
      </c>
      <c r="DU55">
        <v>1</v>
      </c>
      <c r="DZ55">
        <v>1</v>
      </c>
      <c r="EE55">
        <v>1</v>
      </c>
      <c r="EF55">
        <v>4</v>
      </c>
      <c r="EH55">
        <v>1</v>
      </c>
      <c r="EI55">
        <v>1</v>
      </c>
    </row>
    <row r="56" spans="1:139" x14ac:dyDescent="0.25">
      <c r="A56" s="9">
        <v>43585.708402777775</v>
      </c>
      <c r="B56">
        <v>62</v>
      </c>
      <c r="C56">
        <v>40</v>
      </c>
      <c r="D56">
        <v>4</v>
      </c>
      <c r="E56" s="1">
        <v>3</v>
      </c>
      <c r="F56">
        <v>6</v>
      </c>
      <c r="G56">
        <v>5</v>
      </c>
      <c r="H56" s="1">
        <v>2</v>
      </c>
      <c r="I56">
        <v>6</v>
      </c>
      <c r="J56">
        <v>2</v>
      </c>
      <c r="K56">
        <v>1</v>
      </c>
      <c r="L56" s="13">
        <v>11</v>
      </c>
      <c r="S56">
        <v>2</v>
      </c>
      <c r="AL56" s="16">
        <v>4</v>
      </c>
      <c r="AM56" s="13">
        <v>8</v>
      </c>
      <c r="AN56">
        <v>1</v>
      </c>
      <c r="AO56" t="s">
        <v>419</v>
      </c>
      <c r="AP56">
        <v>1</v>
      </c>
      <c r="AU56">
        <v>1</v>
      </c>
      <c r="AX56">
        <v>1</v>
      </c>
      <c r="BA56">
        <v>1</v>
      </c>
      <c r="BC56">
        <v>1</v>
      </c>
      <c r="BG56">
        <v>1</v>
      </c>
      <c r="BL56">
        <v>1</v>
      </c>
      <c r="BN56">
        <v>1</v>
      </c>
      <c r="BS56" s="13">
        <v>90</v>
      </c>
      <c r="BT56">
        <v>1</v>
      </c>
      <c r="BU56">
        <v>2</v>
      </c>
      <c r="BV56">
        <v>3</v>
      </c>
      <c r="BW56" s="20">
        <v>120</v>
      </c>
      <c r="BX56" s="20">
        <v>80</v>
      </c>
      <c r="BY56" s="20"/>
      <c r="BZ56" s="20"/>
      <c r="CB56">
        <v>1</v>
      </c>
      <c r="CE56">
        <v>1</v>
      </c>
      <c r="CL56">
        <v>1</v>
      </c>
      <c r="CP56">
        <v>1</v>
      </c>
      <c r="CT56" s="16">
        <v>14</v>
      </c>
      <c r="CU56" s="16">
        <v>15</v>
      </c>
      <c r="CV56" s="16">
        <v>14</v>
      </c>
      <c r="CW56" s="16">
        <v>14</v>
      </c>
      <c r="CX56" s="16">
        <v>14</v>
      </c>
      <c r="CY56" s="16">
        <v>14</v>
      </c>
      <c r="CZ56" s="16">
        <v>14</v>
      </c>
      <c r="DA56" s="16">
        <v>14</v>
      </c>
      <c r="DB56" s="16">
        <v>14</v>
      </c>
      <c r="DC56" s="16">
        <v>14</v>
      </c>
      <c r="DE56">
        <v>1</v>
      </c>
      <c r="DG56">
        <v>1</v>
      </c>
      <c r="DH56">
        <v>1</v>
      </c>
      <c r="DJ56">
        <v>1</v>
      </c>
      <c r="DM56" t="s">
        <v>420</v>
      </c>
      <c r="DN56" t="s">
        <v>421</v>
      </c>
      <c r="DO56" s="13">
        <v>6</v>
      </c>
      <c r="DP56" s="13">
        <v>6</v>
      </c>
      <c r="DQ56" s="13">
        <v>6</v>
      </c>
      <c r="DR56" s="13">
        <v>9</v>
      </c>
      <c r="DU56">
        <v>1</v>
      </c>
      <c r="DV56">
        <v>1</v>
      </c>
      <c r="DZ56">
        <v>1</v>
      </c>
      <c r="EA56">
        <v>1</v>
      </c>
      <c r="EE56">
        <v>1</v>
      </c>
      <c r="EF56">
        <v>7</v>
      </c>
      <c r="EH56">
        <v>1</v>
      </c>
      <c r="EI56">
        <v>2</v>
      </c>
    </row>
    <row r="57" spans="1:139" x14ac:dyDescent="0.25">
      <c r="A57" s="9">
        <v>43585.712835648148</v>
      </c>
      <c r="B57">
        <v>36</v>
      </c>
      <c r="D57">
        <v>6</v>
      </c>
      <c r="E57" s="1">
        <v>2</v>
      </c>
      <c r="F57">
        <v>6</v>
      </c>
      <c r="G57">
        <v>1</v>
      </c>
      <c r="H57" s="1">
        <v>2</v>
      </c>
      <c r="I57">
        <v>4</v>
      </c>
      <c r="J57">
        <v>2</v>
      </c>
      <c r="K57">
        <v>6</v>
      </c>
      <c r="Q57" s="13">
        <v>14</v>
      </c>
      <c r="S57">
        <v>1</v>
      </c>
      <c r="X57">
        <v>1</v>
      </c>
      <c r="Z57">
        <v>1</v>
      </c>
      <c r="AJ57">
        <v>1</v>
      </c>
      <c r="AK57" t="s">
        <v>422</v>
      </c>
      <c r="AL57" s="16">
        <v>4</v>
      </c>
      <c r="AM57" s="13">
        <v>5</v>
      </c>
      <c r="AN57">
        <v>1</v>
      </c>
      <c r="AO57" t="s">
        <v>423</v>
      </c>
      <c r="AP57">
        <v>1</v>
      </c>
      <c r="AU57">
        <v>1</v>
      </c>
      <c r="AX57">
        <v>1</v>
      </c>
      <c r="BA57">
        <v>1</v>
      </c>
      <c r="BD57">
        <v>1</v>
      </c>
      <c r="BG57">
        <v>1</v>
      </c>
      <c r="BJ57">
        <v>1</v>
      </c>
      <c r="BL57">
        <v>1</v>
      </c>
      <c r="BN57">
        <v>1</v>
      </c>
      <c r="BO57">
        <v>1</v>
      </c>
      <c r="BS57" s="13">
        <v>87</v>
      </c>
      <c r="BT57">
        <v>2</v>
      </c>
      <c r="BU57">
        <v>1</v>
      </c>
      <c r="BV57">
        <v>3</v>
      </c>
      <c r="BW57" s="20">
        <v>49</v>
      </c>
      <c r="BX57" s="20"/>
      <c r="BY57" s="20">
        <v>0</v>
      </c>
      <c r="BZ57" s="20"/>
      <c r="CB57">
        <v>1</v>
      </c>
      <c r="CD57">
        <v>1</v>
      </c>
      <c r="CG57">
        <v>1</v>
      </c>
      <c r="CH57">
        <v>1</v>
      </c>
      <c r="CK57" t="s">
        <v>424</v>
      </c>
      <c r="CL57">
        <v>1</v>
      </c>
      <c r="CM57">
        <v>1</v>
      </c>
      <c r="CQ57">
        <v>1</v>
      </c>
      <c r="CT57" s="16">
        <v>16</v>
      </c>
      <c r="CU57" s="16">
        <v>13</v>
      </c>
      <c r="CV57" s="16">
        <v>16</v>
      </c>
      <c r="CW57" s="16">
        <v>16</v>
      </c>
      <c r="CX57" s="16">
        <v>16</v>
      </c>
      <c r="CY57" s="16">
        <v>14</v>
      </c>
      <c r="CZ57" s="16">
        <v>14</v>
      </c>
      <c r="DA57" s="16">
        <v>15</v>
      </c>
      <c r="DB57" s="16">
        <v>15</v>
      </c>
      <c r="DC57" s="16">
        <v>15</v>
      </c>
      <c r="DE57">
        <v>1</v>
      </c>
      <c r="DI57">
        <v>1</v>
      </c>
      <c r="DM57" t="s">
        <v>425</v>
      </c>
      <c r="DN57" t="s">
        <v>426</v>
      </c>
      <c r="DO57" s="13">
        <v>6</v>
      </c>
      <c r="DP57" s="13">
        <v>6</v>
      </c>
      <c r="DQ57" s="13">
        <v>6</v>
      </c>
      <c r="DR57" s="13">
        <v>9</v>
      </c>
      <c r="DV57">
        <v>1</v>
      </c>
      <c r="EB57">
        <v>1</v>
      </c>
      <c r="EF57">
        <v>3</v>
      </c>
      <c r="EH57">
        <v>1</v>
      </c>
      <c r="EI57">
        <v>1</v>
      </c>
    </row>
    <row r="58" spans="1:139" x14ac:dyDescent="0.25">
      <c r="A58" s="9">
        <v>43585.715567129628</v>
      </c>
      <c r="B58">
        <v>69</v>
      </c>
      <c r="C58">
        <v>64</v>
      </c>
      <c r="D58">
        <v>3</v>
      </c>
      <c r="E58" s="1">
        <v>3</v>
      </c>
      <c r="F58">
        <v>4</v>
      </c>
      <c r="G58">
        <v>5</v>
      </c>
      <c r="H58" s="1">
        <v>4</v>
      </c>
      <c r="I58">
        <v>2</v>
      </c>
      <c r="J58">
        <v>1</v>
      </c>
      <c r="K58">
        <v>6</v>
      </c>
      <c r="Q58" s="13">
        <v>11</v>
      </c>
      <c r="S58">
        <v>1</v>
      </c>
      <c r="T58">
        <v>1</v>
      </c>
      <c r="W58">
        <v>1</v>
      </c>
      <c r="AB58">
        <v>1</v>
      </c>
      <c r="AE58">
        <v>1</v>
      </c>
      <c r="AL58" s="16">
        <v>1</v>
      </c>
      <c r="AM58" s="13">
        <v>1</v>
      </c>
      <c r="AN58">
        <v>1</v>
      </c>
      <c r="AO58" t="s">
        <v>428</v>
      </c>
      <c r="AP58">
        <v>1</v>
      </c>
      <c r="AU58">
        <v>1</v>
      </c>
      <c r="AX58">
        <v>1</v>
      </c>
      <c r="BA58">
        <v>1</v>
      </c>
      <c r="BD58">
        <v>1</v>
      </c>
      <c r="BG58">
        <v>1</v>
      </c>
      <c r="BJ58">
        <v>1</v>
      </c>
      <c r="BL58">
        <v>1</v>
      </c>
      <c r="BN58">
        <v>1</v>
      </c>
      <c r="BO58">
        <v>1</v>
      </c>
      <c r="BS58" s="13">
        <v>60</v>
      </c>
      <c r="BT58">
        <v>2</v>
      </c>
      <c r="BU58">
        <v>1</v>
      </c>
      <c r="BV58">
        <v>3</v>
      </c>
      <c r="BW58" s="20">
        <v>160</v>
      </c>
      <c r="BX58" s="20">
        <v>100</v>
      </c>
      <c r="BY58" s="20">
        <v>160</v>
      </c>
      <c r="BZ58" s="20"/>
      <c r="CD58">
        <v>1</v>
      </c>
      <c r="CF58">
        <v>1</v>
      </c>
      <c r="CK58" t="s">
        <v>429</v>
      </c>
      <c r="CL58">
        <v>1</v>
      </c>
      <c r="CP58">
        <v>1</v>
      </c>
      <c r="CT58" s="16">
        <v>16</v>
      </c>
      <c r="CU58" s="16">
        <v>15</v>
      </c>
      <c r="CV58" s="16">
        <v>14</v>
      </c>
      <c r="CW58" s="16">
        <v>16</v>
      </c>
      <c r="CX58" s="16">
        <v>16</v>
      </c>
      <c r="CY58" s="16">
        <v>16</v>
      </c>
      <c r="CZ58" s="16">
        <v>16</v>
      </c>
      <c r="DA58" s="16">
        <v>14</v>
      </c>
      <c r="DB58" s="16">
        <v>14</v>
      </c>
      <c r="DC58" s="16">
        <v>16</v>
      </c>
      <c r="DD58">
        <v>1</v>
      </c>
      <c r="DE58">
        <v>1</v>
      </c>
      <c r="DF58">
        <v>1</v>
      </c>
      <c r="DG58">
        <v>1</v>
      </c>
      <c r="DH58">
        <v>1</v>
      </c>
      <c r="DJ58">
        <v>1</v>
      </c>
      <c r="DO58" s="13">
        <v>6</v>
      </c>
      <c r="DP58" s="13">
        <v>7</v>
      </c>
      <c r="DQ58" s="13">
        <v>6</v>
      </c>
      <c r="DR58" s="13">
        <v>9</v>
      </c>
      <c r="DU58">
        <v>1</v>
      </c>
      <c r="DV58">
        <v>1</v>
      </c>
      <c r="EA58">
        <v>1</v>
      </c>
      <c r="EF58">
        <v>4</v>
      </c>
      <c r="EH58">
        <v>1</v>
      </c>
      <c r="EI58">
        <v>1</v>
      </c>
    </row>
    <row r="59" spans="1:139" x14ac:dyDescent="0.25">
      <c r="A59" s="9">
        <v>43585.716770833336</v>
      </c>
      <c r="B59">
        <v>42</v>
      </c>
      <c r="C59">
        <v>0</v>
      </c>
      <c r="D59">
        <v>1</v>
      </c>
      <c r="E59" s="1">
        <v>3</v>
      </c>
      <c r="F59">
        <v>7</v>
      </c>
      <c r="G59">
        <v>5</v>
      </c>
      <c r="H59" s="1">
        <v>1</v>
      </c>
      <c r="I59">
        <v>3</v>
      </c>
      <c r="J59">
        <v>1</v>
      </c>
      <c r="K59">
        <v>2</v>
      </c>
      <c r="M59" s="13">
        <v>5</v>
      </c>
      <c r="S59">
        <v>5</v>
      </c>
      <c r="AL59" s="16">
        <v>4</v>
      </c>
      <c r="AM59" s="13">
        <v>6</v>
      </c>
      <c r="AN59">
        <v>1</v>
      </c>
      <c r="AP59">
        <v>1</v>
      </c>
      <c r="AU59">
        <v>1</v>
      </c>
      <c r="AW59">
        <v>1</v>
      </c>
      <c r="AY59">
        <v>1</v>
      </c>
      <c r="BD59">
        <v>1</v>
      </c>
      <c r="BG59">
        <v>1</v>
      </c>
      <c r="BH59">
        <v>1</v>
      </c>
      <c r="BK59" t="s">
        <v>431</v>
      </c>
      <c r="BL59">
        <v>5</v>
      </c>
      <c r="BM59">
        <v>44</v>
      </c>
      <c r="BN59">
        <v>1</v>
      </c>
      <c r="BS59" s="13">
        <v>100</v>
      </c>
      <c r="BW59" s="20"/>
      <c r="BX59" s="20"/>
      <c r="BY59" s="20"/>
      <c r="BZ59" s="20"/>
      <c r="CA59">
        <v>1</v>
      </c>
      <c r="CC59">
        <v>1</v>
      </c>
      <c r="CL59">
        <v>1</v>
      </c>
      <c r="CT59" s="16">
        <v>13</v>
      </c>
      <c r="CU59" s="16">
        <v>16</v>
      </c>
      <c r="CV59" s="16">
        <v>13</v>
      </c>
      <c r="CW59" s="16">
        <v>14</v>
      </c>
      <c r="CX59" s="16">
        <v>13</v>
      </c>
      <c r="CY59" s="16">
        <v>15</v>
      </c>
      <c r="CZ59" s="16">
        <v>16</v>
      </c>
      <c r="DA59" s="16">
        <v>13</v>
      </c>
      <c r="DB59" s="16">
        <v>13</v>
      </c>
      <c r="DC59" s="16">
        <v>13</v>
      </c>
      <c r="DD59">
        <v>1</v>
      </c>
      <c r="DF59">
        <v>1</v>
      </c>
      <c r="DI59">
        <v>1</v>
      </c>
      <c r="DJ59">
        <v>1</v>
      </c>
      <c r="DM59" t="s">
        <v>432</v>
      </c>
      <c r="DN59" t="s">
        <v>433</v>
      </c>
      <c r="DO59" s="13">
        <v>7</v>
      </c>
      <c r="DP59" s="13">
        <v>7</v>
      </c>
      <c r="DQ59" s="13">
        <v>5</v>
      </c>
      <c r="DR59" s="13">
        <v>9</v>
      </c>
      <c r="DU59">
        <v>1</v>
      </c>
      <c r="DZ59">
        <v>1</v>
      </c>
      <c r="EE59">
        <v>1</v>
      </c>
      <c r="EF59">
        <v>5</v>
      </c>
      <c r="EH59">
        <v>2</v>
      </c>
      <c r="EI59">
        <v>2</v>
      </c>
    </row>
    <row r="60" spans="1:139" x14ac:dyDescent="0.25">
      <c r="A60" s="9">
        <v>43585.717175925929</v>
      </c>
      <c r="B60">
        <v>0</v>
      </c>
      <c r="C60">
        <v>0</v>
      </c>
      <c r="D60">
        <v>4</v>
      </c>
      <c r="E60" s="1">
        <v>2</v>
      </c>
      <c r="F60">
        <v>4</v>
      </c>
      <c r="G60">
        <v>2</v>
      </c>
      <c r="H60" s="1">
        <v>2</v>
      </c>
      <c r="I60">
        <v>3</v>
      </c>
      <c r="J60">
        <v>2</v>
      </c>
      <c r="K60">
        <v>6</v>
      </c>
      <c r="Q60" s="13">
        <v>4</v>
      </c>
      <c r="S60">
        <v>2</v>
      </c>
      <c r="AL60" s="16">
        <v>4</v>
      </c>
      <c r="AM60" s="13">
        <v>5</v>
      </c>
      <c r="AN60">
        <v>1</v>
      </c>
      <c r="AO60" t="s">
        <v>434</v>
      </c>
      <c r="AP60">
        <v>1</v>
      </c>
      <c r="AQ60">
        <v>1</v>
      </c>
      <c r="AU60">
        <v>1</v>
      </c>
      <c r="AX60">
        <v>1</v>
      </c>
      <c r="AZ60">
        <v>1</v>
      </c>
      <c r="BD60">
        <v>1</v>
      </c>
      <c r="BG60">
        <v>1</v>
      </c>
      <c r="BI60">
        <v>1</v>
      </c>
      <c r="BK60" t="s">
        <v>435</v>
      </c>
      <c r="BL60">
        <v>1</v>
      </c>
      <c r="BN60">
        <v>1</v>
      </c>
      <c r="BP60">
        <v>1</v>
      </c>
      <c r="BS60" s="13">
        <v>80</v>
      </c>
      <c r="BT60">
        <v>1</v>
      </c>
      <c r="BU60">
        <v>2</v>
      </c>
      <c r="BV60">
        <v>3</v>
      </c>
      <c r="BW60" s="20">
        <v>200</v>
      </c>
      <c r="BX60" s="20">
        <v>100</v>
      </c>
      <c r="BY60" s="20"/>
      <c r="BZ60" s="20">
        <v>125</v>
      </c>
      <c r="CC60">
        <v>1</v>
      </c>
      <c r="CD60">
        <v>1</v>
      </c>
      <c r="CF60">
        <v>1</v>
      </c>
      <c r="CK60" t="s">
        <v>436</v>
      </c>
      <c r="CL60">
        <v>1</v>
      </c>
      <c r="CP60">
        <v>1</v>
      </c>
      <c r="CT60" s="16">
        <v>14</v>
      </c>
      <c r="CU60" s="16">
        <v>16</v>
      </c>
      <c r="CV60" s="16">
        <v>14</v>
      </c>
      <c r="CW60" s="16">
        <v>15</v>
      </c>
      <c r="CX60" s="16">
        <v>15</v>
      </c>
      <c r="CY60" s="16">
        <v>15</v>
      </c>
      <c r="CZ60" s="16">
        <v>15</v>
      </c>
      <c r="DA60" s="16">
        <v>14</v>
      </c>
      <c r="DB60" s="16">
        <v>14</v>
      </c>
      <c r="DC60" s="16">
        <v>14</v>
      </c>
      <c r="DD60">
        <v>1</v>
      </c>
      <c r="DG60">
        <v>1</v>
      </c>
      <c r="DM60" t="s">
        <v>437</v>
      </c>
      <c r="DN60" t="s">
        <v>438</v>
      </c>
      <c r="DO60" s="13">
        <v>6</v>
      </c>
      <c r="DP60" s="13">
        <v>7</v>
      </c>
      <c r="DQ60" s="13">
        <v>5</v>
      </c>
      <c r="DR60" s="13">
        <v>9</v>
      </c>
      <c r="DU60">
        <v>1</v>
      </c>
      <c r="DZ60">
        <v>1</v>
      </c>
      <c r="EE60">
        <v>1</v>
      </c>
      <c r="EF60">
        <v>7</v>
      </c>
      <c r="EH60">
        <v>2</v>
      </c>
      <c r="EI60">
        <v>2</v>
      </c>
    </row>
    <row r="61" spans="1:139" x14ac:dyDescent="0.25">
      <c r="A61" s="9">
        <v>43585.722129629627</v>
      </c>
      <c r="B61">
        <v>55</v>
      </c>
      <c r="C61">
        <v>50</v>
      </c>
      <c r="D61">
        <v>5</v>
      </c>
      <c r="E61" s="1">
        <v>4</v>
      </c>
      <c r="F61">
        <v>7</v>
      </c>
      <c r="G61">
        <v>5</v>
      </c>
      <c r="H61" s="1">
        <v>4</v>
      </c>
      <c r="I61">
        <v>2</v>
      </c>
      <c r="J61">
        <v>1</v>
      </c>
      <c r="K61">
        <v>1</v>
      </c>
      <c r="L61" s="13">
        <v>8</v>
      </c>
      <c r="S61">
        <v>5</v>
      </c>
      <c r="AL61" s="16">
        <v>5</v>
      </c>
      <c r="AM61" s="13">
        <v>6</v>
      </c>
      <c r="AN61">
        <v>1</v>
      </c>
      <c r="AO61" t="s">
        <v>439</v>
      </c>
      <c r="AP61">
        <v>1</v>
      </c>
      <c r="AU61">
        <v>1</v>
      </c>
      <c r="AW61">
        <v>1</v>
      </c>
      <c r="BA61">
        <v>1</v>
      </c>
      <c r="BC61">
        <v>1</v>
      </c>
      <c r="BE61">
        <v>1</v>
      </c>
      <c r="BJ61">
        <v>1</v>
      </c>
      <c r="BL61">
        <v>1</v>
      </c>
      <c r="BN61">
        <v>1</v>
      </c>
      <c r="BS61" s="13">
        <v>100</v>
      </c>
      <c r="BW61" s="20">
        <v>98</v>
      </c>
      <c r="BX61" s="20"/>
      <c r="BY61" s="20"/>
      <c r="BZ61" s="20"/>
      <c r="CC61">
        <v>1</v>
      </c>
      <c r="CD61">
        <v>1</v>
      </c>
      <c r="CG61">
        <v>1</v>
      </c>
      <c r="CI61">
        <v>1</v>
      </c>
      <c r="CJ61" t="s">
        <v>440</v>
      </c>
      <c r="CK61" t="s">
        <v>441</v>
      </c>
      <c r="CL61">
        <v>1</v>
      </c>
      <c r="CT61" s="16">
        <v>14</v>
      </c>
      <c r="CU61" s="16">
        <v>16</v>
      </c>
      <c r="CV61" s="16">
        <v>13</v>
      </c>
      <c r="CW61" s="16">
        <v>15</v>
      </c>
      <c r="CX61" s="16">
        <v>16</v>
      </c>
      <c r="CY61" s="16">
        <v>15</v>
      </c>
      <c r="CZ61" s="16">
        <v>16</v>
      </c>
      <c r="DA61" s="16">
        <v>14</v>
      </c>
      <c r="DB61" s="16">
        <v>15</v>
      </c>
      <c r="DC61" s="16">
        <v>14</v>
      </c>
      <c r="DE61">
        <v>1</v>
      </c>
      <c r="DJ61">
        <v>1</v>
      </c>
      <c r="DM61" t="s">
        <v>442</v>
      </c>
      <c r="DN61" t="s">
        <v>443</v>
      </c>
      <c r="DO61" s="13">
        <v>6</v>
      </c>
      <c r="DP61" s="13">
        <v>7</v>
      </c>
      <c r="DQ61" s="13">
        <v>6</v>
      </c>
      <c r="DR61" s="13">
        <v>8</v>
      </c>
      <c r="DU61">
        <v>1</v>
      </c>
      <c r="DZ61">
        <v>1</v>
      </c>
      <c r="EE61">
        <v>1</v>
      </c>
      <c r="EF61">
        <v>3</v>
      </c>
      <c r="EG61" t="s">
        <v>444</v>
      </c>
      <c r="EH61">
        <v>2</v>
      </c>
      <c r="EI61">
        <v>1</v>
      </c>
    </row>
    <row r="62" spans="1:139" x14ac:dyDescent="0.25">
      <c r="A62" s="9">
        <v>43585.726134259261</v>
      </c>
      <c r="B62">
        <v>95</v>
      </c>
      <c r="C62">
        <v>85</v>
      </c>
      <c r="D62">
        <v>5</v>
      </c>
      <c r="E62" s="1">
        <v>3</v>
      </c>
      <c r="F62">
        <v>2</v>
      </c>
      <c r="G62">
        <v>4</v>
      </c>
      <c r="H62" s="1">
        <v>2</v>
      </c>
      <c r="I62">
        <v>4</v>
      </c>
      <c r="J62">
        <v>2</v>
      </c>
      <c r="K62">
        <v>9</v>
      </c>
      <c r="S62">
        <v>3</v>
      </c>
      <c r="AL62" s="16">
        <v>5</v>
      </c>
      <c r="AM62" s="13">
        <v>6</v>
      </c>
      <c r="AN62">
        <v>1</v>
      </c>
      <c r="AO62" t="s">
        <v>446</v>
      </c>
      <c r="AP62">
        <v>1</v>
      </c>
      <c r="AU62">
        <v>1</v>
      </c>
      <c r="AX62">
        <v>1</v>
      </c>
      <c r="BA62">
        <v>1</v>
      </c>
      <c r="BD62">
        <v>1</v>
      </c>
      <c r="BG62">
        <v>1</v>
      </c>
      <c r="BJ62">
        <v>1</v>
      </c>
      <c r="BL62">
        <v>1</v>
      </c>
      <c r="BN62">
        <v>1</v>
      </c>
      <c r="BO62">
        <v>1</v>
      </c>
      <c r="BS62" s="13">
        <v>95</v>
      </c>
      <c r="BW62" s="20">
        <v>60</v>
      </c>
      <c r="BX62" s="20">
        <v>30</v>
      </c>
      <c r="BY62" s="20">
        <v>30</v>
      </c>
      <c r="BZ62" s="20"/>
      <c r="CI62">
        <v>1</v>
      </c>
      <c r="CJ62" t="s">
        <v>447</v>
      </c>
      <c r="CL62">
        <v>1</v>
      </c>
      <c r="CP62">
        <v>1</v>
      </c>
      <c r="CT62" s="16">
        <v>13</v>
      </c>
      <c r="CU62" s="16">
        <v>15</v>
      </c>
      <c r="CW62" s="16">
        <v>14</v>
      </c>
      <c r="CX62" s="16">
        <v>14</v>
      </c>
      <c r="CY62" s="16">
        <v>14</v>
      </c>
      <c r="CZ62" s="16">
        <v>14</v>
      </c>
      <c r="DA62" s="16">
        <v>15</v>
      </c>
      <c r="DB62" s="16">
        <v>14</v>
      </c>
      <c r="DC62" s="16">
        <v>14</v>
      </c>
      <c r="DD62">
        <v>1</v>
      </c>
      <c r="DM62" t="s">
        <v>448</v>
      </c>
      <c r="DN62" t="s">
        <v>376</v>
      </c>
      <c r="DO62" s="13">
        <v>5</v>
      </c>
      <c r="DP62" s="13">
        <v>5</v>
      </c>
      <c r="DQ62" s="13">
        <v>5</v>
      </c>
      <c r="DR62" s="13">
        <v>9</v>
      </c>
      <c r="DU62">
        <v>1</v>
      </c>
      <c r="DZ62">
        <v>1</v>
      </c>
      <c r="EE62">
        <v>1</v>
      </c>
      <c r="EF62">
        <v>3</v>
      </c>
      <c r="EG62" t="s">
        <v>449</v>
      </c>
      <c r="EH62">
        <v>1</v>
      </c>
      <c r="EI62">
        <v>1</v>
      </c>
    </row>
    <row r="63" spans="1:139" x14ac:dyDescent="0.25">
      <c r="A63" s="9">
        <v>43585.731458333335</v>
      </c>
      <c r="B63">
        <v>90</v>
      </c>
      <c r="C63">
        <v>100</v>
      </c>
      <c r="D63">
        <v>5</v>
      </c>
      <c r="E63" s="1">
        <v>1</v>
      </c>
      <c r="F63">
        <v>7</v>
      </c>
      <c r="G63">
        <v>4</v>
      </c>
      <c r="H63" s="1">
        <v>3</v>
      </c>
      <c r="I63">
        <v>4</v>
      </c>
      <c r="J63">
        <v>2</v>
      </c>
      <c r="K63">
        <v>1</v>
      </c>
      <c r="L63" s="13">
        <v>2</v>
      </c>
      <c r="S63">
        <v>2</v>
      </c>
      <c r="AL63" s="16">
        <v>2</v>
      </c>
      <c r="AM63" s="13">
        <v>7</v>
      </c>
      <c r="AN63">
        <v>2</v>
      </c>
      <c r="AO63" t="s">
        <v>451</v>
      </c>
      <c r="AR63">
        <v>1</v>
      </c>
      <c r="AU63">
        <v>1</v>
      </c>
      <c r="AV63">
        <v>1</v>
      </c>
      <c r="AY63">
        <v>1</v>
      </c>
      <c r="BB63">
        <v>1</v>
      </c>
      <c r="BG63">
        <v>1</v>
      </c>
      <c r="BJ63">
        <v>1</v>
      </c>
      <c r="BW63" s="20"/>
      <c r="BX63" s="20"/>
      <c r="BY63" s="20"/>
      <c r="BZ63" s="20"/>
      <c r="CK63" t="s">
        <v>452</v>
      </c>
      <c r="DM63" t="s">
        <v>453</v>
      </c>
      <c r="DO63" s="13">
        <v>7</v>
      </c>
      <c r="DP63" s="13">
        <v>7</v>
      </c>
      <c r="DQ63" s="13">
        <v>7</v>
      </c>
      <c r="DR63" s="13">
        <v>6</v>
      </c>
      <c r="DS63">
        <v>1</v>
      </c>
      <c r="DY63">
        <v>1</v>
      </c>
      <c r="ED63">
        <v>1</v>
      </c>
      <c r="EH63">
        <v>1</v>
      </c>
      <c r="EI63">
        <v>2</v>
      </c>
    </row>
    <row r="64" spans="1:139" x14ac:dyDescent="0.25">
      <c r="A64" s="9">
        <v>43585.753634259258</v>
      </c>
      <c r="D64">
        <v>5</v>
      </c>
      <c r="E64" s="1">
        <v>2</v>
      </c>
      <c r="F64">
        <v>5</v>
      </c>
      <c r="G64">
        <v>4</v>
      </c>
      <c r="H64" s="1">
        <v>1</v>
      </c>
      <c r="I64">
        <v>2</v>
      </c>
      <c r="J64">
        <v>1</v>
      </c>
      <c r="K64">
        <v>4</v>
      </c>
      <c r="O64" s="13">
        <v>11</v>
      </c>
      <c r="S64">
        <v>1</v>
      </c>
      <c r="AG64">
        <v>1</v>
      </c>
      <c r="AJ64">
        <v>1</v>
      </c>
      <c r="AL64" s="16">
        <v>1</v>
      </c>
      <c r="AM64" s="13">
        <v>8</v>
      </c>
      <c r="AN64">
        <v>2</v>
      </c>
      <c r="AP64">
        <v>1</v>
      </c>
      <c r="AS64">
        <v>1</v>
      </c>
      <c r="AX64">
        <v>1</v>
      </c>
      <c r="AY64">
        <v>1</v>
      </c>
      <c r="BB64">
        <v>1</v>
      </c>
      <c r="BE64">
        <v>1</v>
      </c>
      <c r="BH64">
        <v>1</v>
      </c>
      <c r="BL64">
        <v>1</v>
      </c>
      <c r="BP64">
        <v>1</v>
      </c>
      <c r="BS64" s="13">
        <v>70</v>
      </c>
      <c r="BW64" s="20"/>
      <c r="BX64" s="20"/>
      <c r="BY64" s="20"/>
      <c r="BZ64" s="20">
        <v>200</v>
      </c>
      <c r="CD64">
        <v>1</v>
      </c>
      <c r="CE64">
        <v>1</v>
      </c>
      <c r="CG64">
        <v>1</v>
      </c>
      <c r="CK64" t="s">
        <v>454</v>
      </c>
      <c r="CL64">
        <v>1</v>
      </c>
      <c r="CP64">
        <v>1</v>
      </c>
      <c r="CT64" s="16">
        <v>14</v>
      </c>
      <c r="CU64" s="16">
        <v>16</v>
      </c>
      <c r="CV64" s="16">
        <v>15</v>
      </c>
      <c r="CW64" s="16">
        <v>15</v>
      </c>
      <c r="CX64" s="16">
        <v>15</v>
      </c>
      <c r="CY64" s="16">
        <v>14</v>
      </c>
      <c r="CZ64" s="16">
        <v>13</v>
      </c>
      <c r="DA64" s="16">
        <v>13</v>
      </c>
      <c r="DB64" s="16">
        <v>14</v>
      </c>
      <c r="DC64" s="16">
        <v>13</v>
      </c>
      <c r="DE64">
        <v>1</v>
      </c>
      <c r="DH64">
        <v>1</v>
      </c>
      <c r="DJ64">
        <v>1</v>
      </c>
      <c r="DM64" t="s">
        <v>455</v>
      </c>
      <c r="DN64" t="s">
        <v>456</v>
      </c>
      <c r="DO64" s="13">
        <v>6</v>
      </c>
      <c r="DP64" s="13">
        <v>6</v>
      </c>
      <c r="DQ64" s="13">
        <v>5</v>
      </c>
      <c r="DR64" s="13">
        <v>8</v>
      </c>
      <c r="DU64">
        <v>1</v>
      </c>
      <c r="DX64">
        <v>1</v>
      </c>
      <c r="EA64">
        <v>1</v>
      </c>
      <c r="EF64">
        <v>7</v>
      </c>
      <c r="EG64" t="s">
        <v>457</v>
      </c>
      <c r="EH64">
        <v>1</v>
      </c>
      <c r="EI64">
        <v>2</v>
      </c>
    </row>
    <row r="65" spans="1:139" x14ac:dyDescent="0.25">
      <c r="A65" s="9">
        <v>43585.801932870374</v>
      </c>
      <c r="B65">
        <v>90</v>
      </c>
      <c r="D65">
        <v>2</v>
      </c>
      <c r="E65" s="1">
        <v>4</v>
      </c>
      <c r="F65">
        <v>6</v>
      </c>
      <c r="G65">
        <v>6</v>
      </c>
      <c r="H65" s="1">
        <v>4</v>
      </c>
      <c r="I65">
        <v>1</v>
      </c>
      <c r="J65">
        <v>1</v>
      </c>
      <c r="K65">
        <v>4</v>
      </c>
      <c r="O65" s="13">
        <v>7</v>
      </c>
      <c r="S65">
        <v>4</v>
      </c>
      <c r="AL65" s="16">
        <v>4</v>
      </c>
      <c r="AM65" s="13">
        <v>6</v>
      </c>
      <c r="AN65">
        <v>1</v>
      </c>
      <c r="AP65">
        <v>1</v>
      </c>
      <c r="AU65">
        <v>1</v>
      </c>
      <c r="AX65">
        <v>1</v>
      </c>
      <c r="AY65">
        <v>1</v>
      </c>
      <c r="BD65">
        <v>1</v>
      </c>
      <c r="BG65">
        <v>1</v>
      </c>
      <c r="BJ65">
        <v>1</v>
      </c>
      <c r="BL65">
        <v>1</v>
      </c>
      <c r="BN65">
        <v>1</v>
      </c>
      <c r="BP65">
        <v>1</v>
      </c>
      <c r="BS65" s="13">
        <v>100</v>
      </c>
      <c r="BW65" s="20"/>
      <c r="BX65" s="20"/>
      <c r="BY65" s="20"/>
      <c r="BZ65" s="20"/>
      <c r="CA65">
        <v>1</v>
      </c>
      <c r="CL65">
        <v>1</v>
      </c>
      <c r="CP65">
        <v>1</v>
      </c>
      <c r="CT65" s="16">
        <v>14</v>
      </c>
      <c r="CU65" s="16">
        <v>16</v>
      </c>
      <c r="CV65" s="16">
        <v>14</v>
      </c>
      <c r="CW65" s="16">
        <v>16</v>
      </c>
      <c r="CX65" s="16">
        <v>15</v>
      </c>
      <c r="CY65" s="16">
        <v>14</v>
      </c>
      <c r="CZ65" s="16">
        <v>14</v>
      </c>
      <c r="DA65" s="16">
        <v>13</v>
      </c>
      <c r="DB65" s="16">
        <v>13</v>
      </c>
      <c r="DC65" s="16">
        <v>13</v>
      </c>
      <c r="DE65">
        <v>1</v>
      </c>
      <c r="DJ65">
        <v>1</v>
      </c>
      <c r="DO65" s="13">
        <v>6</v>
      </c>
      <c r="DP65" s="13">
        <v>7</v>
      </c>
      <c r="DQ65" s="13">
        <v>6</v>
      </c>
      <c r="DR65" s="13">
        <v>7</v>
      </c>
      <c r="DT65">
        <v>1</v>
      </c>
      <c r="DZ65">
        <v>1</v>
      </c>
      <c r="EA65">
        <v>1</v>
      </c>
      <c r="EH65">
        <v>2</v>
      </c>
      <c r="EI65">
        <v>1</v>
      </c>
    </row>
    <row r="66" spans="1:139" x14ac:dyDescent="0.25">
      <c r="A66" s="9">
        <v>43585.809155092589</v>
      </c>
      <c r="B66">
        <v>40</v>
      </c>
      <c r="C66">
        <v>80</v>
      </c>
      <c r="D66">
        <v>4</v>
      </c>
      <c r="E66" s="1">
        <v>2</v>
      </c>
      <c r="F66">
        <v>6</v>
      </c>
      <c r="G66">
        <v>5</v>
      </c>
      <c r="H66" s="1">
        <v>4</v>
      </c>
      <c r="I66">
        <v>2</v>
      </c>
      <c r="J66">
        <v>1</v>
      </c>
      <c r="K66">
        <v>6</v>
      </c>
      <c r="Q66" s="13">
        <v>1</v>
      </c>
      <c r="S66">
        <v>1</v>
      </c>
      <c r="Z66">
        <v>1</v>
      </c>
      <c r="AB66">
        <v>1</v>
      </c>
      <c r="AH66">
        <v>1</v>
      </c>
      <c r="AL66" s="16">
        <v>4</v>
      </c>
      <c r="AM66" s="13">
        <v>5</v>
      </c>
      <c r="AN66">
        <v>1</v>
      </c>
      <c r="AO66" t="s">
        <v>459</v>
      </c>
      <c r="AP66">
        <v>1</v>
      </c>
      <c r="AQ66">
        <v>1</v>
      </c>
      <c r="AU66">
        <v>1</v>
      </c>
      <c r="AW66">
        <v>1</v>
      </c>
      <c r="BA66">
        <v>1</v>
      </c>
      <c r="BC66">
        <v>1</v>
      </c>
      <c r="BF66">
        <v>1</v>
      </c>
      <c r="BJ66">
        <v>1</v>
      </c>
      <c r="BL66">
        <v>2</v>
      </c>
      <c r="BN66">
        <v>1</v>
      </c>
      <c r="BQ66">
        <v>1</v>
      </c>
      <c r="BR66" t="s">
        <v>460</v>
      </c>
      <c r="BS66" s="13">
        <v>90</v>
      </c>
      <c r="BT66">
        <v>1</v>
      </c>
      <c r="BU66">
        <v>3</v>
      </c>
      <c r="BV66">
        <v>2</v>
      </c>
      <c r="BW66" s="20"/>
      <c r="BX66" s="20"/>
      <c r="BY66" s="20"/>
      <c r="BZ66" s="20"/>
      <c r="CA66">
        <v>1</v>
      </c>
      <c r="CB66">
        <v>1</v>
      </c>
      <c r="CD66">
        <v>1</v>
      </c>
      <c r="CL66">
        <v>1</v>
      </c>
      <c r="CT66" s="16">
        <v>13</v>
      </c>
      <c r="CU66" s="16">
        <v>15</v>
      </c>
      <c r="CV66" s="16">
        <v>14</v>
      </c>
      <c r="CW66" s="16">
        <v>14</v>
      </c>
      <c r="CX66" s="16">
        <v>14</v>
      </c>
      <c r="CY66" s="16">
        <v>15</v>
      </c>
      <c r="CZ66" s="16">
        <v>14</v>
      </c>
      <c r="DA66" s="16">
        <v>14</v>
      </c>
      <c r="DB66" s="16">
        <v>14</v>
      </c>
      <c r="DC66" s="16">
        <v>14</v>
      </c>
      <c r="DJ66">
        <v>1</v>
      </c>
      <c r="DM66" t="s">
        <v>461</v>
      </c>
      <c r="DN66" t="s">
        <v>462</v>
      </c>
      <c r="DO66" s="13">
        <v>5</v>
      </c>
      <c r="DP66" s="13">
        <v>7</v>
      </c>
      <c r="DQ66" s="13">
        <v>5</v>
      </c>
      <c r="DR66" s="13">
        <v>10</v>
      </c>
      <c r="DU66">
        <v>1</v>
      </c>
      <c r="DV66">
        <v>1</v>
      </c>
      <c r="DZ66">
        <v>1</v>
      </c>
      <c r="EA66">
        <v>1</v>
      </c>
      <c r="EF66">
        <v>4</v>
      </c>
      <c r="EG66" t="s">
        <v>463</v>
      </c>
      <c r="EH66">
        <v>2</v>
      </c>
      <c r="EI66">
        <v>2</v>
      </c>
    </row>
    <row r="67" spans="1:139" x14ac:dyDescent="0.25">
      <c r="A67" s="9">
        <v>43585.824733796297</v>
      </c>
      <c r="B67">
        <v>76</v>
      </c>
      <c r="C67">
        <v>50</v>
      </c>
      <c r="D67">
        <v>4</v>
      </c>
      <c r="E67" s="1">
        <v>2</v>
      </c>
      <c r="F67">
        <v>4</v>
      </c>
      <c r="G67">
        <v>3</v>
      </c>
      <c r="H67" s="1">
        <v>3</v>
      </c>
      <c r="I67">
        <v>3</v>
      </c>
      <c r="J67">
        <v>2</v>
      </c>
      <c r="K67">
        <v>4</v>
      </c>
      <c r="O67" s="13">
        <v>3</v>
      </c>
      <c r="S67">
        <v>2</v>
      </c>
      <c r="AL67" s="16">
        <v>2</v>
      </c>
      <c r="AM67" s="13">
        <v>7</v>
      </c>
      <c r="AN67">
        <v>1</v>
      </c>
      <c r="AO67" t="s">
        <v>464</v>
      </c>
      <c r="AP67">
        <v>1</v>
      </c>
      <c r="AU67">
        <v>1</v>
      </c>
      <c r="AV67">
        <v>1</v>
      </c>
      <c r="AY67">
        <v>1</v>
      </c>
      <c r="BD67">
        <v>1</v>
      </c>
      <c r="BG67">
        <v>1</v>
      </c>
      <c r="BJ67">
        <v>1</v>
      </c>
      <c r="BL67">
        <v>1</v>
      </c>
      <c r="BN67">
        <v>1</v>
      </c>
      <c r="BS67" s="13">
        <v>90</v>
      </c>
      <c r="BW67" s="20">
        <v>20</v>
      </c>
      <c r="BX67" s="20">
        <v>16</v>
      </c>
      <c r="BY67" s="20"/>
      <c r="BZ67" s="20"/>
      <c r="CC67">
        <v>1</v>
      </c>
      <c r="CD67">
        <v>1</v>
      </c>
      <c r="CF67">
        <v>1</v>
      </c>
      <c r="CG67">
        <v>1</v>
      </c>
      <c r="CH67">
        <v>1</v>
      </c>
      <c r="CK67" t="s">
        <v>465</v>
      </c>
      <c r="CL67">
        <v>1</v>
      </c>
      <c r="CT67" s="16">
        <v>14</v>
      </c>
      <c r="CU67" s="16">
        <v>13</v>
      </c>
      <c r="CV67" s="16">
        <v>14</v>
      </c>
      <c r="CW67" s="16">
        <v>15</v>
      </c>
      <c r="CX67" s="16">
        <v>15</v>
      </c>
      <c r="CY67" s="16">
        <v>15</v>
      </c>
      <c r="CZ67" s="16">
        <v>15</v>
      </c>
      <c r="DA67" s="16">
        <v>14</v>
      </c>
      <c r="DB67" s="16">
        <v>14</v>
      </c>
      <c r="DC67" s="16">
        <v>15</v>
      </c>
      <c r="DD67">
        <v>1</v>
      </c>
      <c r="DK67">
        <v>1</v>
      </c>
      <c r="DL67" t="s">
        <v>466</v>
      </c>
      <c r="DM67" t="s">
        <v>467</v>
      </c>
      <c r="DN67" t="s">
        <v>468</v>
      </c>
      <c r="DO67" s="13">
        <v>8</v>
      </c>
      <c r="DP67" s="13">
        <v>8</v>
      </c>
      <c r="DQ67" s="13">
        <v>6</v>
      </c>
      <c r="DR67" s="13">
        <v>7</v>
      </c>
      <c r="DT67">
        <v>1</v>
      </c>
      <c r="DZ67">
        <v>1</v>
      </c>
      <c r="EE67">
        <v>1</v>
      </c>
      <c r="EG67" t="s">
        <v>469</v>
      </c>
      <c r="EH67">
        <v>1</v>
      </c>
      <c r="EI67">
        <v>1</v>
      </c>
    </row>
    <row r="68" spans="1:139" x14ac:dyDescent="0.25">
      <c r="A68" s="9">
        <v>43585.832962962966</v>
      </c>
      <c r="B68">
        <v>0</v>
      </c>
      <c r="C68">
        <v>100</v>
      </c>
      <c r="D68">
        <v>5</v>
      </c>
      <c r="E68" s="1">
        <v>3</v>
      </c>
      <c r="F68">
        <v>7</v>
      </c>
      <c r="G68">
        <v>4</v>
      </c>
      <c r="H68" s="1">
        <v>4</v>
      </c>
      <c r="I68">
        <v>1</v>
      </c>
      <c r="J68">
        <v>1</v>
      </c>
      <c r="K68">
        <v>5</v>
      </c>
      <c r="P68" s="13">
        <v>29</v>
      </c>
      <c r="S68">
        <v>1</v>
      </c>
      <c r="Z68">
        <v>1</v>
      </c>
      <c r="AB68">
        <v>1</v>
      </c>
      <c r="AH68">
        <v>1</v>
      </c>
      <c r="AL68" s="16">
        <v>1</v>
      </c>
      <c r="AM68" s="13">
        <v>1</v>
      </c>
      <c r="AN68">
        <v>1</v>
      </c>
      <c r="AO68" t="s">
        <v>471</v>
      </c>
      <c r="AP68">
        <v>1</v>
      </c>
      <c r="AS68">
        <v>1</v>
      </c>
      <c r="AW68">
        <v>1</v>
      </c>
      <c r="AY68">
        <v>1</v>
      </c>
      <c r="BD68">
        <v>1</v>
      </c>
      <c r="BG68">
        <v>1</v>
      </c>
      <c r="BH68">
        <v>1</v>
      </c>
      <c r="BK68" t="s">
        <v>472</v>
      </c>
      <c r="BL68">
        <v>1</v>
      </c>
      <c r="BN68">
        <v>1</v>
      </c>
      <c r="BP68">
        <v>1</v>
      </c>
      <c r="BS68" s="13">
        <v>100</v>
      </c>
      <c r="BW68" s="20"/>
      <c r="BX68" s="20"/>
      <c r="BY68" s="20"/>
      <c r="BZ68" s="20"/>
      <c r="CA68">
        <v>1</v>
      </c>
      <c r="CI68">
        <v>1</v>
      </c>
      <c r="CJ68" t="s">
        <v>473</v>
      </c>
      <c r="CK68" t="s">
        <v>474</v>
      </c>
      <c r="CL68">
        <v>1</v>
      </c>
      <c r="CP68">
        <v>1</v>
      </c>
      <c r="CT68" s="16">
        <v>14</v>
      </c>
      <c r="CV68" s="16">
        <v>14</v>
      </c>
      <c r="CX68" s="16">
        <v>16</v>
      </c>
      <c r="CY68" s="16">
        <v>13</v>
      </c>
      <c r="CZ68" s="16">
        <v>13</v>
      </c>
      <c r="DA68" s="16">
        <v>14</v>
      </c>
      <c r="DB68" s="16">
        <v>13</v>
      </c>
      <c r="DC68" s="16">
        <v>14</v>
      </c>
      <c r="DH68">
        <v>1</v>
      </c>
      <c r="DI68">
        <v>1</v>
      </c>
      <c r="DM68" t="s">
        <v>475</v>
      </c>
      <c r="DN68" t="s">
        <v>476</v>
      </c>
      <c r="DO68" s="13">
        <v>8</v>
      </c>
      <c r="DP68" s="13">
        <v>8</v>
      </c>
      <c r="DQ68" s="13">
        <v>6</v>
      </c>
      <c r="DR68" s="13">
        <v>9</v>
      </c>
      <c r="DU68">
        <v>1</v>
      </c>
      <c r="DV68">
        <v>1</v>
      </c>
      <c r="DZ68">
        <v>1</v>
      </c>
      <c r="EC68">
        <v>1</v>
      </c>
      <c r="EF68">
        <v>6</v>
      </c>
      <c r="EG68" t="s">
        <v>477</v>
      </c>
      <c r="EH68">
        <v>1</v>
      </c>
      <c r="EI68">
        <v>1</v>
      </c>
    </row>
    <row r="69" spans="1:139" x14ac:dyDescent="0.25">
      <c r="A69" s="9">
        <v>43585.833831018521</v>
      </c>
      <c r="B69">
        <v>88</v>
      </c>
      <c r="C69">
        <v>21</v>
      </c>
      <c r="D69">
        <v>4</v>
      </c>
      <c r="E69" s="1">
        <v>3</v>
      </c>
      <c r="F69">
        <v>5</v>
      </c>
      <c r="G69">
        <v>3</v>
      </c>
      <c r="H69" s="1">
        <v>3</v>
      </c>
      <c r="I69">
        <v>2</v>
      </c>
      <c r="J69">
        <v>2</v>
      </c>
      <c r="K69">
        <v>4</v>
      </c>
      <c r="O69" s="13">
        <v>4</v>
      </c>
      <c r="S69">
        <v>3</v>
      </c>
      <c r="AL69" s="16">
        <v>3</v>
      </c>
      <c r="AM69" s="13">
        <v>8</v>
      </c>
      <c r="AN69">
        <v>1</v>
      </c>
      <c r="AP69">
        <v>1</v>
      </c>
      <c r="AU69">
        <v>1</v>
      </c>
      <c r="AX69">
        <v>1</v>
      </c>
      <c r="AY69">
        <v>1</v>
      </c>
      <c r="BD69">
        <v>1</v>
      </c>
      <c r="BG69">
        <v>1</v>
      </c>
      <c r="BJ69">
        <v>1</v>
      </c>
      <c r="BL69">
        <v>1</v>
      </c>
      <c r="BN69">
        <v>1</v>
      </c>
      <c r="BS69" s="13">
        <v>62</v>
      </c>
      <c r="BT69">
        <v>2</v>
      </c>
      <c r="BU69">
        <v>1</v>
      </c>
      <c r="BV69">
        <v>3</v>
      </c>
      <c r="BW69" s="20">
        <v>60</v>
      </c>
      <c r="BX69" s="20">
        <v>20</v>
      </c>
      <c r="BY69" s="20"/>
      <c r="BZ69" s="20"/>
      <c r="CF69">
        <v>1</v>
      </c>
      <c r="CG69">
        <v>1</v>
      </c>
      <c r="CL69">
        <v>1</v>
      </c>
      <c r="CP69">
        <v>1</v>
      </c>
      <c r="CT69" s="16">
        <v>14</v>
      </c>
      <c r="CU69" s="16">
        <v>15</v>
      </c>
      <c r="CV69" s="16">
        <v>15</v>
      </c>
      <c r="CW69" s="16">
        <v>15</v>
      </c>
      <c r="CX69" s="16">
        <v>15</v>
      </c>
      <c r="CY69" s="16">
        <v>14</v>
      </c>
      <c r="CZ69" s="16">
        <v>14</v>
      </c>
      <c r="DA69" s="16">
        <v>15</v>
      </c>
      <c r="DB69" s="16">
        <v>15</v>
      </c>
      <c r="DC69" s="16">
        <v>15</v>
      </c>
      <c r="DD69">
        <v>1</v>
      </c>
      <c r="DE69">
        <v>1</v>
      </c>
      <c r="DO69" s="13">
        <v>7</v>
      </c>
      <c r="DP69" s="13">
        <v>7</v>
      </c>
      <c r="DQ69" s="13">
        <v>7</v>
      </c>
      <c r="DR69" s="13">
        <v>9</v>
      </c>
      <c r="DT69">
        <v>1</v>
      </c>
      <c r="DV69">
        <v>1</v>
      </c>
      <c r="EE69">
        <v>1</v>
      </c>
      <c r="EH69">
        <v>1</v>
      </c>
      <c r="EI69">
        <v>2</v>
      </c>
    </row>
    <row r="70" spans="1:139" x14ac:dyDescent="0.25">
      <c r="A70" s="9">
        <v>43585.836180555554</v>
      </c>
      <c r="C70">
        <v>15</v>
      </c>
      <c r="D70">
        <v>2</v>
      </c>
      <c r="E70" s="1">
        <v>1</v>
      </c>
      <c r="F70">
        <v>3</v>
      </c>
      <c r="G70">
        <v>1</v>
      </c>
      <c r="H70" s="1">
        <v>2</v>
      </c>
      <c r="I70">
        <v>3</v>
      </c>
      <c r="J70">
        <v>2</v>
      </c>
      <c r="K70">
        <v>7</v>
      </c>
      <c r="R70" s="13">
        <v>2</v>
      </c>
      <c r="S70">
        <v>2</v>
      </c>
      <c r="AL70" s="16">
        <v>2</v>
      </c>
      <c r="AM70" s="13">
        <v>8</v>
      </c>
      <c r="AN70">
        <v>1</v>
      </c>
      <c r="AO70" t="s">
        <v>479</v>
      </c>
      <c r="AP70">
        <v>1</v>
      </c>
      <c r="AU70">
        <v>1</v>
      </c>
      <c r="AV70">
        <v>1</v>
      </c>
      <c r="BA70">
        <v>1</v>
      </c>
      <c r="BB70">
        <v>1</v>
      </c>
      <c r="BG70">
        <v>1</v>
      </c>
      <c r="BJ70">
        <v>1</v>
      </c>
      <c r="BL70">
        <v>1</v>
      </c>
      <c r="BN70">
        <v>1</v>
      </c>
      <c r="BO70">
        <v>1</v>
      </c>
      <c r="BP70">
        <v>1</v>
      </c>
      <c r="BS70" s="13">
        <v>75</v>
      </c>
      <c r="BT70">
        <v>1</v>
      </c>
      <c r="BU70">
        <v>2</v>
      </c>
      <c r="BV70">
        <v>3</v>
      </c>
      <c r="BW70" s="20">
        <v>90</v>
      </c>
      <c r="BX70" s="20">
        <v>60</v>
      </c>
      <c r="BY70" s="20">
        <v>75</v>
      </c>
      <c r="BZ70" s="20"/>
      <c r="CB70">
        <v>1</v>
      </c>
      <c r="CC70">
        <v>1</v>
      </c>
      <c r="CD70">
        <v>1</v>
      </c>
      <c r="CG70">
        <v>1</v>
      </c>
      <c r="CK70" t="s">
        <v>480</v>
      </c>
      <c r="CL70">
        <v>1</v>
      </c>
      <c r="CP70">
        <v>1</v>
      </c>
      <c r="CT70" s="16">
        <v>17</v>
      </c>
      <c r="CU70" s="16">
        <v>15</v>
      </c>
      <c r="CV70" s="16">
        <v>15</v>
      </c>
      <c r="CW70" s="16">
        <v>15</v>
      </c>
      <c r="CX70" s="16">
        <v>15</v>
      </c>
      <c r="CY70" s="16">
        <v>15</v>
      </c>
      <c r="CZ70" s="16">
        <v>15</v>
      </c>
      <c r="DA70" s="16">
        <v>13</v>
      </c>
      <c r="DB70" s="16">
        <v>14</v>
      </c>
      <c r="DC70" s="16">
        <v>14</v>
      </c>
      <c r="DD70">
        <v>1</v>
      </c>
      <c r="DE70">
        <v>1</v>
      </c>
      <c r="DF70">
        <v>1</v>
      </c>
      <c r="DG70">
        <v>1</v>
      </c>
      <c r="DJ70">
        <v>1</v>
      </c>
      <c r="DM70" t="s">
        <v>481</v>
      </c>
      <c r="DN70" t="s">
        <v>482</v>
      </c>
      <c r="DO70" s="13">
        <v>6</v>
      </c>
      <c r="DP70" s="13">
        <v>7</v>
      </c>
      <c r="DQ70" s="13">
        <v>6</v>
      </c>
      <c r="DR70" s="13">
        <v>8</v>
      </c>
      <c r="DU70">
        <v>1</v>
      </c>
      <c r="DY70">
        <v>1</v>
      </c>
      <c r="ED70">
        <v>1</v>
      </c>
      <c r="EF70">
        <v>3</v>
      </c>
      <c r="EG70" t="s">
        <v>483</v>
      </c>
      <c r="EH70">
        <v>1</v>
      </c>
      <c r="EI70">
        <v>1</v>
      </c>
    </row>
    <row r="71" spans="1:139" x14ac:dyDescent="0.25">
      <c r="A71" s="9">
        <v>43585.839675925927</v>
      </c>
      <c r="B71">
        <v>47</v>
      </c>
      <c r="C71">
        <v>49</v>
      </c>
      <c r="D71">
        <v>4</v>
      </c>
      <c r="E71" s="1">
        <v>1</v>
      </c>
      <c r="F71">
        <v>4</v>
      </c>
      <c r="G71">
        <v>1</v>
      </c>
      <c r="H71" s="1">
        <v>2</v>
      </c>
      <c r="I71">
        <v>4</v>
      </c>
      <c r="J71">
        <v>2</v>
      </c>
      <c r="K71">
        <v>7</v>
      </c>
      <c r="R71" s="13">
        <v>11</v>
      </c>
      <c r="S71">
        <v>2</v>
      </c>
      <c r="AL71" s="16">
        <v>2</v>
      </c>
      <c r="AM71" s="13">
        <v>5</v>
      </c>
      <c r="AN71">
        <v>1</v>
      </c>
      <c r="AO71" t="s">
        <v>485</v>
      </c>
      <c r="AQ71">
        <v>1</v>
      </c>
      <c r="AU71">
        <v>1</v>
      </c>
      <c r="AV71">
        <v>1</v>
      </c>
      <c r="AY71">
        <v>1</v>
      </c>
      <c r="BD71">
        <v>1</v>
      </c>
      <c r="BG71">
        <v>1</v>
      </c>
      <c r="BJ71">
        <v>1</v>
      </c>
      <c r="BW71" s="20"/>
      <c r="BX71" s="20"/>
      <c r="BY71" s="20"/>
      <c r="BZ71" s="20"/>
      <c r="CK71" t="s">
        <v>486</v>
      </c>
      <c r="DM71" t="s">
        <v>487</v>
      </c>
      <c r="DN71" t="s">
        <v>488</v>
      </c>
      <c r="DO71" s="13">
        <v>7</v>
      </c>
      <c r="DP71" s="13">
        <v>7</v>
      </c>
      <c r="DQ71" s="13">
        <v>7</v>
      </c>
      <c r="DR71" s="13">
        <v>7</v>
      </c>
      <c r="DS71">
        <v>1</v>
      </c>
      <c r="DV71">
        <v>1</v>
      </c>
      <c r="EA71">
        <v>1</v>
      </c>
      <c r="EH71">
        <v>1</v>
      </c>
      <c r="EI71">
        <v>1</v>
      </c>
    </row>
    <row r="72" spans="1:139" x14ac:dyDescent="0.25">
      <c r="A72" s="9">
        <v>43585.844733796293</v>
      </c>
      <c r="B72">
        <v>48</v>
      </c>
      <c r="C72">
        <v>8</v>
      </c>
      <c r="D72">
        <v>5</v>
      </c>
      <c r="E72" s="1">
        <v>3</v>
      </c>
      <c r="F72">
        <v>7</v>
      </c>
      <c r="G72">
        <v>5</v>
      </c>
      <c r="H72" s="1">
        <v>2</v>
      </c>
      <c r="I72">
        <v>2</v>
      </c>
      <c r="J72">
        <v>1</v>
      </c>
      <c r="K72">
        <v>7</v>
      </c>
      <c r="R72" s="13">
        <v>2</v>
      </c>
      <c r="S72">
        <v>2</v>
      </c>
      <c r="AL72" s="16">
        <v>5</v>
      </c>
      <c r="AM72" s="13">
        <v>7</v>
      </c>
      <c r="AN72">
        <v>1</v>
      </c>
      <c r="AO72" t="s">
        <v>490</v>
      </c>
      <c r="AP72">
        <v>1</v>
      </c>
      <c r="AU72">
        <v>1</v>
      </c>
      <c r="AX72">
        <v>1</v>
      </c>
      <c r="BA72">
        <v>1</v>
      </c>
      <c r="BD72">
        <v>1</v>
      </c>
      <c r="BG72">
        <v>1</v>
      </c>
      <c r="BJ72">
        <v>1</v>
      </c>
      <c r="BL72">
        <v>1</v>
      </c>
      <c r="BN72">
        <v>1</v>
      </c>
      <c r="BO72">
        <v>1</v>
      </c>
      <c r="BP72">
        <v>1</v>
      </c>
      <c r="BS72" s="13">
        <v>85</v>
      </c>
      <c r="BT72">
        <v>1</v>
      </c>
      <c r="BU72">
        <v>2</v>
      </c>
      <c r="BV72">
        <v>3</v>
      </c>
      <c r="BW72" s="20">
        <v>130</v>
      </c>
      <c r="BX72" s="20">
        <v>50</v>
      </c>
      <c r="BY72" s="20">
        <v>30</v>
      </c>
      <c r="BZ72" s="20">
        <v>30</v>
      </c>
      <c r="CB72">
        <v>1</v>
      </c>
      <c r="CK72" t="s">
        <v>491</v>
      </c>
      <c r="CL72">
        <v>1</v>
      </c>
      <c r="CP72">
        <v>1</v>
      </c>
      <c r="CT72" s="16">
        <v>13</v>
      </c>
      <c r="CU72" s="16">
        <v>15</v>
      </c>
      <c r="CV72" s="16">
        <v>13</v>
      </c>
      <c r="CW72" s="16">
        <v>15</v>
      </c>
      <c r="CX72" s="16">
        <v>13</v>
      </c>
      <c r="CY72" s="16">
        <v>13</v>
      </c>
      <c r="CZ72" s="16">
        <v>13</v>
      </c>
      <c r="DA72" s="16">
        <v>13</v>
      </c>
      <c r="DB72" s="16">
        <v>13</v>
      </c>
      <c r="DC72" s="16">
        <v>13</v>
      </c>
      <c r="DD72">
        <v>1</v>
      </c>
      <c r="DE72">
        <v>1</v>
      </c>
      <c r="DH72">
        <v>1</v>
      </c>
      <c r="DJ72">
        <v>1</v>
      </c>
      <c r="DM72" t="s">
        <v>492</v>
      </c>
      <c r="DN72" t="s">
        <v>493</v>
      </c>
      <c r="DO72" s="13">
        <v>7</v>
      </c>
      <c r="DP72" s="13">
        <v>7</v>
      </c>
      <c r="DQ72" s="13">
        <v>6</v>
      </c>
      <c r="DR72" s="13">
        <v>10</v>
      </c>
      <c r="DU72">
        <v>1</v>
      </c>
      <c r="DV72">
        <v>1</v>
      </c>
      <c r="EA72">
        <v>1</v>
      </c>
      <c r="EF72">
        <v>7</v>
      </c>
      <c r="EG72" t="s">
        <v>494</v>
      </c>
      <c r="EH72">
        <v>1</v>
      </c>
      <c r="EI72">
        <v>1</v>
      </c>
    </row>
    <row r="73" spans="1:139" x14ac:dyDescent="0.25">
      <c r="A73" s="9">
        <v>43585.853171296294</v>
      </c>
      <c r="B73">
        <v>20</v>
      </c>
      <c r="C73">
        <v>50</v>
      </c>
      <c r="D73">
        <v>5</v>
      </c>
      <c r="E73" s="1">
        <v>3</v>
      </c>
      <c r="F73">
        <v>7</v>
      </c>
      <c r="G73">
        <v>5</v>
      </c>
      <c r="H73" s="1">
        <v>4</v>
      </c>
      <c r="I73">
        <v>1</v>
      </c>
      <c r="J73">
        <v>1</v>
      </c>
      <c r="K73">
        <v>1</v>
      </c>
      <c r="L73" s="13">
        <v>1</v>
      </c>
      <c r="S73">
        <v>3</v>
      </c>
      <c r="AL73" s="16">
        <v>4</v>
      </c>
      <c r="AM73" s="13">
        <v>5</v>
      </c>
      <c r="AN73">
        <v>1</v>
      </c>
      <c r="AO73">
        <v>1100</v>
      </c>
      <c r="AP73">
        <v>1</v>
      </c>
      <c r="AU73">
        <v>1</v>
      </c>
      <c r="AV73">
        <v>1</v>
      </c>
      <c r="BA73">
        <v>1</v>
      </c>
      <c r="BC73">
        <v>1</v>
      </c>
      <c r="BG73">
        <v>1</v>
      </c>
      <c r="BJ73">
        <v>1</v>
      </c>
      <c r="BL73">
        <v>2</v>
      </c>
      <c r="BN73">
        <v>1</v>
      </c>
      <c r="BS73" s="13">
        <v>80</v>
      </c>
      <c r="BT73">
        <v>2</v>
      </c>
      <c r="BU73">
        <v>1</v>
      </c>
      <c r="BV73">
        <v>3</v>
      </c>
      <c r="BW73" s="20">
        <v>136</v>
      </c>
      <c r="BX73" s="20"/>
      <c r="BY73" s="20">
        <v>94</v>
      </c>
      <c r="BZ73" s="20"/>
      <c r="CI73">
        <v>1</v>
      </c>
      <c r="CJ73" t="s">
        <v>496</v>
      </c>
      <c r="CL73">
        <v>1</v>
      </c>
      <c r="CP73">
        <v>1</v>
      </c>
      <c r="CT73" s="16">
        <v>14</v>
      </c>
      <c r="CU73" s="16">
        <v>15</v>
      </c>
      <c r="CV73" s="16">
        <v>14</v>
      </c>
      <c r="DA73" s="16">
        <v>14</v>
      </c>
      <c r="DB73" s="16">
        <v>14</v>
      </c>
      <c r="DC73" s="16">
        <v>13</v>
      </c>
      <c r="DD73">
        <v>1</v>
      </c>
      <c r="DE73">
        <v>1</v>
      </c>
      <c r="DF73">
        <v>1</v>
      </c>
      <c r="DG73">
        <v>1</v>
      </c>
      <c r="DK73">
        <v>1</v>
      </c>
      <c r="DL73" t="s">
        <v>497</v>
      </c>
      <c r="DM73" t="s">
        <v>498</v>
      </c>
      <c r="DO73" s="13">
        <v>7</v>
      </c>
      <c r="DP73" s="13">
        <v>7</v>
      </c>
      <c r="DQ73" s="13">
        <v>7</v>
      </c>
      <c r="DR73" s="13">
        <v>10</v>
      </c>
      <c r="DU73">
        <v>1</v>
      </c>
      <c r="DV73">
        <v>1</v>
      </c>
      <c r="EA73">
        <v>1</v>
      </c>
      <c r="EF73">
        <v>7</v>
      </c>
      <c r="EG73" t="s">
        <v>499</v>
      </c>
      <c r="EH73">
        <v>2</v>
      </c>
      <c r="EI73">
        <v>2</v>
      </c>
    </row>
    <row r="74" spans="1:139" x14ac:dyDescent="0.25">
      <c r="A74" s="9">
        <v>43585.886932870373</v>
      </c>
      <c r="B74">
        <v>10</v>
      </c>
      <c r="C74">
        <v>50</v>
      </c>
      <c r="D74">
        <v>2</v>
      </c>
      <c r="E74" s="1">
        <v>1</v>
      </c>
      <c r="F74">
        <v>6</v>
      </c>
      <c r="G74">
        <v>2</v>
      </c>
      <c r="H74" s="1">
        <v>4</v>
      </c>
      <c r="I74">
        <v>1</v>
      </c>
      <c r="J74">
        <v>1</v>
      </c>
      <c r="K74">
        <v>7</v>
      </c>
      <c r="R74" s="13">
        <v>10</v>
      </c>
      <c r="S74">
        <v>2</v>
      </c>
      <c r="AL74" s="16">
        <v>2</v>
      </c>
      <c r="AM74" s="13">
        <v>7</v>
      </c>
      <c r="AN74">
        <v>1</v>
      </c>
      <c r="AO74" t="s">
        <v>500</v>
      </c>
      <c r="AP74">
        <v>1</v>
      </c>
      <c r="AU74">
        <v>1</v>
      </c>
      <c r="AX74">
        <v>1</v>
      </c>
      <c r="BA74">
        <v>1</v>
      </c>
      <c r="BD74">
        <v>1</v>
      </c>
      <c r="BG74">
        <v>1</v>
      </c>
      <c r="BJ74">
        <v>1</v>
      </c>
      <c r="BL74">
        <v>1</v>
      </c>
      <c r="BN74">
        <v>1</v>
      </c>
      <c r="BO74">
        <v>1</v>
      </c>
      <c r="BS74" s="13">
        <v>100</v>
      </c>
      <c r="BW74" s="20">
        <v>90</v>
      </c>
      <c r="BX74" s="20">
        <v>60</v>
      </c>
      <c r="BY74" s="20">
        <v>80</v>
      </c>
      <c r="BZ74" s="20"/>
      <c r="CB74">
        <v>1</v>
      </c>
      <c r="CC74">
        <v>1</v>
      </c>
      <c r="CF74">
        <v>1</v>
      </c>
      <c r="CG74">
        <v>1</v>
      </c>
      <c r="CK74" t="s">
        <v>501</v>
      </c>
      <c r="CL74">
        <v>1</v>
      </c>
      <c r="CT74" s="16">
        <v>15</v>
      </c>
      <c r="CU74" s="16">
        <v>14</v>
      </c>
      <c r="CV74" s="16">
        <v>14</v>
      </c>
      <c r="CW74" s="16">
        <v>14</v>
      </c>
      <c r="CX74" s="16">
        <v>14</v>
      </c>
      <c r="CY74" s="16">
        <v>14</v>
      </c>
      <c r="CZ74" s="16">
        <v>14</v>
      </c>
      <c r="DA74" s="16">
        <v>14</v>
      </c>
      <c r="DB74" s="16">
        <v>14</v>
      </c>
      <c r="DC74" s="16">
        <v>14</v>
      </c>
      <c r="DD74">
        <v>1</v>
      </c>
      <c r="DE74">
        <v>1</v>
      </c>
      <c r="DF74">
        <v>1</v>
      </c>
      <c r="DG74">
        <v>1</v>
      </c>
      <c r="DM74" t="s">
        <v>502</v>
      </c>
      <c r="DN74" t="s">
        <v>503</v>
      </c>
      <c r="DO74" s="13">
        <v>8</v>
      </c>
      <c r="DP74" s="13">
        <v>8</v>
      </c>
      <c r="DQ74" s="13">
        <v>8</v>
      </c>
      <c r="DR74" s="13">
        <v>8</v>
      </c>
      <c r="DU74">
        <v>1</v>
      </c>
      <c r="DV74">
        <v>1</v>
      </c>
      <c r="EA74">
        <v>1</v>
      </c>
      <c r="EF74">
        <v>5</v>
      </c>
      <c r="EH74">
        <v>2</v>
      </c>
      <c r="EI74">
        <v>1</v>
      </c>
    </row>
    <row r="75" spans="1:139" x14ac:dyDescent="0.25">
      <c r="A75" s="9">
        <v>43585.894270833334</v>
      </c>
      <c r="B75">
        <v>39</v>
      </c>
      <c r="C75">
        <v>33</v>
      </c>
      <c r="D75">
        <v>3</v>
      </c>
      <c r="E75" s="1">
        <v>2</v>
      </c>
      <c r="F75">
        <v>4</v>
      </c>
      <c r="G75">
        <v>2</v>
      </c>
      <c r="H75" s="1">
        <v>2</v>
      </c>
      <c r="I75">
        <v>6</v>
      </c>
      <c r="J75">
        <v>2</v>
      </c>
      <c r="K75">
        <v>4</v>
      </c>
      <c r="O75" s="13">
        <v>4</v>
      </c>
      <c r="S75">
        <v>2</v>
      </c>
      <c r="AL75" s="16">
        <v>2</v>
      </c>
      <c r="AM75" s="13">
        <v>8</v>
      </c>
      <c r="AN75">
        <v>1</v>
      </c>
      <c r="AO75" t="s">
        <v>505</v>
      </c>
      <c r="AP75">
        <v>1</v>
      </c>
      <c r="AU75">
        <v>1</v>
      </c>
      <c r="AV75">
        <v>1</v>
      </c>
      <c r="BA75">
        <v>1</v>
      </c>
      <c r="BD75">
        <v>1</v>
      </c>
      <c r="BG75">
        <v>1</v>
      </c>
      <c r="BJ75">
        <v>1</v>
      </c>
      <c r="BL75">
        <v>1</v>
      </c>
      <c r="BN75">
        <v>1</v>
      </c>
      <c r="BS75" s="13">
        <v>90</v>
      </c>
      <c r="BT75">
        <v>1</v>
      </c>
      <c r="BU75">
        <v>2</v>
      </c>
      <c r="BV75">
        <v>3</v>
      </c>
      <c r="BW75" s="20"/>
      <c r="BX75" s="20"/>
      <c r="BY75" s="20"/>
      <c r="BZ75" s="20"/>
      <c r="CA75">
        <v>1</v>
      </c>
      <c r="CB75">
        <v>1</v>
      </c>
      <c r="CF75">
        <v>1</v>
      </c>
      <c r="CG75">
        <v>1</v>
      </c>
      <c r="CL75">
        <v>1</v>
      </c>
      <c r="CP75">
        <v>1</v>
      </c>
      <c r="CT75" s="16">
        <v>14</v>
      </c>
      <c r="CU75" s="16">
        <v>14</v>
      </c>
      <c r="CV75" s="16">
        <v>13</v>
      </c>
      <c r="CW75" s="16">
        <v>15</v>
      </c>
      <c r="CX75" s="16">
        <v>14</v>
      </c>
      <c r="CY75" s="16">
        <v>14</v>
      </c>
      <c r="CZ75" s="16">
        <v>14</v>
      </c>
      <c r="DA75" s="16">
        <v>13</v>
      </c>
      <c r="DB75" s="16">
        <v>14</v>
      </c>
      <c r="DC75" s="16">
        <v>14</v>
      </c>
      <c r="DD75">
        <v>1</v>
      </c>
      <c r="DE75">
        <v>1</v>
      </c>
      <c r="DM75" t="s">
        <v>506</v>
      </c>
      <c r="DN75" t="s">
        <v>507</v>
      </c>
      <c r="DO75" s="13">
        <v>7</v>
      </c>
      <c r="DP75" s="13">
        <v>8</v>
      </c>
      <c r="DQ75" s="13">
        <v>6</v>
      </c>
      <c r="DR75" s="13">
        <v>8</v>
      </c>
      <c r="DU75">
        <v>1</v>
      </c>
      <c r="DY75">
        <v>1</v>
      </c>
      <c r="EE75">
        <v>1</v>
      </c>
      <c r="EF75">
        <v>4</v>
      </c>
      <c r="EH75">
        <v>1</v>
      </c>
      <c r="EI75">
        <v>1</v>
      </c>
    </row>
    <row r="76" spans="1:139" x14ac:dyDescent="0.25">
      <c r="A76" s="9">
        <v>43585.894745370373</v>
      </c>
      <c r="B76">
        <v>90</v>
      </c>
      <c r="C76">
        <v>66</v>
      </c>
      <c r="D76">
        <v>4</v>
      </c>
      <c r="E76" s="1">
        <v>4</v>
      </c>
      <c r="F76">
        <v>7</v>
      </c>
      <c r="G76">
        <v>5</v>
      </c>
      <c r="H76" s="1">
        <v>2</v>
      </c>
      <c r="I76">
        <v>2</v>
      </c>
      <c r="J76">
        <v>2</v>
      </c>
      <c r="K76">
        <v>4</v>
      </c>
      <c r="O76" s="13">
        <v>7</v>
      </c>
      <c r="S76">
        <v>2</v>
      </c>
      <c r="AL76" s="16">
        <v>2</v>
      </c>
      <c r="AM76" s="13">
        <v>8</v>
      </c>
      <c r="AN76">
        <v>2</v>
      </c>
      <c r="AO76" t="s">
        <v>509</v>
      </c>
      <c r="AP76">
        <v>1</v>
      </c>
      <c r="AS76">
        <v>1</v>
      </c>
      <c r="AX76">
        <v>1</v>
      </c>
      <c r="AY76">
        <v>1</v>
      </c>
      <c r="BD76">
        <v>1</v>
      </c>
      <c r="BG76">
        <v>1</v>
      </c>
      <c r="BJ76">
        <v>1</v>
      </c>
      <c r="BL76">
        <v>1</v>
      </c>
      <c r="BQ76">
        <v>1</v>
      </c>
      <c r="BS76" s="13">
        <v>100</v>
      </c>
      <c r="BW76" s="20"/>
      <c r="BX76" s="20"/>
      <c r="BY76" s="20"/>
      <c r="BZ76" s="20"/>
      <c r="CG76">
        <v>1</v>
      </c>
      <c r="CL76">
        <v>1</v>
      </c>
      <c r="CP76">
        <v>1</v>
      </c>
      <c r="CT76" s="16">
        <v>13</v>
      </c>
      <c r="CU76" s="16">
        <v>14</v>
      </c>
      <c r="CV76" s="16">
        <v>13</v>
      </c>
      <c r="CW76" s="16">
        <v>13</v>
      </c>
      <c r="CX76" s="16">
        <v>13</v>
      </c>
      <c r="CY76" s="16">
        <v>13</v>
      </c>
      <c r="CZ76" s="16">
        <v>13</v>
      </c>
      <c r="DA76" s="16">
        <v>13</v>
      </c>
      <c r="DB76" s="16">
        <v>13</v>
      </c>
      <c r="DC76" s="16">
        <v>13</v>
      </c>
      <c r="DE76">
        <v>1</v>
      </c>
      <c r="DJ76">
        <v>1</v>
      </c>
      <c r="DM76" t="s">
        <v>510</v>
      </c>
      <c r="DO76" s="13">
        <v>8</v>
      </c>
      <c r="DP76" s="13">
        <v>8</v>
      </c>
      <c r="DQ76" s="13">
        <v>6</v>
      </c>
      <c r="DR76" s="13">
        <v>6</v>
      </c>
      <c r="DT76">
        <v>1</v>
      </c>
      <c r="DW76">
        <v>1</v>
      </c>
      <c r="DX76">
        <v>1</v>
      </c>
      <c r="DY76">
        <v>1</v>
      </c>
      <c r="EB76">
        <v>1</v>
      </c>
      <c r="EC76">
        <v>1</v>
      </c>
      <c r="ED76">
        <v>1</v>
      </c>
      <c r="EH76">
        <v>2</v>
      </c>
      <c r="EI76">
        <v>2</v>
      </c>
    </row>
    <row r="77" spans="1:139" x14ac:dyDescent="0.25">
      <c r="A77" s="9">
        <v>43585.899004629631</v>
      </c>
      <c r="B77">
        <v>35</v>
      </c>
      <c r="D77">
        <v>4</v>
      </c>
      <c r="E77" s="1">
        <v>3</v>
      </c>
      <c r="F77">
        <v>5</v>
      </c>
      <c r="G77">
        <v>4</v>
      </c>
      <c r="H77" s="1">
        <v>4</v>
      </c>
      <c r="I77">
        <v>3</v>
      </c>
      <c r="J77">
        <v>1</v>
      </c>
      <c r="K77">
        <v>7</v>
      </c>
      <c r="R77" s="13">
        <v>7</v>
      </c>
      <c r="S77">
        <v>5</v>
      </c>
      <c r="AL77" s="16">
        <v>5</v>
      </c>
      <c r="AM77" s="13">
        <v>1</v>
      </c>
      <c r="AN77">
        <v>3</v>
      </c>
      <c r="AO77" t="s">
        <v>511</v>
      </c>
      <c r="AP77">
        <v>1</v>
      </c>
      <c r="AU77">
        <v>1</v>
      </c>
      <c r="AV77">
        <v>1</v>
      </c>
      <c r="AY77">
        <v>1</v>
      </c>
      <c r="BD77">
        <v>1</v>
      </c>
      <c r="BG77">
        <v>1</v>
      </c>
      <c r="BJ77">
        <v>1</v>
      </c>
      <c r="BL77">
        <v>2</v>
      </c>
      <c r="BN77">
        <v>1</v>
      </c>
      <c r="BS77" s="13">
        <v>100</v>
      </c>
      <c r="BW77" s="20">
        <v>150</v>
      </c>
      <c r="BX77" s="20">
        <v>60</v>
      </c>
      <c r="BY77" s="20"/>
      <c r="BZ77" s="20"/>
      <c r="CD77">
        <v>1</v>
      </c>
      <c r="CL77">
        <v>1</v>
      </c>
      <c r="CT77" s="16">
        <v>13</v>
      </c>
      <c r="CU77" s="16">
        <v>15</v>
      </c>
      <c r="CV77" s="16">
        <v>13</v>
      </c>
      <c r="CW77" s="16">
        <v>14</v>
      </c>
      <c r="CX77" s="16">
        <v>13</v>
      </c>
      <c r="CY77" s="16">
        <v>14</v>
      </c>
      <c r="CZ77" s="16">
        <v>14</v>
      </c>
      <c r="DA77" s="16">
        <v>13</v>
      </c>
      <c r="DB77" s="16">
        <v>13</v>
      </c>
      <c r="DC77" s="16">
        <v>15</v>
      </c>
      <c r="DD77">
        <v>1</v>
      </c>
      <c r="DE77">
        <v>1</v>
      </c>
      <c r="DM77" t="s">
        <v>512</v>
      </c>
      <c r="DN77" t="s">
        <v>513</v>
      </c>
      <c r="DO77" s="13">
        <v>8</v>
      </c>
      <c r="DP77" s="13">
        <v>8</v>
      </c>
      <c r="DQ77" s="13">
        <v>8</v>
      </c>
      <c r="DR77" s="13">
        <v>8</v>
      </c>
      <c r="DU77">
        <v>1</v>
      </c>
      <c r="DV77">
        <v>1</v>
      </c>
      <c r="EA77">
        <v>1</v>
      </c>
      <c r="EF77">
        <v>6</v>
      </c>
      <c r="EH77">
        <v>2</v>
      </c>
      <c r="EI77">
        <v>1</v>
      </c>
    </row>
    <row r="78" spans="1:139" x14ac:dyDescent="0.25">
      <c r="A78" s="9">
        <v>43585.90388888889</v>
      </c>
      <c r="B78">
        <v>90</v>
      </c>
      <c r="C78">
        <v>100</v>
      </c>
      <c r="D78">
        <v>5</v>
      </c>
      <c r="E78" s="1">
        <v>2</v>
      </c>
      <c r="F78">
        <v>6</v>
      </c>
      <c r="G78">
        <v>5</v>
      </c>
      <c r="H78" s="1">
        <v>4</v>
      </c>
      <c r="I78">
        <v>3</v>
      </c>
      <c r="J78">
        <v>1</v>
      </c>
      <c r="K78">
        <v>7</v>
      </c>
      <c r="R78" s="13">
        <v>6</v>
      </c>
      <c r="S78">
        <v>1</v>
      </c>
      <c r="AA78">
        <v>1</v>
      </c>
      <c r="AB78">
        <v>1</v>
      </c>
      <c r="AL78" s="16">
        <v>1</v>
      </c>
      <c r="AM78" s="13">
        <v>7</v>
      </c>
      <c r="AN78">
        <v>1</v>
      </c>
      <c r="AO78" t="s">
        <v>515</v>
      </c>
      <c r="AP78">
        <v>1</v>
      </c>
      <c r="AT78">
        <v>1</v>
      </c>
      <c r="AW78">
        <v>1</v>
      </c>
      <c r="AY78">
        <v>1</v>
      </c>
      <c r="BC78">
        <v>1</v>
      </c>
      <c r="BG78">
        <v>1</v>
      </c>
      <c r="BJ78">
        <v>1</v>
      </c>
      <c r="BL78">
        <v>1</v>
      </c>
      <c r="BN78">
        <v>1</v>
      </c>
      <c r="BO78">
        <v>1</v>
      </c>
      <c r="BP78">
        <v>1</v>
      </c>
      <c r="BS78" s="13">
        <v>95</v>
      </c>
      <c r="BT78">
        <v>2</v>
      </c>
      <c r="BU78">
        <v>1</v>
      </c>
      <c r="BV78">
        <v>3</v>
      </c>
      <c r="BW78" s="20">
        <v>150</v>
      </c>
      <c r="BX78" s="20">
        <v>75</v>
      </c>
      <c r="BY78" s="20">
        <v>50</v>
      </c>
      <c r="BZ78" s="20">
        <v>120</v>
      </c>
      <c r="CC78">
        <v>1</v>
      </c>
      <c r="CD78">
        <v>1</v>
      </c>
      <c r="CE78">
        <v>1</v>
      </c>
      <c r="CL78">
        <v>1</v>
      </c>
      <c r="CP78">
        <v>1</v>
      </c>
      <c r="CT78" s="16">
        <v>13</v>
      </c>
      <c r="CU78" s="16">
        <v>14</v>
      </c>
      <c r="CV78" s="16">
        <v>13</v>
      </c>
      <c r="CW78" s="16">
        <v>13</v>
      </c>
      <c r="CX78" s="16">
        <v>13</v>
      </c>
      <c r="CY78" s="16">
        <v>13</v>
      </c>
      <c r="CZ78" s="16">
        <v>13</v>
      </c>
      <c r="DA78" s="16">
        <v>13</v>
      </c>
      <c r="DB78" s="16">
        <v>14</v>
      </c>
      <c r="DC78" s="16">
        <v>13</v>
      </c>
      <c r="DD78">
        <v>1</v>
      </c>
      <c r="DE78">
        <v>1</v>
      </c>
      <c r="DF78">
        <v>1</v>
      </c>
      <c r="DG78">
        <v>1</v>
      </c>
      <c r="DH78">
        <v>1</v>
      </c>
      <c r="DJ78">
        <v>1</v>
      </c>
      <c r="DM78" t="s">
        <v>516</v>
      </c>
      <c r="DN78" t="s">
        <v>517</v>
      </c>
      <c r="DO78" s="13">
        <v>7</v>
      </c>
      <c r="DP78" s="13">
        <v>7</v>
      </c>
      <c r="DQ78" s="13">
        <v>6</v>
      </c>
      <c r="DR78" s="13">
        <v>8</v>
      </c>
      <c r="DT78">
        <v>1</v>
      </c>
      <c r="DV78">
        <v>1</v>
      </c>
      <c r="EA78">
        <v>1</v>
      </c>
      <c r="EH78">
        <v>2</v>
      </c>
      <c r="EI78">
        <v>1</v>
      </c>
    </row>
    <row r="79" spans="1:139" x14ac:dyDescent="0.25">
      <c r="A79" s="10">
        <v>43585.950300925928</v>
      </c>
      <c r="B79">
        <v>86</v>
      </c>
      <c r="C79">
        <v>28</v>
      </c>
      <c r="D79">
        <v>4</v>
      </c>
      <c r="E79">
        <v>7</v>
      </c>
      <c r="F79">
        <v>7</v>
      </c>
      <c r="G79">
        <v>1</v>
      </c>
      <c r="H79" s="1">
        <v>2</v>
      </c>
      <c r="I79">
        <v>6</v>
      </c>
      <c r="J79">
        <v>2</v>
      </c>
      <c r="K79">
        <v>4</v>
      </c>
      <c r="O79" s="13">
        <v>4</v>
      </c>
      <c r="S79">
        <v>5</v>
      </c>
      <c r="AL79" s="16">
        <v>5</v>
      </c>
      <c r="AM79" s="13">
        <v>8</v>
      </c>
      <c r="AN79">
        <v>1</v>
      </c>
      <c r="AO79" t="s">
        <v>519</v>
      </c>
      <c r="AP79">
        <v>1</v>
      </c>
      <c r="AU79">
        <v>1</v>
      </c>
      <c r="AX79">
        <v>1</v>
      </c>
      <c r="BA79">
        <v>1</v>
      </c>
      <c r="BB79">
        <v>1</v>
      </c>
      <c r="BF79">
        <v>1</v>
      </c>
      <c r="BJ79">
        <v>1</v>
      </c>
      <c r="BL79">
        <v>3</v>
      </c>
      <c r="BN79">
        <v>1</v>
      </c>
      <c r="BS79" s="13">
        <v>100</v>
      </c>
      <c r="BW79" s="20">
        <v>20</v>
      </c>
      <c r="BX79" s="20">
        <v>4</v>
      </c>
      <c r="BY79" s="20"/>
      <c r="BZ79" s="20"/>
      <c r="CI79">
        <v>1</v>
      </c>
      <c r="CJ79" t="s">
        <v>520</v>
      </c>
      <c r="CK79" t="s">
        <v>521</v>
      </c>
      <c r="CL79">
        <v>1</v>
      </c>
      <c r="CM79">
        <v>1</v>
      </c>
      <c r="CT79" s="16">
        <v>13</v>
      </c>
      <c r="CU79" s="16">
        <v>13</v>
      </c>
      <c r="CV79" s="16">
        <v>13</v>
      </c>
      <c r="CW79" s="16">
        <v>13</v>
      </c>
      <c r="CX79" s="16">
        <v>13</v>
      </c>
      <c r="CZ79" s="16">
        <v>13</v>
      </c>
      <c r="DA79" s="16">
        <v>13</v>
      </c>
      <c r="DB79" s="16">
        <v>13</v>
      </c>
      <c r="DK79">
        <v>1</v>
      </c>
      <c r="DL79" t="s">
        <v>522</v>
      </c>
      <c r="DM79" t="s">
        <v>523</v>
      </c>
      <c r="DN79" t="s">
        <v>524</v>
      </c>
      <c r="DO79" s="13">
        <v>8</v>
      </c>
      <c r="DP79" s="13">
        <v>8</v>
      </c>
      <c r="DQ79" s="13">
        <v>8</v>
      </c>
      <c r="DR79" s="13">
        <v>6</v>
      </c>
      <c r="DU79">
        <v>1</v>
      </c>
      <c r="DY79">
        <v>1</v>
      </c>
      <c r="EA79">
        <v>1</v>
      </c>
      <c r="EF79">
        <v>5</v>
      </c>
      <c r="EG79" t="s">
        <v>525</v>
      </c>
      <c r="EH79">
        <v>1</v>
      </c>
      <c r="EI79">
        <v>2</v>
      </c>
    </row>
    <row r="80" spans="1:139" x14ac:dyDescent="0.25">
      <c r="A80" s="10">
        <v>43585.952638888892</v>
      </c>
      <c r="B80">
        <v>1</v>
      </c>
      <c r="C80">
        <v>12</v>
      </c>
      <c r="D80">
        <v>2</v>
      </c>
      <c r="E80">
        <v>3</v>
      </c>
      <c r="F80">
        <v>6</v>
      </c>
      <c r="G80">
        <v>6</v>
      </c>
      <c r="H80" s="1">
        <v>4</v>
      </c>
      <c r="I80">
        <v>2</v>
      </c>
      <c r="J80">
        <v>1</v>
      </c>
      <c r="K80">
        <v>2</v>
      </c>
      <c r="M80" s="13">
        <v>2</v>
      </c>
      <c r="S80">
        <v>2</v>
      </c>
      <c r="AL80" s="16">
        <v>4</v>
      </c>
      <c r="AM80" s="13">
        <v>5</v>
      </c>
      <c r="AN80">
        <v>1</v>
      </c>
      <c r="AO80" t="s">
        <v>526</v>
      </c>
      <c r="AP80">
        <v>1</v>
      </c>
      <c r="AU80">
        <v>1</v>
      </c>
      <c r="AX80">
        <v>1</v>
      </c>
      <c r="AZ80">
        <v>1</v>
      </c>
      <c r="BB80">
        <v>1</v>
      </c>
      <c r="BG80">
        <v>1</v>
      </c>
      <c r="BJ80">
        <v>1</v>
      </c>
      <c r="BL80">
        <v>1</v>
      </c>
      <c r="BN80">
        <v>1</v>
      </c>
      <c r="BO80">
        <v>1</v>
      </c>
      <c r="BP80">
        <v>1</v>
      </c>
      <c r="BS80" s="13">
        <v>85</v>
      </c>
      <c r="BT80">
        <v>2</v>
      </c>
      <c r="BU80">
        <v>1</v>
      </c>
      <c r="BV80">
        <v>3</v>
      </c>
      <c r="BW80" s="20">
        <v>150</v>
      </c>
      <c r="BX80" s="20">
        <v>100</v>
      </c>
      <c r="BY80" s="20">
        <v>150</v>
      </c>
      <c r="BZ80" s="20"/>
      <c r="CA80">
        <v>1</v>
      </c>
      <c r="CF80">
        <v>1</v>
      </c>
      <c r="CL80">
        <v>1</v>
      </c>
      <c r="CP80">
        <v>1</v>
      </c>
      <c r="CT80" s="16">
        <v>14</v>
      </c>
      <c r="CU80" s="16">
        <v>15</v>
      </c>
      <c r="CV80" s="16">
        <v>13</v>
      </c>
      <c r="CW80" s="16">
        <v>14</v>
      </c>
      <c r="CX80" s="16">
        <v>14</v>
      </c>
      <c r="CY80" s="16">
        <v>13</v>
      </c>
      <c r="CZ80" s="16">
        <v>13</v>
      </c>
      <c r="DA80" s="16">
        <v>15</v>
      </c>
      <c r="DB80" s="16">
        <v>14</v>
      </c>
      <c r="DC80" s="16">
        <v>14</v>
      </c>
      <c r="DD80">
        <v>1</v>
      </c>
      <c r="DE80">
        <v>1</v>
      </c>
      <c r="DF80">
        <v>1</v>
      </c>
      <c r="DH80">
        <v>1</v>
      </c>
      <c r="DI80">
        <v>1</v>
      </c>
      <c r="DJ80">
        <v>1</v>
      </c>
      <c r="DM80" t="s">
        <v>527</v>
      </c>
      <c r="DN80" t="s">
        <v>528</v>
      </c>
      <c r="DO80" s="13">
        <v>5</v>
      </c>
      <c r="DP80" s="13">
        <v>5</v>
      </c>
      <c r="DQ80" s="13">
        <v>5</v>
      </c>
      <c r="DR80" s="13">
        <v>10</v>
      </c>
      <c r="DV80">
        <v>1</v>
      </c>
      <c r="EA80">
        <v>1</v>
      </c>
      <c r="EF80">
        <v>5</v>
      </c>
      <c r="EH80">
        <v>2</v>
      </c>
      <c r="EI80">
        <v>2</v>
      </c>
    </row>
    <row r="81" spans="1:139" x14ac:dyDescent="0.25">
      <c r="A81" s="10">
        <v>43586.024629629632</v>
      </c>
      <c r="B81">
        <v>34</v>
      </c>
      <c r="C81">
        <v>40</v>
      </c>
      <c r="D81">
        <v>7</v>
      </c>
      <c r="E81">
        <v>1</v>
      </c>
      <c r="F81">
        <v>2</v>
      </c>
      <c r="G81">
        <v>4</v>
      </c>
      <c r="H81" s="1">
        <v>4</v>
      </c>
      <c r="I81">
        <v>2</v>
      </c>
      <c r="J81">
        <v>1</v>
      </c>
      <c r="K81">
        <v>6</v>
      </c>
      <c r="Q81" s="13">
        <v>3</v>
      </c>
      <c r="S81">
        <v>1</v>
      </c>
      <c r="W81">
        <v>1</v>
      </c>
      <c r="Y81">
        <v>1</v>
      </c>
      <c r="Z81">
        <v>1</v>
      </c>
      <c r="AL81" s="16">
        <v>4</v>
      </c>
      <c r="AM81" s="13">
        <v>5</v>
      </c>
      <c r="AN81">
        <v>2</v>
      </c>
      <c r="AO81" t="s">
        <v>529</v>
      </c>
      <c r="AP81">
        <v>1</v>
      </c>
      <c r="AU81">
        <v>1</v>
      </c>
      <c r="AX81">
        <v>1</v>
      </c>
      <c r="AY81">
        <v>1</v>
      </c>
      <c r="BC81">
        <v>1</v>
      </c>
      <c r="BG81">
        <v>1</v>
      </c>
      <c r="BJ81">
        <v>1</v>
      </c>
      <c r="BO81">
        <v>1</v>
      </c>
      <c r="BS81" s="13">
        <v>100</v>
      </c>
      <c r="BW81" s="20">
        <v>200</v>
      </c>
      <c r="BX81" s="20">
        <v>150</v>
      </c>
      <c r="BY81" s="20">
        <v>60</v>
      </c>
      <c r="BZ81" s="20">
        <v>40</v>
      </c>
      <c r="CA81">
        <v>1</v>
      </c>
      <c r="CI81">
        <v>1</v>
      </c>
      <c r="CJ81" t="s">
        <v>530</v>
      </c>
      <c r="CK81" t="s">
        <v>531</v>
      </c>
      <c r="CL81">
        <v>1</v>
      </c>
      <c r="CP81">
        <v>1</v>
      </c>
      <c r="CT81" s="16">
        <v>14</v>
      </c>
      <c r="CU81" s="16">
        <v>15</v>
      </c>
      <c r="CV81" s="16">
        <v>15</v>
      </c>
      <c r="CW81" s="16">
        <v>15</v>
      </c>
      <c r="CX81" s="16">
        <v>15</v>
      </c>
      <c r="CY81" s="16">
        <v>14</v>
      </c>
      <c r="CZ81" s="16">
        <v>14</v>
      </c>
      <c r="DA81" s="16">
        <v>13</v>
      </c>
      <c r="DB81" s="16">
        <v>13</v>
      </c>
      <c r="DC81" s="16">
        <v>13</v>
      </c>
      <c r="DE81">
        <v>1</v>
      </c>
      <c r="DI81">
        <v>1</v>
      </c>
      <c r="DM81" t="s">
        <v>532</v>
      </c>
      <c r="DN81" t="s">
        <v>533</v>
      </c>
      <c r="DO81" s="13">
        <v>7</v>
      </c>
      <c r="DP81" s="13">
        <v>8</v>
      </c>
      <c r="DQ81" s="13">
        <v>5</v>
      </c>
      <c r="DR81" s="13">
        <v>9</v>
      </c>
      <c r="DS81">
        <v>1</v>
      </c>
      <c r="DV81">
        <v>1</v>
      </c>
      <c r="EA81">
        <v>1</v>
      </c>
      <c r="EH81">
        <v>2</v>
      </c>
      <c r="EI81">
        <v>1</v>
      </c>
    </row>
    <row r="82" spans="1:139" x14ac:dyDescent="0.25">
      <c r="A82" s="10">
        <v>43586.289675925924</v>
      </c>
      <c r="B82">
        <v>75</v>
      </c>
      <c r="C82">
        <v>66</v>
      </c>
      <c r="D82">
        <v>2</v>
      </c>
      <c r="E82">
        <v>1</v>
      </c>
      <c r="F82">
        <v>1</v>
      </c>
      <c r="G82">
        <v>1</v>
      </c>
      <c r="H82" s="1">
        <v>1</v>
      </c>
      <c r="I82">
        <v>6</v>
      </c>
      <c r="J82">
        <v>1</v>
      </c>
      <c r="K82">
        <v>6</v>
      </c>
      <c r="Q82" s="13">
        <v>6</v>
      </c>
      <c r="S82">
        <v>4</v>
      </c>
      <c r="AL82" s="16">
        <v>4</v>
      </c>
      <c r="AM82" s="13">
        <v>1</v>
      </c>
      <c r="AN82">
        <v>1</v>
      </c>
      <c r="AO82" t="s">
        <v>535</v>
      </c>
      <c r="AP82">
        <v>1</v>
      </c>
      <c r="AU82">
        <v>1</v>
      </c>
      <c r="AX82">
        <v>1</v>
      </c>
      <c r="BA82">
        <v>1</v>
      </c>
      <c r="BD82">
        <v>1</v>
      </c>
      <c r="BG82">
        <v>1</v>
      </c>
      <c r="BH82">
        <v>1</v>
      </c>
      <c r="BL82">
        <v>2</v>
      </c>
      <c r="BN82">
        <v>1</v>
      </c>
      <c r="BS82" s="13">
        <v>47</v>
      </c>
      <c r="BT82">
        <v>1</v>
      </c>
      <c r="BU82">
        <v>2</v>
      </c>
      <c r="BV82">
        <v>3</v>
      </c>
      <c r="BW82" s="20">
        <v>200</v>
      </c>
      <c r="BX82" s="20">
        <v>150</v>
      </c>
      <c r="BY82" s="20"/>
      <c r="BZ82" s="20"/>
      <c r="CC82">
        <v>1</v>
      </c>
      <c r="CD82">
        <v>1</v>
      </c>
      <c r="CG82">
        <v>1</v>
      </c>
      <c r="CI82">
        <v>1</v>
      </c>
      <c r="CJ82" t="s">
        <v>536</v>
      </c>
      <c r="CK82" t="s">
        <v>537</v>
      </c>
      <c r="CL82">
        <v>1</v>
      </c>
      <c r="CT82" s="16">
        <v>14</v>
      </c>
      <c r="CU82" s="16">
        <v>16</v>
      </c>
      <c r="CV82" s="16">
        <v>13</v>
      </c>
      <c r="CW82" s="16">
        <v>14</v>
      </c>
      <c r="CX82" s="16">
        <v>13</v>
      </c>
      <c r="CY82" s="16">
        <v>14</v>
      </c>
      <c r="CZ82" s="16">
        <v>14</v>
      </c>
      <c r="DA82" s="16">
        <v>13</v>
      </c>
      <c r="DB82" s="16">
        <v>13</v>
      </c>
      <c r="DC82" s="16">
        <v>13</v>
      </c>
      <c r="DE82">
        <v>1</v>
      </c>
      <c r="DF82">
        <v>1</v>
      </c>
      <c r="DG82">
        <v>1</v>
      </c>
      <c r="DJ82">
        <v>1</v>
      </c>
      <c r="DM82" t="s">
        <v>538</v>
      </c>
      <c r="DN82" t="s">
        <v>539</v>
      </c>
      <c r="DO82" s="13">
        <v>5</v>
      </c>
      <c r="DP82" s="13">
        <v>7</v>
      </c>
      <c r="DQ82" s="13">
        <v>5</v>
      </c>
      <c r="DR82" s="13">
        <v>10</v>
      </c>
      <c r="DV82">
        <v>1</v>
      </c>
      <c r="EA82">
        <v>1</v>
      </c>
      <c r="EF82">
        <v>4</v>
      </c>
      <c r="EG82" t="s">
        <v>540</v>
      </c>
      <c r="EH82">
        <v>1</v>
      </c>
      <c r="EI82">
        <v>1</v>
      </c>
    </row>
    <row r="83" spans="1:139" x14ac:dyDescent="0.25">
      <c r="A83" s="10">
        <v>43586.291747685187</v>
      </c>
      <c r="C83">
        <v>88</v>
      </c>
      <c r="D83">
        <v>6</v>
      </c>
      <c r="E83">
        <v>2</v>
      </c>
      <c r="F83">
        <v>2</v>
      </c>
      <c r="G83">
        <v>5</v>
      </c>
      <c r="H83" s="1">
        <v>1</v>
      </c>
      <c r="I83">
        <v>1</v>
      </c>
      <c r="J83">
        <v>1</v>
      </c>
      <c r="K83">
        <v>2</v>
      </c>
      <c r="M83" s="13">
        <v>12</v>
      </c>
      <c r="S83">
        <v>4</v>
      </c>
      <c r="AL83" s="16">
        <v>4</v>
      </c>
      <c r="AM83" s="13">
        <v>5</v>
      </c>
      <c r="AN83">
        <v>1</v>
      </c>
      <c r="AP83">
        <v>1</v>
      </c>
      <c r="AU83">
        <v>1</v>
      </c>
      <c r="AX83">
        <v>1</v>
      </c>
      <c r="AY83">
        <v>1</v>
      </c>
      <c r="BD83">
        <v>1</v>
      </c>
      <c r="BG83">
        <v>1</v>
      </c>
      <c r="BJ83">
        <v>1</v>
      </c>
      <c r="BL83">
        <v>1</v>
      </c>
      <c r="BN83">
        <v>1</v>
      </c>
      <c r="BO83">
        <v>1</v>
      </c>
      <c r="BS83" s="13">
        <v>75</v>
      </c>
      <c r="BW83" s="20"/>
      <c r="BX83" s="20">
        <v>100</v>
      </c>
      <c r="BY83" s="20"/>
      <c r="BZ83" s="20"/>
      <c r="CI83">
        <v>1</v>
      </c>
      <c r="CJ83" t="s">
        <v>542</v>
      </c>
      <c r="CK83" t="s">
        <v>543</v>
      </c>
      <c r="CL83">
        <v>1</v>
      </c>
      <c r="CT83" s="16">
        <v>18</v>
      </c>
      <c r="CU83" s="16">
        <v>16</v>
      </c>
      <c r="DF83">
        <v>1</v>
      </c>
      <c r="DJ83">
        <v>1</v>
      </c>
      <c r="DN83" t="s">
        <v>544</v>
      </c>
      <c r="DO83" s="13">
        <v>5</v>
      </c>
      <c r="DP83" s="13">
        <v>5</v>
      </c>
      <c r="DQ83" s="13">
        <v>5</v>
      </c>
      <c r="DR83" s="13">
        <v>10</v>
      </c>
      <c r="DU83">
        <v>1</v>
      </c>
      <c r="DV83">
        <v>1</v>
      </c>
      <c r="EA83">
        <v>1</v>
      </c>
      <c r="EF83">
        <v>4</v>
      </c>
      <c r="EG83" t="s">
        <v>545</v>
      </c>
      <c r="EH83">
        <v>2</v>
      </c>
      <c r="EI83">
        <v>2</v>
      </c>
    </row>
    <row r="84" spans="1:139" x14ac:dyDescent="0.25">
      <c r="A84" s="10">
        <v>43586.310034722221</v>
      </c>
      <c r="B84">
        <v>10</v>
      </c>
      <c r="C84">
        <v>0</v>
      </c>
      <c r="D84">
        <v>1</v>
      </c>
      <c r="E84">
        <v>4</v>
      </c>
      <c r="F84">
        <v>1</v>
      </c>
      <c r="G84">
        <v>4</v>
      </c>
      <c r="H84" s="1">
        <v>2</v>
      </c>
      <c r="I84">
        <v>2</v>
      </c>
      <c r="J84">
        <v>2</v>
      </c>
      <c r="K84">
        <v>2</v>
      </c>
      <c r="M84" s="13">
        <v>6</v>
      </c>
      <c r="S84">
        <v>4</v>
      </c>
      <c r="AL84" s="16">
        <v>4</v>
      </c>
      <c r="AM84" s="13">
        <v>7</v>
      </c>
      <c r="AN84">
        <v>1</v>
      </c>
      <c r="AO84" t="s">
        <v>546</v>
      </c>
      <c r="AP84">
        <v>1</v>
      </c>
      <c r="AU84">
        <v>1</v>
      </c>
      <c r="AX84">
        <v>1</v>
      </c>
      <c r="AY84">
        <v>1</v>
      </c>
      <c r="BD84">
        <v>1</v>
      </c>
      <c r="BG84">
        <v>1</v>
      </c>
      <c r="BJ84">
        <v>1</v>
      </c>
      <c r="BL84">
        <v>1</v>
      </c>
      <c r="BO84">
        <v>1</v>
      </c>
      <c r="BS84" s="13">
        <v>100</v>
      </c>
      <c r="BW84" s="20">
        <v>200</v>
      </c>
      <c r="BX84" s="20"/>
      <c r="BY84" s="20">
        <v>100</v>
      </c>
      <c r="BZ84" s="20"/>
      <c r="CI84">
        <v>1</v>
      </c>
      <c r="CJ84" t="s">
        <v>547</v>
      </c>
      <c r="CL84">
        <v>1</v>
      </c>
      <c r="CP84">
        <v>1</v>
      </c>
      <c r="CT84" s="16">
        <v>14</v>
      </c>
      <c r="CU84" s="16">
        <v>14</v>
      </c>
      <c r="CV84" s="16">
        <v>14</v>
      </c>
      <c r="CW84" s="16">
        <v>14</v>
      </c>
      <c r="CX84" s="16">
        <v>14</v>
      </c>
      <c r="CY84" s="16">
        <v>14</v>
      </c>
      <c r="CZ84" s="16">
        <v>14</v>
      </c>
      <c r="DA84" s="16">
        <v>14</v>
      </c>
      <c r="DB84" s="16">
        <v>14</v>
      </c>
      <c r="DC84" s="16">
        <v>14</v>
      </c>
      <c r="DH84">
        <v>1</v>
      </c>
      <c r="DO84" s="13">
        <v>5</v>
      </c>
      <c r="DP84" s="13">
        <v>5</v>
      </c>
      <c r="DQ84" s="13">
        <v>5</v>
      </c>
      <c r="DR84" s="13">
        <v>10</v>
      </c>
      <c r="DU84">
        <v>1</v>
      </c>
      <c r="DV84">
        <v>1</v>
      </c>
      <c r="EA84">
        <v>1</v>
      </c>
      <c r="EF84">
        <v>4</v>
      </c>
      <c r="EH84">
        <v>1</v>
      </c>
      <c r="EI84">
        <v>1</v>
      </c>
    </row>
    <row r="85" spans="1:139" x14ac:dyDescent="0.25">
      <c r="A85" s="10">
        <v>43586.326504629629</v>
      </c>
      <c r="B85">
        <v>37</v>
      </c>
      <c r="C85">
        <v>0</v>
      </c>
      <c r="D85">
        <v>5</v>
      </c>
      <c r="E85">
        <v>1</v>
      </c>
      <c r="F85">
        <v>2</v>
      </c>
      <c r="G85">
        <v>4</v>
      </c>
      <c r="H85" s="1">
        <v>2</v>
      </c>
      <c r="I85">
        <v>2</v>
      </c>
      <c r="J85">
        <v>2</v>
      </c>
      <c r="K85">
        <v>7</v>
      </c>
      <c r="R85" s="13">
        <v>2</v>
      </c>
      <c r="S85">
        <v>2</v>
      </c>
      <c r="AL85" s="16">
        <v>4</v>
      </c>
      <c r="AM85" s="13">
        <v>8</v>
      </c>
      <c r="AN85">
        <v>1</v>
      </c>
      <c r="AO85" t="s">
        <v>549</v>
      </c>
      <c r="AP85">
        <v>1</v>
      </c>
      <c r="AU85">
        <v>1</v>
      </c>
      <c r="AW85">
        <v>1</v>
      </c>
      <c r="AZ85">
        <v>1</v>
      </c>
      <c r="BC85">
        <v>1</v>
      </c>
      <c r="BG85">
        <v>1</v>
      </c>
      <c r="BJ85">
        <v>1</v>
      </c>
      <c r="BL85">
        <v>1</v>
      </c>
      <c r="BN85">
        <v>1</v>
      </c>
      <c r="BS85" s="13">
        <v>100</v>
      </c>
      <c r="BW85" s="20">
        <v>100</v>
      </c>
      <c r="BX85" s="20">
        <v>50</v>
      </c>
      <c r="BY85" s="20"/>
      <c r="BZ85" s="20"/>
      <c r="CB85">
        <v>1</v>
      </c>
      <c r="CL85">
        <v>1</v>
      </c>
      <c r="CP85">
        <v>1</v>
      </c>
      <c r="CT85" s="16">
        <v>15</v>
      </c>
      <c r="CU85" s="16">
        <v>14</v>
      </c>
      <c r="CV85" s="16">
        <v>13</v>
      </c>
      <c r="CW85" s="16">
        <v>14</v>
      </c>
      <c r="CX85" s="16">
        <v>15</v>
      </c>
      <c r="CY85" s="16">
        <v>14</v>
      </c>
      <c r="CZ85" s="16">
        <v>14</v>
      </c>
      <c r="DA85" s="16">
        <v>15</v>
      </c>
      <c r="DB85" s="16">
        <v>14</v>
      </c>
      <c r="DC85" s="16">
        <v>14</v>
      </c>
      <c r="DD85">
        <v>1</v>
      </c>
      <c r="DE85">
        <v>1</v>
      </c>
      <c r="DF85">
        <v>1</v>
      </c>
      <c r="DG85">
        <v>1</v>
      </c>
      <c r="DH85">
        <v>1</v>
      </c>
      <c r="DI85">
        <v>1</v>
      </c>
      <c r="DJ85">
        <v>1</v>
      </c>
      <c r="DO85" s="13">
        <v>6</v>
      </c>
      <c r="DP85" s="13">
        <v>6</v>
      </c>
      <c r="DQ85" s="13">
        <v>6</v>
      </c>
      <c r="DR85" s="13">
        <v>8</v>
      </c>
      <c r="DU85">
        <v>1</v>
      </c>
      <c r="DW85">
        <v>1</v>
      </c>
      <c r="EA85">
        <v>1</v>
      </c>
      <c r="EF85">
        <v>4</v>
      </c>
      <c r="EH85">
        <v>2</v>
      </c>
      <c r="EI85">
        <v>2</v>
      </c>
    </row>
    <row r="86" spans="1:139" x14ac:dyDescent="0.25">
      <c r="A86" s="10">
        <v>43586.337291666663</v>
      </c>
      <c r="B86">
        <v>51</v>
      </c>
      <c r="C86">
        <v>33</v>
      </c>
      <c r="D86">
        <v>4</v>
      </c>
      <c r="E86">
        <v>3</v>
      </c>
      <c r="F86">
        <v>7</v>
      </c>
      <c r="G86">
        <v>3</v>
      </c>
      <c r="H86" s="1">
        <v>2</v>
      </c>
      <c r="I86">
        <v>4</v>
      </c>
      <c r="J86">
        <v>2</v>
      </c>
      <c r="K86">
        <v>4</v>
      </c>
      <c r="O86" s="13">
        <v>8</v>
      </c>
      <c r="S86">
        <v>2</v>
      </c>
      <c r="AL86" s="16">
        <v>5</v>
      </c>
      <c r="AM86" s="13">
        <v>8</v>
      </c>
      <c r="AN86">
        <v>3</v>
      </c>
      <c r="AO86" t="s">
        <v>550</v>
      </c>
      <c r="AP86">
        <v>1</v>
      </c>
      <c r="AV86">
        <v>1</v>
      </c>
      <c r="BB86">
        <v>1</v>
      </c>
      <c r="BJ86">
        <v>1</v>
      </c>
      <c r="BL86">
        <v>3</v>
      </c>
      <c r="BN86">
        <v>1</v>
      </c>
      <c r="BS86" s="13">
        <v>100</v>
      </c>
      <c r="BW86" s="20"/>
      <c r="BX86" s="20"/>
      <c r="BY86" s="20"/>
      <c r="BZ86" s="20"/>
      <c r="CA86">
        <v>1</v>
      </c>
      <c r="CB86">
        <v>1</v>
      </c>
      <c r="CC86">
        <v>1</v>
      </c>
      <c r="CF86">
        <v>1</v>
      </c>
      <c r="CG86">
        <v>1</v>
      </c>
      <c r="CK86" t="s">
        <v>551</v>
      </c>
      <c r="CT86" s="16">
        <v>13</v>
      </c>
      <c r="CU86" s="16">
        <v>13</v>
      </c>
      <c r="CX86" s="16">
        <v>13</v>
      </c>
      <c r="CY86" s="16">
        <v>13</v>
      </c>
      <c r="DB86" s="16">
        <v>13</v>
      </c>
      <c r="DC86" s="16">
        <v>13</v>
      </c>
      <c r="DM86" t="s">
        <v>552</v>
      </c>
      <c r="DN86" t="s">
        <v>547</v>
      </c>
      <c r="DO86" s="13">
        <v>6</v>
      </c>
      <c r="DP86" s="13">
        <v>5</v>
      </c>
      <c r="DR86" s="13">
        <v>8</v>
      </c>
      <c r="DU86">
        <v>1</v>
      </c>
      <c r="DV86">
        <v>1</v>
      </c>
      <c r="EA86">
        <v>1</v>
      </c>
      <c r="EF86">
        <v>7</v>
      </c>
      <c r="EH86">
        <v>2</v>
      </c>
      <c r="EI86">
        <v>2</v>
      </c>
    </row>
    <row r="87" spans="1:139" x14ac:dyDescent="0.25">
      <c r="A87" s="10">
        <v>43586.342870370368</v>
      </c>
      <c r="D87">
        <v>2</v>
      </c>
      <c r="E87">
        <v>1</v>
      </c>
      <c r="F87">
        <v>1</v>
      </c>
      <c r="G87">
        <v>3</v>
      </c>
      <c r="H87" s="1">
        <v>2</v>
      </c>
      <c r="I87">
        <v>4</v>
      </c>
      <c r="J87">
        <v>2</v>
      </c>
      <c r="K87">
        <v>2</v>
      </c>
      <c r="M87" s="13">
        <v>7</v>
      </c>
      <c r="S87">
        <v>1</v>
      </c>
      <c r="W87">
        <v>1</v>
      </c>
      <c r="AB87">
        <v>1</v>
      </c>
      <c r="AL87" s="16">
        <v>3</v>
      </c>
      <c r="AM87" s="13">
        <v>8</v>
      </c>
      <c r="AN87">
        <v>2</v>
      </c>
      <c r="AP87">
        <v>1</v>
      </c>
      <c r="BL87">
        <v>1</v>
      </c>
      <c r="BN87">
        <v>1</v>
      </c>
      <c r="BS87" s="13">
        <v>100</v>
      </c>
      <c r="BW87" s="20">
        <v>168</v>
      </c>
      <c r="BX87" s="20">
        <v>90</v>
      </c>
      <c r="BY87" s="20">
        <v>168</v>
      </c>
      <c r="BZ87" s="20"/>
      <c r="CC87">
        <v>1</v>
      </c>
      <c r="CD87">
        <v>1</v>
      </c>
      <c r="CG87">
        <v>1</v>
      </c>
      <c r="CK87" t="s">
        <v>553</v>
      </c>
      <c r="CL87">
        <v>1</v>
      </c>
      <c r="CT87" s="16">
        <v>14</v>
      </c>
      <c r="CU87" s="16">
        <v>16</v>
      </c>
      <c r="CV87" s="16">
        <v>16</v>
      </c>
      <c r="CW87" s="16">
        <v>16</v>
      </c>
      <c r="CX87" s="16">
        <v>15</v>
      </c>
      <c r="CY87" s="16">
        <v>16</v>
      </c>
      <c r="CZ87" s="16">
        <v>15</v>
      </c>
      <c r="DA87" s="16">
        <v>15</v>
      </c>
      <c r="DB87" s="16">
        <v>15</v>
      </c>
      <c r="DC87" s="16">
        <v>15</v>
      </c>
      <c r="DD87">
        <v>1</v>
      </c>
      <c r="DF87">
        <v>1</v>
      </c>
      <c r="DM87" t="s">
        <v>554</v>
      </c>
      <c r="DN87" t="s">
        <v>555</v>
      </c>
      <c r="DO87" s="13">
        <v>7</v>
      </c>
      <c r="DP87" s="13">
        <v>7</v>
      </c>
      <c r="DQ87" s="13">
        <v>7</v>
      </c>
      <c r="DR87" s="13">
        <v>8</v>
      </c>
      <c r="DU87">
        <v>1</v>
      </c>
      <c r="DZ87">
        <v>1</v>
      </c>
      <c r="EE87">
        <v>1</v>
      </c>
      <c r="EF87">
        <v>4</v>
      </c>
      <c r="EG87" t="s">
        <v>556</v>
      </c>
      <c r="EH87">
        <v>1</v>
      </c>
      <c r="EI87">
        <v>1</v>
      </c>
    </row>
    <row r="88" spans="1:139" x14ac:dyDescent="0.25">
      <c r="A88" s="10">
        <v>43586.384085648147</v>
      </c>
      <c r="C88">
        <v>70</v>
      </c>
      <c r="D88">
        <v>6</v>
      </c>
      <c r="E88">
        <v>2</v>
      </c>
      <c r="F88">
        <v>6</v>
      </c>
      <c r="G88">
        <v>2</v>
      </c>
      <c r="H88">
        <v>4</v>
      </c>
      <c r="I88">
        <v>2</v>
      </c>
      <c r="J88">
        <v>1</v>
      </c>
      <c r="K88">
        <v>1</v>
      </c>
      <c r="L88" s="13">
        <v>13</v>
      </c>
      <c r="S88">
        <v>1</v>
      </c>
      <c r="W88">
        <v>1</v>
      </c>
      <c r="AA88">
        <v>1</v>
      </c>
      <c r="AB88">
        <v>1</v>
      </c>
      <c r="AL88" s="16">
        <v>1</v>
      </c>
      <c r="AM88" s="13">
        <v>1</v>
      </c>
      <c r="AN88">
        <v>1</v>
      </c>
      <c r="AO88" t="s">
        <v>558</v>
      </c>
      <c r="AP88">
        <v>1</v>
      </c>
      <c r="AT88">
        <v>1</v>
      </c>
      <c r="AX88">
        <v>1</v>
      </c>
      <c r="AY88">
        <v>1</v>
      </c>
      <c r="BD88">
        <v>1</v>
      </c>
      <c r="BG88">
        <v>1</v>
      </c>
      <c r="BL88">
        <v>1</v>
      </c>
      <c r="BN88">
        <v>1</v>
      </c>
      <c r="BO88">
        <v>1</v>
      </c>
      <c r="BP88">
        <v>1</v>
      </c>
      <c r="BS88" s="13">
        <v>90</v>
      </c>
      <c r="BW88" s="20">
        <v>120</v>
      </c>
      <c r="BX88" s="20">
        <v>50</v>
      </c>
      <c r="BY88" s="20">
        <v>35</v>
      </c>
      <c r="BZ88" s="20">
        <v>35</v>
      </c>
      <c r="CB88">
        <v>1</v>
      </c>
      <c r="CC88">
        <v>1</v>
      </c>
      <c r="CK88" t="s">
        <v>559</v>
      </c>
      <c r="CL88">
        <v>1</v>
      </c>
      <c r="CP88">
        <v>1</v>
      </c>
      <c r="CT88" s="16">
        <v>13</v>
      </c>
      <c r="CU88" s="16">
        <v>16</v>
      </c>
      <c r="CV88" s="16">
        <v>13</v>
      </c>
      <c r="CW88" s="16">
        <v>15</v>
      </c>
      <c r="CX88" s="16">
        <v>13</v>
      </c>
      <c r="CY88" s="16">
        <v>13</v>
      </c>
      <c r="CZ88" s="16">
        <v>13</v>
      </c>
      <c r="DA88" s="16">
        <v>13</v>
      </c>
      <c r="DB88" s="16">
        <v>13</v>
      </c>
      <c r="DC88" s="16">
        <v>13</v>
      </c>
      <c r="DD88">
        <v>1</v>
      </c>
      <c r="DG88">
        <v>1</v>
      </c>
      <c r="DJ88">
        <v>1</v>
      </c>
      <c r="DM88" t="s">
        <v>560</v>
      </c>
      <c r="DN88" t="s">
        <v>561</v>
      </c>
      <c r="DO88" s="13">
        <v>8</v>
      </c>
      <c r="DP88" s="13">
        <v>8</v>
      </c>
      <c r="DQ88" s="13">
        <v>8</v>
      </c>
      <c r="DR88" s="13">
        <v>7</v>
      </c>
      <c r="DT88">
        <v>1</v>
      </c>
      <c r="DV88">
        <v>1</v>
      </c>
      <c r="EA88">
        <v>1</v>
      </c>
      <c r="EH88">
        <v>1</v>
      </c>
      <c r="EI88">
        <v>1</v>
      </c>
    </row>
    <row r="89" spans="1:139" x14ac:dyDescent="0.25">
      <c r="A89" s="10">
        <v>43586.412743055553</v>
      </c>
      <c r="B89">
        <v>20</v>
      </c>
      <c r="C89">
        <v>5</v>
      </c>
      <c r="D89">
        <v>4</v>
      </c>
      <c r="E89">
        <v>1</v>
      </c>
      <c r="F89">
        <v>5</v>
      </c>
      <c r="G89">
        <v>3</v>
      </c>
      <c r="H89">
        <v>1</v>
      </c>
      <c r="I89">
        <v>5</v>
      </c>
      <c r="J89">
        <v>1</v>
      </c>
      <c r="K89">
        <v>6</v>
      </c>
      <c r="Q89" s="13">
        <v>1</v>
      </c>
      <c r="S89">
        <v>2</v>
      </c>
      <c r="AL89" s="16">
        <v>2</v>
      </c>
      <c r="AM89" s="13">
        <v>5</v>
      </c>
      <c r="AN89">
        <v>1</v>
      </c>
      <c r="AO89" t="s">
        <v>471</v>
      </c>
      <c r="AP89">
        <v>1</v>
      </c>
      <c r="AU89">
        <v>1</v>
      </c>
      <c r="AX89">
        <v>1</v>
      </c>
      <c r="BA89">
        <v>1</v>
      </c>
      <c r="BD89">
        <v>1</v>
      </c>
      <c r="BG89">
        <v>1</v>
      </c>
      <c r="BJ89">
        <v>1</v>
      </c>
      <c r="BL89">
        <v>2</v>
      </c>
      <c r="BN89">
        <v>1</v>
      </c>
      <c r="BP89">
        <v>1</v>
      </c>
      <c r="BS89" s="13">
        <v>85</v>
      </c>
      <c r="BT89">
        <v>1</v>
      </c>
      <c r="BU89">
        <v>2</v>
      </c>
      <c r="BV89">
        <v>3</v>
      </c>
      <c r="BW89" s="20">
        <v>300</v>
      </c>
      <c r="BX89" s="20">
        <v>200</v>
      </c>
      <c r="BY89" s="20">
        <v>100</v>
      </c>
      <c r="BZ89" s="20"/>
      <c r="CI89">
        <v>1</v>
      </c>
      <c r="CJ89" t="s">
        <v>563</v>
      </c>
      <c r="CL89">
        <v>1</v>
      </c>
      <c r="CP89">
        <v>1</v>
      </c>
      <c r="CT89" s="16">
        <v>14</v>
      </c>
      <c r="CU89" s="16">
        <v>16</v>
      </c>
      <c r="CV89" s="16">
        <v>15</v>
      </c>
      <c r="CX89" s="16">
        <v>14</v>
      </c>
      <c r="DA89" s="16">
        <v>14</v>
      </c>
      <c r="DB89" s="16">
        <v>14</v>
      </c>
      <c r="DC89" s="16">
        <v>14</v>
      </c>
      <c r="DD89">
        <v>1</v>
      </c>
      <c r="DI89">
        <v>1</v>
      </c>
      <c r="DJ89">
        <v>1</v>
      </c>
      <c r="DM89" t="s">
        <v>564</v>
      </c>
      <c r="DN89" t="s">
        <v>565</v>
      </c>
      <c r="DO89" s="13">
        <v>7</v>
      </c>
      <c r="DP89" s="13">
        <v>8</v>
      </c>
      <c r="DQ89" s="13">
        <v>7</v>
      </c>
      <c r="DR89" s="13">
        <v>7</v>
      </c>
      <c r="DU89">
        <v>1</v>
      </c>
      <c r="DV89">
        <v>1</v>
      </c>
      <c r="EA89">
        <v>1</v>
      </c>
      <c r="EF89">
        <v>5</v>
      </c>
      <c r="EH89">
        <v>2</v>
      </c>
      <c r="EI89">
        <v>2</v>
      </c>
    </row>
    <row r="90" spans="1:139" x14ac:dyDescent="0.25">
      <c r="A90" s="10">
        <v>43586.413425925923</v>
      </c>
      <c r="B90">
        <v>62</v>
      </c>
      <c r="C90">
        <v>20</v>
      </c>
      <c r="D90">
        <v>5</v>
      </c>
      <c r="E90">
        <v>2</v>
      </c>
      <c r="F90">
        <v>6</v>
      </c>
      <c r="G90">
        <v>1</v>
      </c>
      <c r="H90">
        <v>4</v>
      </c>
      <c r="I90">
        <v>2</v>
      </c>
      <c r="J90">
        <v>1</v>
      </c>
      <c r="K90">
        <v>6</v>
      </c>
      <c r="Q90" s="13">
        <v>11</v>
      </c>
      <c r="S90">
        <v>1</v>
      </c>
      <c r="T90">
        <v>1</v>
      </c>
      <c r="W90">
        <v>1</v>
      </c>
      <c r="AB90">
        <v>1</v>
      </c>
      <c r="AL90" s="16">
        <v>4</v>
      </c>
      <c r="AM90" s="13">
        <v>6</v>
      </c>
      <c r="AN90">
        <v>1</v>
      </c>
      <c r="AO90" t="s">
        <v>566</v>
      </c>
      <c r="AP90">
        <v>1</v>
      </c>
      <c r="AU90">
        <v>1</v>
      </c>
      <c r="AX90">
        <v>1</v>
      </c>
      <c r="AZ90">
        <v>1</v>
      </c>
      <c r="BD90">
        <v>1</v>
      </c>
      <c r="BG90">
        <v>1</v>
      </c>
      <c r="BJ90">
        <v>1</v>
      </c>
      <c r="BL90">
        <v>1</v>
      </c>
      <c r="BN90">
        <v>1</v>
      </c>
      <c r="BP90">
        <v>1</v>
      </c>
      <c r="BS90" s="13">
        <v>90</v>
      </c>
      <c r="BT90">
        <v>1</v>
      </c>
      <c r="BU90">
        <v>2</v>
      </c>
      <c r="BV90">
        <v>3</v>
      </c>
      <c r="BW90" s="20">
        <v>150</v>
      </c>
      <c r="BX90" s="20">
        <v>50</v>
      </c>
      <c r="BY90" s="20">
        <v>180</v>
      </c>
      <c r="BZ90" s="20"/>
      <c r="CD90">
        <v>1</v>
      </c>
      <c r="CL90">
        <v>1</v>
      </c>
      <c r="CP90">
        <v>1</v>
      </c>
      <c r="CT90" s="16">
        <v>14</v>
      </c>
      <c r="CU90" s="16">
        <v>15</v>
      </c>
      <c r="CV90" s="16">
        <v>14</v>
      </c>
      <c r="CW90" s="16">
        <v>14</v>
      </c>
      <c r="CY90" s="16">
        <v>14</v>
      </c>
      <c r="CZ90" s="16">
        <v>14</v>
      </c>
      <c r="DA90" s="16">
        <v>14</v>
      </c>
      <c r="DB90" s="16">
        <v>14</v>
      </c>
      <c r="DD90">
        <v>1</v>
      </c>
      <c r="DE90">
        <v>1</v>
      </c>
      <c r="DF90">
        <v>1</v>
      </c>
      <c r="DJ90">
        <v>1</v>
      </c>
      <c r="DM90" t="s">
        <v>567</v>
      </c>
      <c r="DN90" t="s">
        <v>568</v>
      </c>
      <c r="DO90" s="13">
        <v>6</v>
      </c>
      <c r="DP90" s="13">
        <v>8</v>
      </c>
      <c r="DQ90" s="13">
        <v>5</v>
      </c>
      <c r="DR90" s="13">
        <v>10</v>
      </c>
      <c r="DU90">
        <v>1</v>
      </c>
      <c r="DV90">
        <v>1</v>
      </c>
      <c r="EA90">
        <v>1</v>
      </c>
      <c r="EF90">
        <v>5</v>
      </c>
      <c r="EH90">
        <v>2</v>
      </c>
      <c r="EI90">
        <v>2</v>
      </c>
    </row>
    <row r="91" spans="1:139" x14ac:dyDescent="0.25">
      <c r="A91" s="10">
        <v>43586.425543981481</v>
      </c>
      <c r="C91">
        <v>75</v>
      </c>
      <c r="D91">
        <v>4</v>
      </c>
      <c r="E91">
        <v>2</v>
      </c>
      <c r="F91">
        <v>5</v>
      </c>
      <c r="G91">
        <v>5</v>
      </c>
      <c r="H91">
        <v>2</v>
      </c>
      <c r="I91">
        <v>3</v>
      </c>
      <c r="J91">
        <v>2</v>
      </c>
      <c r="K91">
        <v>2</v>
      </c>
      <c r="M91" s="13">
        <v>2</v>
      </c>
      <c r="S91">
        <v>1</v>
      </c>
      <c r="AA91">
        <v>1</v>
      </c>
      <c r="AB91">
        <v>1</v>
      </c>
      <c r="AE91">
        <v>1</v>
      </c>
      <c r="AL91" s="16">
        <v>2</v>
      </c>
      <c r="AM91" s="13">
        <v>8</v>
      </c>
      <c r="AN91">
        <v>1</v>
      </c>
      <c r="AO91" t="s">
        <v>569</v>
      </c>
      <c r="AP91">
        <v>1</v>
      </c>
      <c r="AU91">
        <v>1</v>
      </c>
      <c r="AW91">
        <v>1</v>
      </c>
      <c r="AZ91">
        <v>1</v>
      </c>
      <c r="BC91">
        <v>1</v>
      </c>
      <c r="BG91">
        <v>1</v>
      </c>
      <c r="BI91">
        <v>1</v>
      </c>
      <c r="BL91">
        <v>1</v>
      </c>
      <c r="BN91">
        <v>1</v>
      </c>
      <c r="BO91">
        <v>1</v>
      </c>
      <c r="BS91" s="13">
        <v>100</v>
      </c>
      <c r="BW91" s="20">
        <v>75</v>
      </c>
      <c r="BX91" s="20">
        <v>50</v>
      </c>
      <c r="BY91" s="20">
        <v>50</v>
      </c>
      <c r="BZ91" s="20"/>
      <c r="CF91">
        <v>1</v>
      </c>
      <c r="CG91">
        <v>1</v>
      </c>
      <c r="CK91" t="s">
        <v>570</v>
      </c>
      <c r="CL91">
        <v>1</v>
      </c>
      <c r="CP91">
        <v>1</v>
      </c>
      <c r="CT91" s="16">
        <v>15</v>
      </c>
      <c r="CU91" s="16">
        <v>15</v>
      </c>
      <c r="CV91" s="16">
        <v>15</v>
      </c>
      <c r="CW91" s="16">
        <v>15</v>
      </c>
      <c r="CX91" s="16">
        <v>15</v>
      </c>
      <c r="CY91" s="16">
        <v>15</v>
      </c>
      <c r="CZ91" s="16">
        <v>15</v>
      </c>
      <c r="DA91" s="16">
        <v>15</v>
      </c>
      <c r="DB91" s="16">
        <v>15</v>
      </c>
      <c r="DC91" s="16">
        <v>16</v>
      </c>
      <c r="DD91">
        <v>1</v>
      </c>
      <c r="DF91">
        <v>1</v>
      </c>
      <c r="DH91">
        <v>1</v>
      </c>
      <c r="DI91">
        <v>1</v>
      </c>
      <c r="DM91" t="s">
        <v>571</v>
      </c>
      <c r="DN91" t="s">
        <v>572</v>
      </c>
      <c r="DO91" s="13">
        <v>8</v>
      </c>
      <c r="DP91" s="13">
        <v>8</v>
      </c>
      <c r="DQ91" s="13">
        <v>8</v>
      </c>
      <c r="DR91" s="13">
        <v>6</v>
      </c>
      <c r="DT91">
        <v>1</v>
      </c>
      <c r="DV91">
        <v>1</v>
      </c>
      <c r="EA91">
        <v>1</v>
      </c>
      <c r="EH91">
        <v>1</v>
      </c>
      <c r="EI91">
        <v>1</v>
      </c>
    </row>
    <row r="92" spans="1:139" x14ac:dyDescent="0.25">
      <c r="A92" s="10">
        <v>43586.435486111113</v>
      </c>
      <c r="B92">
        <v>22</v>
      </c>
      <c r="C92">
        <v>14</v>
      </c>
      <c r="D92">
        <v>2</v>
      </c>
      <c r="E92">
        <v>3</v>
      </c>
      <c r="F92">
        <v>5</v>
      </c>
      <c r="G92">
        <v>3</v>
      </c>
      <c r="H92">
        <v>1</v>
      </c>
      <c r="I92">
        <v>3</v>
      </c>
      <c r="J92">
        <v>1</v>
      </c>
      <c r="K92">
        <v>2</v>
      </c>
      <c r="M92" s="13">
        <v>2</v>
      </c>
      <c r="S92">
        <v>1</v>
      </c>
      <c r="W92">
        <v>1</v>
      </c>
      <c r="AA92">
        <v>1</v>
      </c>
      <c r="AL92" s="16">
        <v>4</v>
      </c>
      <c r="AM92" s="13">
        <v>1</v>
      </c>
      <c r="AN92">
        <v>1</v>
      </c>
      <c r="AO92" t="s">
        <v>574</v>
      </c>
      <c r="AP92">
        <v>1</v>
      </c>
      <c r="AU92">
        <v>1</v>
      </c>
      <c r="AV92">
        <v>1</v>
      </c>
      <c r="AY92">
        <v>1</v>
      </c>
      <c r="BC92">
        <v>1</v>
      </c>
      <c r="BG92">
        <v>1</v>
      </c>
      <c r="BJ92">
        <v>1</v>
      </c>
      <c r="BL92">
        <v>1</v>
      </c>
      <c r="BN92">
        <v>1</v>
      </c>
      <c r="BP92">
        <v>1</v>
      </c>
      <c r="BS92" s="13">
        <v>90</v>
      </c>
      <c r="BT92">
        <v>1</v>
      </c>
      <c r="BU92">
        <v>2</v>
      </c>
      <c r="BV92">
        <v>3</v>
      </c>
      <c r="BW92" s="20">
        <v>100</v>
      </c>
      <c r="BX92" s="20"/>
      <c r="BY92" s="20"/>
      <c r="BZ92" s="20"/>
      <c r="CC92">
        <v>1</v>
      </c>
      <c r="CK92" t="s">
        <v>575</v>
      </c>
      <c r="CL92">
        <v>1</v>
      </c>
      <c r="CP92">
        <v>1</v>
      </c>
      <c r="CT92" s="16">
        <v>14</v>
      </c>
      <c r="CU92" s="16">
        <v>13</v>
      </c>
      <c r="CV92" s="16">
        <v>13</v>
      </c>
      <c r="CW92" s="16">
        <v>15</v>
      </c>
      <c r="CX92" s="16">
        <v>14</v>
      </c>
      <c r="CY92" s="16">
        <v>15</v>
      </c>
      <c r="CZ92" s="16">
        <v>16</v>
      </c>
      <c r="DA92" s="16">
        <v>14</v>
      </c>
      <c r="DB92" s="16">
        <v>14</v>
      </c>
      <c r="DC92" s="16">
        <v>14</v>
      </c>
      <c r="DE92">
        <v>1</v>
      </c>
      <c r="DG92">
        <v>1</v>
      </c>
      <c r="DM92" t="s">
        <v>576</v>
      </c>
      <c r="DN92" t="s">
        <v>577</v>
      </c>
      <c r="DO92" s="13">
        <v>5</v>
      </c>
      <c r="DP92" s="13">
        <v>7</v>
      </c>
      <c r="DQ92" s="13">
        <v>5</v>
      </c>
      <c r="DR92" s="13">
        <v>9</v>
      </c>
      <c r="DV92">
        <v>1</v>
      </c>
      <c r="EA92">
        <v>1</v>
      </c>
      <c r="EF92">
        <v>7</v>
      </c>
      <c r="EG92" t="s">
        <v>578</v>
      </c>
      <c r="EH92">
        <v>1</v>
      </c>
      <c r="EI92">
        <v>1</v>
      </c>
    </row>
    <row r="93" spans="1:139" x14ac:dyDescent="0.25">
      <c r="A93" s="10">
        <v>43586.436064814814</v>
      </c>
      <c r="B93">
        <v>90</v>
      </c>
      <c r="C93">
        <v>80</v>
      </c>
      <c r="D93">
        <v>3</v>
      </c>
      <c r="E93">
        <v>1</v>
      </c>
      <c r="F93">
        <v>4</v>
      </c>
      <c r="G93">
        <v>2</v>
      </c>
      <c r="H93">
        <v>2</v>
      </c>
      <c r="I93">
        <v>4</v>
      </c>
      <c r="J93">
        <v>2</v>
      </c>
      <c r="K93">
        <v>7</v>
      </c>
      <c r="R93" s="13">
        <v>11</v>
      </c>
      <c r="S93">
        <v>2</v>
      </c>
      <c r="AL93" s="16">
        <v>4</v>
      </c>
      <c r="AM93" s="13">
        <v>5</v>
      </c>
      <c r="AN93">
        <v>1</v>
      </c>
      <c r="AO93" t="s">
        <v>580</v>
      </c>
      <c r="AR93">
        <v>1</v>
      </c>
      <c r="AU93">
        <v>1</v>
      </c>
      <c r="AV93">
        <v>1</v>
      </c>
      <c r="BA93">
        <v>1</v>
      </c>
      <c r="BB93">
        <v>1</v>
      </c>
      <c r="BG93">
        <v>1</v>
      </c>
      <c r="BJ93">
        <v>1</v>
      </c>
      <c r="BW93" s="20"/>
      <c r="BX93" s="20"/>
      <c r="BY93" s="20"/>
      <c r="BZ93" s="20"/>
      <c r="CK93" t="s">
        <v>581</v>
      </c>
      <c r="DM93" t="s">
        <v>582</v>
      </c>
      <c r="DN93" t="s">
        <v>583</v>
      </c>
      <c r="DO93" s="13">
        <v>6</v>
      </c>
      <c r="DP93" s="13">
        <v>6</v>
      </c>
      <c r="DQ93" s="13">
        <v>5</v>
      </c>
      <c r="DR93" s="13">
        <v>7</v>
      </c>
      <c r="DU93">
        <v>1</v>
      </c>
      <c r="DV93">
        <v>1</v>
      </c>
      <c r="EA93">
        <v>1</v>
      </c>
      <c r="EF93">
        <v>3</v>
      </c>
      <c r="EG93" t="s">
        <v>584</v>
      </c>
      <c r="EH93">
        <v>1</v>
      </c>
      <c r="EI93">
        <v>1</v>
      </c>
    </row>
    <row r="94" spans="1:139" x14ac:dyDescent="0.25">
      <c r="A94" s="10">
        <v>43586.462916666664</v>
      </c>
      <c r="B94">
        <v>63</v>
      </c>
      <c r="C94">
        <v>50</v>
      </c>
      <c r="D94">
        <v>1</v>
      </c>
      <c r="E94">
        <v>1</v>
      </c>
      <c r="F94">
        <v>3</v>
      </c>
      <c r="G94">
        <v>3</v>
      </c>
      <c r="H94">
        <v>2</v>
      </c>
      <c r="I94">
        <v>3</v>
      </c>
      <c r="J94">
        <v>2</v>
      </c>
      <c r="K94">
        <v>2</v>
      </c>
      <c r="M94" s="13">
        <v>4</v>
      </c>
      <c r="S94">
        <v>1</v>
      </c>
      <c r="W94">
        <v>1</v>
      </c>
      <c r="AB94">
        <v>1</v>
      </c>
      <c r="AE94">
        <v>1</v>
      </c>
      <c r="AH94">
        <v>1</v>
      </c>
      <c r="AJ94">
        <v>1</v>
      </c>
      <c r="AK94" t="s">
        <v>586</v>
      </c>
      <c r="AL94" s="16">
        <v>2</v>
      </c>
      <c r="AM94" s="13">
        <v>8</v>
      </c>
      <c r="AN94">
        <v>1</v>
      </c>
      <c r="AO94" t="s">
        <v>587</v>
      </c>
      <c r="AP94">
        <v>1</v>
      </c>
      <c r="AU94">
        <v>1</v>
      </c>
      <c r="AX94">
        <v>1</v>
      </c>
      <c r="AY94">
        <v>1</v>
      </c>
      <c r="BB94">
        <v>1</v>
      </c>
      <c r="BG94">
        <v>1</v>
      </c>
      <c r="BJ94">
        <v>1</v>
      </c>
      <c r="BL94">
        <v>1</v>
      </c>
      <c r="BN94">
        <v>1</v>
      </c>
      <c r="BP94">
        <v>1</v>
      </c>
      <c r="BS94" s="13">
        <v>80</v>
      </c>
      <c r="BT94">
        <v>2</v>
      </c>
      <c r="BU94">
        <v>1</v>
      </c>
      <c r="BV94">
        <v>3</v>
      </c>
      <c r="BW94" s="20"/>
      <c r="BX94" s="20"/>
      <c r="BY94" s="20">
        <v>125</v>
      </c>
      <c r="BZ94" s="20"/>
      <c r="CB94">
        <v>1</v>
      </c>
      <c r="CD94">
        <v>1</v>
      </c>
      <c r="CF94">
        <v>1</v>
      </c>
      <c r="CK94" t="s">
        <v>588</v>
      </c>
      <c r="CL94">
        <v>1</v>
      </c>
      <c r="CP94">
        <v>1</v>
      </c>
      <c r="CT94" s="16">
        <v>14</v>
      </c>
      <c r="CU94" s="16">
        <v>15</v>
      </c>
      <c r="CV94" s="16">
        <v>13</v>
      </c>
      <c r="CW94" s="16">
        <v>13</v>
      </c>
      <c r="CX94" s="16">
        <v>16</v>
      </c>
      <c r="CY94" s="16">
        <v>15</v>
      </c>
      <c r="CZ94" s="16">
        <v>13</v>
      </c>
      <c r="DA94" s="16">
        <v>13</v>
      </c>
      <c r="DB94" s="16">
        <v>13</v>
      </c>
      <c r="DC94" s="16">
        <v>13</v>
      </c>
      <c r="DD94">
        <v>1</v>
      </c>
      <c r="DE94">
        <v>1</v>
      </c>
      <c r="DF94">
        <v>1</v>
      </c>
      <c r="DG94">
        <v>1</v>
      </c>
      <c r="DH94">
        <v>1</v>
      </c>
      <c r="DJ94">
        <v>1</v>
      </c>
      <c r="DM94" t="s">
        <v>589</v>
      </c>
      <c r="DN94" t="s">
        <v>590</v>
      </c>
      <c r="DO94" s="13">
        <v>5</v>
      </c>
      <c r="DP94" s="13">
        <v>8</v>
      </c>
      <c r="DQ94" s="13">
        <v>8</v>
      </c>
      <c r="DR94" s="13">
        <v>6</v>
      </c>
      <c r="DT94">
        <v>1</v>
      </c>
      <c r="DZ94">
        <v>1</v>
      </c>
      <c r="EA94">
        <v>1</v>
      </c>
      <c r="EG94" t="s">
        <v>591</v>
      </c>
      <c r="EH94">
        <v>1</v>
      </c>
      <c r="EI94">
        <v>1</v>
      </c>
    </row>
    <row r="95" spans="1:139" x14ac:dyDescent="0.25">
      <c r="A95" s="10">
        <v>43586.477719907409</v>
      </c>
      <c r="B95">
        <v>64</v>
      </c>
      <c r="C95">
        <v>100</v>
      </c>
      <c r="D95">
        <v>5</v>
      </c>
      <c r="E95">
        <v>1</v>
      </c>
      <c r="F95">
        <v>4</v>
      </c>
      <c r="G95">
        <v>3</v>
      </c>
      <c r="H95">
        <v>1</v>
      </c>
      <c r="I95">
        <v>4</v>
      </c>
      <c r="J95">
        <v>1</v>
      </c>
      <c r="K95">
        <v>1</v>
      </c>
      <c r="L95" s="13">
        <v>12</v>
      </c>
      <c r="S95">
        <v>3</v>
      </c>
      <c r="AL95" s="16">
        <v>3</v>
      </c>
      <c r="AM95" s="13">
        <v>8</v>
      </c>
      <c r="AN95">
        <v>1</v>
      </c>
      <c r="AO95" t="s">
        <v>593</v>
      </c>
      <c r="AP95">
        <v>1</v>
      </c>
      <c r="AU95">
        <v>1</v>
      </c>
      <c r="AV95">
        <v>1</v>
      </c>
      <c r="BA95">
        <v>1</v>
      </c>
      <c r="BD95">
        <v>1</v>
      </c>
      <c r="BE95">
        <v>1</v>
      </c>
      <c r="BJ95">
        <v>1</v>
      </c>
      <c r="BL95">
        <v>1</v>
      </c>
      <c r="BN95">
        <v>1</v>
      </c>
      <c r="BS95" s="13">
        <v>1</v>
      </c>
      <c r="BW95" s="20"/>
      <c r="BX95" s="20"/>
      <c r="BY95" s="20"/>
      <c r="BZ95" s="20"/>
      <c r="CA95">
        <v>1</v>
      </c>
      <c r="CI95">
        <v>1</v>
      </c>
      <c r="CJ95" t="s">
        <v>594</v>
      </c>
      <c r="CL95">
        <v>1</v>
      </c>
      <c r="CP95">
        <v>1</v>
      </c>
      <c r="CT95" s="16">
        <v>19</v>
      </c>
      <c r="CU95" s="16">
        <v>16</v>
      </c>
      <c r="CV95" s="16">
        <v>16</v>
      </c>
      <c r="CW95" s="16">
        <v>16</v>
      </c>
      <c r="CX95" s="16">
        <v>16</v>
      </c>
      <c r="CY95" s="16">
        <v>16</v>
      </c>
      <c r="CZ95" s="16">
        <v>16</v>
      </c>
      <c r="DA95" s="16">
        <v>16</v>
      </c>
      <c r="DB95" s="16">
        <v>16</v>
      </c>
      <c r="DC95" s="16">
        <v>16</v>
      </c>
      <c r="DF95">
        <v>1</v>
      </c>
      <c r="DM95" t="s">
        <v>595</v>
      </c>
      <c r="DN95" t="s">
        <v>596</v>
      </c>
      <c r="DO95" s="13">
        <v>8</v>
      </c>
      <c r="DP95" s="13">
        <v>8</v>
      </c>
      <c r="DQ95" s="13">
        <v>6</v>
      </c>
      <c r="DR95" s="13">
        <v>6</v>
      </c>
      <c r="DS95">
        <v>1</v>
      </c>
      <c r="DZ95">
        <v>1</v>
      </c>
      <c r="EA95">
        <v>1</v>
      </c>
      <c r="EH95">
        <v>1</v>
      </c>
      <c r="EI95">
        <v>1</v>
      </c>
    </row>
    <row r="96" spans="1:139" x14ac:dyDescent="0.25">
      <c r="A96" s="10">
        <v>43586.484236111108</v>
      </c>
      <c r="B96">
        <v>89</v>
      </c>
      <c r="C96">
        <v>50</v>
      </c>
      <c r="D96">
        <v>3</v>
      </c>
      <c r="E96">
        <v>2</v>
      </c>
      <c r="F96">
        <v>4</v>
      </c>
      <c r="G96">
        <v>3</v>
      </c>
      <c r="H96">
        <v>4</v>
      </c>
      <c r="I96">
        <v>1</v>
      </c>
      <c r="J96">
        <v>1</v>
      </c>
      <c r="K96">
        <v>7</v>
      </c>
      <c r="R96" s="13">
        <v>4</v>
      </c>
      <c r="S96">
        <v>1</v>
      </c>
      <c r="W96">
        <v>1</v>
      </c>
      <c r="AE96">
        <v>1</v>
      </c>
      <c r="AL96" s="16">
        <v>4</v>
      </c>
      <c r="AM96" s="13">
        <v>5</v>
      </c>
      <c r="AN96">
        <v>1</v>
      </c>
      <c r="AO96" t="s">
        <v>598</v>
      </c>
      <c r="AP96">
        <v>1</v>
      </c>
      <c r="AU96">
        <v>1</v>
      </c>
      <c r="AX96">
        <v>1</v>
      </c>
      <c r="AY96">
        <v>1</v>
      </c>
      <c r="BD96">
        <v>1</v>
      </c>
      <c r="BG96">
        <v>1</v>
      </c>
      <c r="BJ96">
        <v>1</v>
      </c>
      <c r="BL96">
        <v>1</v>
      </c>
      <c r="BN96">
        <v>1</v>
      </c>
      <c r="BP96">
        <v>1</v>
      </c>
      <c r="BS96" s="13">
        <v>100</v>
      </c>
      <c r="BW96" s="20"/>
      <c r="BX96" s="20"/>
      <c r="BY96" s="20"/>
      <c r="BZ96" s="20"/>
      <c r="CA96">
        <v>1</v>
      </c>
      <c r="CD96">
        <v>1</v>
      </c>
      <c r="CL96">
        <v>1</v>
      </c>
      <c r="CP96">
        <v>1</v>
      </c>
      <c r="CT96" s="16">
        <v>14</v>
      </c>
      <c r="CU96" s="16">
        <v>15</v>
      </c>
      <c r="CV96" s="16">
        <v>14</v>
      </c>
      <c r="CW96" s="16">
        <v>13</v>
      </c>
      <c r="CX96" s="16">
        <v>14</v>
      </c>
      <c r="CY96" s="16">
        <v>13</v>
      </c>
      <c r="CZ96" s="16">
        <v>13</v>
      </c>
      <c r="DA96" s="16">
        <v>13</v>
      </c>
      <c r="DB96" s="16">
        <v>13</v>
      </c>
      <c r="DC96" s="16">
        <v>14</v>
      </c>
      <c r="DD96">
        <v>1</v>
      </c>
      <c r="DJ96">
        <v>1</v>
      </c>
      <c r="DO96" s="13">
        <v>5</v>
      </c>
      <c r="DP96" s="13">
        <v>5</v>
      </c>
      <c r="DQ96" s="13">
        <v>5</v>
      </c>
      <c r="DR96" s="13">
        <v>10</v>
      </c>
      <c r="DU96">
        <v>1</v>
      </c>
      <c r="DZ96">
        <v>1</v>
      </c>
      <c r="EE96">
        <v>1</v>
      </c>
      <c r="EF96">
        <v>7</v>
      </c>
      <c r="EH96">
        <v>2</v>
      </c>
      <c r="EI96">
        <v>2</v>
      </c>
    </row>
    <row r="97" spans="1:139" x14ac:dyDescent="0.25">
      <c r="A97" s="10">
        <v>43586.496423611112</v>
      </c>
      <c r="B97">
        <v>80</v>
      </c>
      <c r="D97">
        <v>4</v>
      </c>
      <c r="E97">
        <v>1</v>
      </c>
      <c r="F97">
        <v>4</v>
      </c>
      <c r="G97">
        <v>2</v>
      </c>
      <c r="H97">
        <v>4</v>
      </c>
      <c r="I97">
        <v>3</v>
      </c>
      <c r="J97">
        <v>1</v>
      </c>
      <c r="K97">
        <v>4</v>
      </c>
      <c r="O97" s="13">
        <v>4</v>
      </c>
      <c r="S97">
        <v>3</v>
      </c>
      <c r="AL97" s="16">
        <v>4</v>
      </c>
      <c r="AM97" s="13">
        <v>8</v>
      </c>
      <c r="AN97">
        <v>1</v>
      </c>
      <c r="AP97">
        <v>1</v>
      </c>
      <c r="AU97">
        <v>1</v>
      </c>
      <c r="AV97">
        <v>1</v>
      </c>
      <c r="AY97">
        <v>1</v>
      </c>
      <c r="BD97">
        <v>1</v>
      </c>
      <c r="BG97">
        <v>1</v>
      </c>
      <c r="BJ97">
        <v>1</v>
      </c>
      <c r="BL97">
        <v>1</v>
      </c>
      <c r="BN97">
        <v>1</v>
      </c>
      <c r="BO97">
        <v>1</v>
      </c>
      <c r="BQ97">
        <v>1</v>
      </c>
      <c r="BR97" t="s">
        <v>599</v>
      </c>
      <c r="BS97" s="13">
        <v>75</v>
      </c>
      <c r="BT97">
        <v>2</v>
      </c>
      <c r="BU97">
        <v>1</v>
      </c>
      <c r="BV97">
        <v>3</v>
      </c>
      <c r="BW97" s="20">
        <v>20</v>
      </c>
      <c r="BX97" s="20">
        <v>10</v>
      </c>
      <c r="BY97" s="20">
        <v>15</v>
      </c>
      <c r="BZ97" s="20"/>
      <c r="CC97">
        <v>1</v>
      </c>
      <c r="CF97">
        <v>1</v>
      </c>
      <c r="CG97">
        <v>1</v>
      </c>
      <c r="CH97">
        <v>1</v>
      </c>
      <c r="CI97">
        <v>1</v>
      </c>
      <c r="CJ97" t="s">
        <v>600</v>
      </c>
      <c r="CK97" t="s">
        <v>601</v>
      </c>
      <c r="CL97">
        <v>1</v>
      </c>
      <c r="CP97">
        <v>1</v>
      </c>
      <c r="CT97" s="16">
        <v>14</v>
      </c>
      <c r="CU97" s="16">
        <v>13</v>
      </c>
      <c r="CV97" s="16">
        <v>14</v>
      </c>
      <c r="CW97" s="16">
        <v>16</v>
      </c>
      <c r="CX97" s="16">
        <v>16</v>
      </c>
      <c r="CY97" s="16">
        <v>16</v>
      </c>
      <c r="CZ97" s="16">
        <v>16</v>
      </c>
      <c r="DA97" s="16">
        <v>13</v>
      </c>
      <c r="DB97" s="16">
        <v>13</v>
      </c>
      <c r="DC97" s="16">
        <v>14</v>
      </c>
      <c r="DD97">
        <v>1</v>
      </c>
      <c r="DE97">
        <v>1</v>
      </c>
      <c r="DF97">
        <v>1</v>
      </c>
      <c r="DJ97">
        <v>1</v>
      </c>
      <c r="DM97" t="s">
        <v>602</v>
      </c>
      <c r="DO97" s="13">
        <v>8</v>
      </c>
      <c r="DP97" s="13">
        <v>8</v>
      </c>
      <c r="DQ97" s="13">
        <v>8</v>
      </c>
      <c r="DR97" s="13">
        <v>6</v>
      </c>
      <c r="DS97">
        <v>1</v>
      </c>
      <c r="DY97">
        <v>1</v>
      </c>
      <c r="EA97">
        <v>1</v>
      </c>
      <c r="EH97">
        <v>1</v>
      </c>
      <c r="EI97">
        <v>1</v>
      </c>
    </row>
    <row r="98" spans="1:139" x14ac:dyDescent="0.25">
      <c r="A98" s="10">
        <v>43586.54246527778</v>
      </c>
      <c r="B98">
        <v>31</v>
      </c>
      <c r="D98">
        <v>4</v>
      </c>
      <c r="E98">
        <v>3</v>
      </c>
      <c r="F98">
        <v>4</v>
      </c>
      <c r="G98">
        <v>4</v>
      </c>
      <c r="H98">
        <v>4</v>
      </c>
      <c r="I98">
        <v>4</v>
      </c>
      <c r="J98">
        <v>1</v>
      </c>
      <c r="K98">
        <v>6</v>
      </c>
      <c r="Q98" s="13">
        <v>7</v>
      </c>
      <c r="S98">
        <v>3</v>
      </c>
      <c r="AL98" s="16">
        <v>4</v>
      </c>
      <c r="AM98" s="13">
        <v>7</v>
      </c>
      <c r="AN98">
        <v>1</v>
      </c>
      <c r="AO98" t="s">
        <v>604</v>
      </c>
      <c r="AP98">
        <v>1</v>
      </c>
      <c r="AU98">
        <v>1</v>
      </c>
      <c r="AX98">
        <v>1</v>
      </c>
      <c r="BA98">
        <v>1</v>
      </c>
      <c r="BD98">
        <v>1</v>
      </c>
      <c r="BG98">
        <v>1</v>
      </c>
      <c r="BJ98">
        <v>1</v>
      </c>
      <c r="BL98">
        <v>1</v>
      </c>
      <c r="BN98">
        <v>1</v>
      </c>
      <c r="BP98">
        <v>1</v>
      </c>
      <c r="BS98" s="13">
        <v>100</v>
      </c>
      <c r="BW98" s="20"/>
      <c r="BX98" s="20"/>
      <c r="BY98" s="20"/>
      <c r="BZ98" s="20"/>
      <c r="CA98">
        <v>1</v>
      </c>
      <c r="CD98">
        <v>1</v>
      </c>
      <c r="CL98">
        <v>1</v>
      </c>
      <c r="CT98" s="16">
        <v>14</v>
      </c>
      <c r="CU98" s="16">
        <v>15</v>
      </c>
      <c r="CV98" s="16">
        <v>14</v>
      </c>
      <c r="CW98" s="16">
        <v>15</v>
      </c>
      <c r="CX98" s="16">
        <v>15</v>
      </c>
      <c r="CY98" s="16">
        <v>15</v>
      </c>
      <c r="CZ98" s="16">
        <v>15</v>
      </c>
      <c r="DA98" s="16">
        <v>15</v>
      </c>
      <c r="DB98" s="16">
        <v>15</v>
      </c>
      <c r="DC98" s="16">
        <v>16</v>
      </c>
      <c r="DD98">
        <v>1</v>
      </c>
      <c r="DE98">
        <v>1</v>
      </c>
      <c r="DJ98">
        <v>1</v>
      </c>
      <c r="DM98" t="s">
        <v>605</v>
      </c>
      <c r="DN98" t="s">
        <v>606</v>
      </c>
      <c r="DO98" s="13">
        <v>8</v>
      </c>
      <c r="DP98" s="13">
        <v>8</v>
      </c>
      <c r="DQ98" s="13">
        <v>8</v>
      </c>
      <c r="DR98" s="13">
        <v>7</v>
      </c>
      <c r="DU98">
        <v>1</v>
      </c>
      <c r="DZ98">
        <v>1</v>
      </c>
      <c r="EA98">
        <v>1</v>
      </c>
      <c r="EF98">
        <v>7</v>
      </c>
      <c r="EH98">
        <v>2</v>
      </c>
      <c r="EI98">
        <v>2</v>
      </c>
    </row>
    <row r="99" spans="1:139" x14ac:dyDescent="0.25">
      <c r="A99" s="10">
        <v>43586.55541666667</v>
      </c>
      <c r="C99">
        <v>99</v>
      </c>
      <c r="D99">
        <v>7</v>
      </c>
      <c r="E99">
        <v>1</v>
      </c>
      <c r="F99">
        <v>3</v>
      </c>
      <c r="G99">
        <v>4</v>
      </c>
      <c r="H99">
        <v>4</v>
      </c>
      <c r="I99">
        <v>3</v>
      </c>
      <c r="J99">
        <v>1</v>
      </c>
      <c r="K99">
        <v>7</v>
      </c>
      <c r="R99" s="13">
        <v>10</v>
      </c>
      <c r="S99">
        <v>1</v>
      </c>
      <c r="AA99">
        <v>1</v>
      </c>
      <c r="AB99">
        <v>1</v>
      </c>
      <c r="AL99" s="16">
        <v>4</v>
      </c>
      <c r="AM99" s="13">
        <v>6</v>
      </c>
      <c r="AN99">
        <v>2</v>
      </c>
      <c r="AO99" t="s">
        <v>607</v>
      </c>
      <c r="AP99">
        <v>1</v>
      </c>
      <c r="AS99">
        <v>1</v>
      </c>
      <c r="AV99">
        <v>1</v>
      </c>
      <c r="AY99">
        <v>1</v>
      </c>
      <c r="BB99">
        <v>1</v>
      </c>
      <c r="BG99">
        <v>1</v>
      </c>
      <c r="BJ99">
        <v>1</v>
      </c>
      <c r="BL99">
        <v>1</v>
      </c>
      <c r="BP99">
        <v>1</v>
      </c>
      <c r="BS99" s="13">
        <v>90</v>
      </c>
      <c r="BW99" s="20">
        <v>120</v>
      </c>
      <c r="BX99" s="20">
        <v>80</v>
      </c>
      <c r="BY99" s="20">
        <v>60</v>
      </c>
      <c r="BZ99" s="20"/>
      <c r="CB99">
        <v>1</v>
      </c>
      <c r="CK99" t="s">
        <v>608</v>
      </c>
      <c r="CL99">
        <v>1</v>
      </c>
      <c r="CP99">
        <v>1</v>
      </c>
      <c r="CT99" s="16">
        <v>14</v>
      </c>
      <c r="CU99" s="16">
        <v>16</v>
      </c>
      <c r="CV99" s="16">
        <v>14</v>
      </c>
      <c r="CW99" s="16">
        <v>14</v>
      </c>
      <c r="CX99" s="16">
        <v>15</v>
      </c>
      <c r="CY99" s="16">
        <v>14</v>
      </c>
      <c r="CZ99" s="16">
        <v>14</v>
      </c>
      <c r="DA99" s="16">
        <v>14</v>
      </c>
      <c r="DB99" s="16">
        <v>14</v>
      </c>
      <c r="DC99" s="16">
        <v>14</v>
      </c>
      <c r="DD99">
        <v>1</v>
      </c>
      <c r="DE99">
        <v>1</v>
      </c>
      <c r="DF99">
        <v>1</v>
      </c>
      <c r="DG99">
        <v>1</v>
      </c>
      <c r="DI99">
        <v>1</v>
      </c>
      <c r="DJ99">
        <v>1</v>
      </c>
      <c r="DM99" t="s">
        <v>609</v>
      </c>
      <c r="DN99" t="s">
        <v>610</v>
      </c>
      <c r="DO99" s="13">
        <v>5</v>
      </c>
      <c r="DP99" s="13">
        <v>8</v>
      </c>
      <c r="DQ99" s="13">
        <v>5</v>
      </c>
      <c r="DR99" s="13">
        <v>10</v>
      </c>
      <c r="DU99">
        <v>1</v>
      </c>
      <c r="DV99">
        <v>1</v>
      </c>
      <c r="EA99">
        <v>1</v>
      </c>
      <c r="EF99">
        <v>5</v>
      </c>
      <c r="EG99" t="s">
        <v>611</v>
      </c>
      <c r="EH99">
        <v>1</v>
      </c>
      <c r="EI99">
        <v>2</v>
      </c>
    </row>
    <row r="100" spans="1:139" x14ac:dyDescent="0.25">
      <c r="A100" s="10">
        <v>43586.577627314815</v>
      </c>
      <c r="B100">
        <v>25</v>
      </c>
      <c r="C100">
        <v>25</v>
      </c>
      <c r="D100">
        <v>3</v>
      </c>
      <c r="E100">
        <v>4</v>
      </c>
      <c r="F100">
        <v>6</v>
      </c>
      <c r="G100">
        <v>5</v>
      </c>
      <c r="H100">
        <v>2</v>
      </c>
      <c r="I100">
        <v>4</v>
      </c>
      <c r="J100">
        <v>2</v>
      </c>
      <c r="K100">
        <v>7</v>
      </c>
      <c r="R100" s="13">
        <v>11</v>
      </c>
      <c r="S100">
        <v>5</v>
      </c>
      <c r="AL100" s="16">
        <v>4</v>
      </c>
      <c r="AM100" s="13">
        <v>6</v>
      </c>
      <c r="AN100">
        <v>1</v>
      </c>
      <c r="AO100" t="s">
        <v>612</v>
      </c>
      <c r="AP100">
        <v>1</v>
      </c>
      <c r="AU100">
        <v>1</v>
      </c>
      <c r="AX100">
        <v>1</v>
      </c>
      <c r="BA100">
        <v>1</v>
      </c>
      <c r="BD100">
        <v>1</v>
      </c>
      <c r="BG100">
        <v>1</v>
      </c>
      <c r="BJ100">
        <v>1</v>
      </c>
      <c r="BL100">
        <v>1</v>
      </c>
      <c r="BN100">
        <v>1</v>
      </c>
      <c r="BP100">
        <v>1</v>
      </c>
      <c r="BS100" s="13">
        <v>80</v>
      </c>
      <c r="BT100">
        <v>2</v>
      </c>
      <c r="BU100">
        <v>1</v>
      </c>
      <c r="BV100">
        <v>3</v>
      </c>
      <c r="BW100" s="20">
        <v>103</v>
      </c>
      <c r="BX100" s="20">
        <v>77.25</v>
      </c>
      <c r="BY100" s="20"/>
      <c r="BZ100" s="20">
        <v>52</v>
      </c>
      <c r="CC100">
        <v>1</v>
      </c>
      <c r="CG100">
        <v>1</v>
      </c>
      <c r="CT100" s="16">
        <v>13</v>
      </c>
      <c r="CU100" s="16">
        <v>14</v>
      </c>
      <c r="CV100" s="16">
        <v>13</v>
      </c>
      <c r="CW100" s="16">
        <v>14</v>
      </c>
      <c r="CX100" s="16">
        <v>14</v>
      </c>
      <c r="CY100" s="16">
        <v>13</v>
      </c>
      <c r="CZ100" s="16">
        <v>14</v>
      </c>
      <c r="DA100" s="16">
        <v>13</v>
      </c>
      <c r="DB100" s="16">
        <v>13</v>
      </c>
      <c r="DC100" s="16">
        <v>14</v>
      </c>
      <c r="DE100">
        <v>1</v>
      </c>
      <c r="DM100" t="s">
        <v>613</v>
      </c>
      <c r="DN100" t="s">
        <v>614</v>
      </c>
      <c r="DO100" s="13">
        <v>6</v>
      </c>
      <c r="DP100" s="13">
        <v>6</v>
      </c>
      <c r="DQ100" s="13">
        <v>6</v>
      </c>
      <c r="DR100" s="13">
        <v>7</v>
      </c>
      <c r="DU100">
        <v>1</v>
      </c>
      <c r="DV100">
        <v>1</v>
      </c>
      <c r="EA100">
        <v>1</v>
      </c>
      <c r="EF100">
        <v>4</v>
      </c>
      <c r="EH100">
        <v>1</v>
      </c>
      <c r="EI100">
        <v>1</v>
      </c>
    </row>
    <row r="101" spans="1:139" x14ac:dyDescent="0.25">
      <c r="A101" s="10">
        <v>43586.593495370369</v>
      </c>
      <c r="B101">
        <v>16</v>
      </c>
      <c r="D101">
        <v>4</v>
      </c>
      <c r="E101">
        <v>1</v>
      </c>
      <c r="F101">
        <v>4</v>
      </c>
      <c r="G101">
        <v>7</v>
      </c>
      <c r="H101">
        <v>2</v>
      </c>
      <c r="I101">
        <v>5</v>
      </c>
      <c r="J101">
        <v>2</v>
      </c>
      <c r="K101">
        <v>2</v>
      </c>
      <c r="M101" s="13">
        <v>8</v>
      </c>
      <c r="S101">
        <v>2</v>
      </c>
      <c r="AL101" s="16">
        <v>4</v>
      </c>
      <c r="AM101" s="13">
        <v>8</v>
      </c>
      <c r="AN101">
        <v>1</v>
      </c>
      <c r="AP101">
        <v>1</v>
      </c>
      <c r="AU101">
        <v>1</v>
      </c>
      <c r="AW101">
        <v>1</v>
      </c>
      <c r="BA101">
        <v>1</v>
      </c>
      <c r="BB101">
        <v>1</v>
      </c>
      <c r="BE101">
        <v>1</v>
      </c>
      <c r="BJ101">
        <v>1</v>
      </c>
      <c r="BL101">
        <v>1</v>
      </c>
      <c r="BN101">
        <v>1</v>
      </c>
      <c r="BO101">
        <v>1</v>
      </c>
      <c r="BP101">
        <v>1</v>
      </c>
      <c r="BS101" s="13">
        <v>90</v>
      </c>
      <c r="BW101" s="20">
        <v>320</v>
      </c>
      <c r="BX101" s="20">
        <v>50</v>
      </c>
      <c r="BY101" s="20">
        <v>50</v>
      </c>
      <c r="BZ101" s="20"/>
      <c r="CA101">
        <v>1</v>
      </c>
      <c r="CB101">
        <v>1</v>
      </c>
      <c r="CC101">
        <v>1</v>
      </c>
      <c r="CH101">
        <v>1</v>
      </c>
      <c r="CK101" t="s">
        <v>616</v>
      </c>
      <c r="CL101">
        <v>1</v>
      </c>
      <c r="CN101">
        <v>1</v>
      </c>
      <c r="CP101">
        <v>1</v>
      </c>
      <c r="CR101">
        <v>1</v>
      </c>
      <c r="CT101" s="16">
        <v>14</v>
      </c>
      <c r="CU101" s="16">
        <v>16</v>
      </c>
      <c r="CV101" s="16">
        <v>15</v>
      </c>
      <c r="CW101" s="16">
        <v>14</v>
      </c>
      <c r="CX101" s="16">
        <v>15</v>
      </c>
      <c r="CY101" s="16">
        <v>15</v>
      </c>
      <c r="CZ101" s="16">
        <v>15</v>
      </c>
      <c r="DA101" s="16">
        <v>15</v>
      </c>
      <c r="DB101" s="16">
        <v>15</v>
      </c>
      <c r="DC101" s="16">
        <v>15</v>
      </c>
      <c r="DD101">
        <v>1</v>
      </c>
      <c r="DF101">
        <v>1</v>
      </c>
      <c r="DG101">
        <v>1</v>
      </c>
      <c r="DH101">
        <v>1</v>
      </c>
      <c r="DI101">
        <v>1</v>
      </c>
      <c r="DJ101">
        <v>1</v>
      </c>
      <c r="DM101" t="s">
        <v>617</v>
      </c>
      <c r="DN101" t="s">
        <v>618</v>
      </c>
      <c r="DO101" s="13">
        <v>8</v>
      </c>
      <c r="DP101" s="13">
        <v>8</v>
      </c>
      <c r="DQ101" s="13">
        <v>8</v>
      </c>
      <c r="DR101" s="13">
        <v>9</v>
      </c>
      <c r="DS101">
        <v>1</v>
      </c>
      <c r="DW101">
        <v>1</v>
      </c>
      <c r="EE101">
        <v>1</v>
      </c>
      <c r="EG101" t="s">
        <v>619</v>
      </c>
      <c r="EH101">
        <v>1</v>
      </c>
      <c r="EI101">
        <v>1</v>
      </c>
    </row>
    <row r="102" spans="1:139" x14ac:dyDescent="0.25">
      <c r="A102" s="10">
        <v>43586.692800925928</v>
      </c>
      <c r="B102">
        <v>85</v>
      </c>
      <c r="C102">
        <v>85</v>
      </c>
      <c r="D102">
        <v>3</v>
      </c>
      <c r="E102">
        <v>2</v>
      </c>
      <c r="F102">
        <v>2</v>
      </c>
      <c r="G102">
        <v>5</v>
      </c>
      <c r="H102">
        <v>2</v>
      </c>
      <c r="I102">
        <v>3</v>
      </c>
      <c r="J102">
        <v>2</v>
      </c>
      <c r="K102">
        <v>7</v>
      </c>
      <c r="R102" s="13">
        <v>6</v>
      </c>
      <c r="S102">
        <v>1</v>
      </c>
      <c r="W102">
        <v>1</v>
      </c>
      <c r="AA102">
        <v>1</v>
      </c>
      <c r="AL102" s="16">
        <v>2</v>
      </c>
      <c r="AM102" s="13">
        <v>8</v>
      </c>
      <c r="AN102">
        <v>3</v>
      </c>
      <c r="AP102">
        <v>1</v>
      </c>
      <c r="AU102">
        <v>1</v>
      </c>
      <c r="AV102">
        <v>1</v>
      </c>
      <c r="BA102">
        <v>1</v>
      </c>
      <c r="BB102">
        <v>1</v>
      </c>
      <c r="BG102">
        <v>1</v>
      </c>
      <c r="BJ102">
        <v>1</v>
      </c>
      <c r="BL102">
        <v>1</v>
      </c>
      <c r="BN102">
        <v>1</v>
      </c>
      <c r="BP102">
        <v>1</v>
      </c>
      <c r="BS102" s="13">
        <v>90</v>
      </c>
      <c r="BW102" s="20">
        <v>100</v>
      </c>
      <c r="BX102" s="20">
        <v>75</v>
      </c>
      <c r="BY102" s="20"/>
      <c r="BZ102" s="20"/>
      <c r="CB102">
        <v>1</v>
      </c>
      <c r="CC102">
        <v>1</v>
      </c>
      <c r="CD102">
        <v>1</v>
      </c>
      <c r="CE102">
        <v>1</v>
      </c>
      <c r="CF102">
        <v>1</v>
      </c>
      <c r="CK102" t="s">
        <v>621</v>
      </c>
      <c r="CL102">
        <v>1</v>
      </c>
      <c r="CP102">
        <v>1</v>
      </c>
      <c r="CT102" s="16">
        <v>13</v>
      </c>
      <c r="CU102" s="16">
        <v>15</v>
      </c>
      <c r="CV102" s="16">
        <v>13</v>
      </c>
      <c r="CW102" s="16">
        <v>16</v>
      </c>
      <c r="CX102" s="16">
        <v>16</v>
      </c>
      <c r="CY102" s="16">
        <v>14</v>
      </c>
      <c r="CZ102" s="16">
        <v>14</v>
      </c>
      <c r="DA102" s="16">
        <v>13</v>
      </c>
      <c r="DB102" s="16">
        <v>13</v>
      </c>
      <c r="DC102" s="16">
        <v>13</v>
      </c>
      <c r="DD102">
        <v>1</v>
      </c>
      <c r="DJ102">
        <v>1</v>
      </c>
      <c r="DM102" t="s">
        <v>622</v>
      </c>
      <c r="DN102" t="s">
        <v>623</v>
      </c>
      <c r="DO102" s="13">
        <v>7</v>
      </c>
      <c r="DP102" s="13">
        <v>8</v>
      </c>
      <c r="DQ102" s="13">
        <v>7</v>
      </c>
      <c r="DR102" s="13">
        <v>8</v>
      </c>
      <c r="DU102">
        <v>1</v>
      </c>
      <c r="DV102">
        <v>1</v>
      </c>
      <c r="EA102">
        <v>1</v>
      </c>
      <c r="EF102">
        <v>4</v>
      </c>
      <c r="EH102">
        <v>1</v>
      </c>
      <c r="EI102">
        <v>1</v>
      </c>
    </row>
    <row r="103" spans="1:139" x14ac:dyDescent="0.25">
      <c r="A103" s="10">
        <v>43586.726493055554</v>
      </c>
      <c r="B103">
        <v>81</v>
      </c>
      <c r="C103">
        <v>73</v>
      </c>
      <c r="D103">
        <v>4</v>
      </c>
      <c r="E103">
        <v>1</v>
      </c>
      <c r="F103">
        <v>3</v>
      </c>
      <c r="G103">
        <v>6</v>
      </c>
      <c r="H103">
        <v>2</v>
      </c>
      <c r="I103">
        <v>2</v>
      </c>
      <c r="J103">
        <v>2</v>
      </c>
      <c r="K103">
        <v>2</v>
      </c>
      <c r="M103" s="13">
        <v>14</v>
      </c>
      <c r="S103">
        <v>3</v>
      </c>
      <c r="AL103" s="16">
        <v>4</v>
      </c>
      <c r="AM103" s="13">
        <v>8</v>
      </c>
      <c r="AN103">
        <v>1</v>
      </c>
      <c r="AO103" t="s">
        <v>625</v>
      </c>
      <c r="AP103">
        <v>1</v>
      </c>
      <c r="AU103">
        <v>1</v>
      </c>
      <c r="AX103">
        <v>1</v>
      </c>
      <c r="AY103">
        <v>1</v>
      </c>
      <c r="BC103">
        <v>1</v>
      </c>
      <c r="BG103">
        <v>1</v>
      </c>
      <c r="BH103">
        <v>1</v>
      </c>
      <c r="BK103" t="s">
        <v>626</v>
      </c>
      <c r="BL103">
        <v>1</v>
      </c>
      <c r="BN103">
        <v>1</v>
      </c>
      <c r="BQ103">
        <v>1</v>
      </c>
      <c r="BR103" t="s">
        <v>627</v>
      </c>
      <c r="BS103" s="13">
        <v>75</v>
      </c>
      <c r="BW103" s="20">
        <v>90</v>
      </c>
      <c r="BX103" s="20">
        <v>80</v>
      </c>
      <c r="BY103" s="20"/>
      <c r="BZ103" s="20"/>
      <c r="CB103">
        <v>1</v>
      </c>
      <c r="CD103">
        <v>1</v>
      </c>
      <c r="CK103" t="s">
        <v>628</v>
      </c>
      <c r="CL103">
        <v>1</v>
      </c>
      <c r="CP103">
        <v>1</v>
      </c>
      <c r="CT103" s="16">
        <v>13</v>
      </c>
      <c r="CU103" s="16">
        <v>16</v>
      </c>
      <c r="CV103" s="16">
        <v>13</v>
      </c>
      <c r="CW103" s="16">
        <v>16</v>
      </c>
      <c r="CX103" s="16">
        <v>16</v>
      </c>
      <c r="CY103" s="16">
        <v>13</v>
      </c>
      <c r="CZ103" s="16">
        <v>13</v>
      </c>
      <c r="DA103" s="16">
        <v>13</v>
      </c>
      <c r="DB103" s="16">
        <v>13</v>
      </c>
      <c r="DC103" s="16">
        <v>14</v>
      </c>
      <c r="DD103">
        <v>1</v>
      </c>
      <c r="DE103">
        <v>1</v>
      </c>
      <c r="DG103">
        <v>1</v>
      </c>
      <c r="DM103" t="s">
        <v>629</v>
      </c>
      <c r="DN103" t="s">
        <v>630</v>
      </c>
      <c r="DO103" s="13">
        <v>6</v>
      </c>
      <c r="DP103" s="13">
        <v>6</v>
      </c>
      <c r="DQ103" s="13">
        <v>6</v>
      </c>
      <c r="DR103" s="13">
        <v>7</v>
      </c>
      <c r="DT103">
        <v>1</v>
      </c>
      <c r="DZ103">
        <v>1</v>
      </c>
      <c r="EA103">
        <v>1</v>
      </c>
      <c r="EH103">
        <v>1</v>
      </c>
      <c r="EI103">
        <v>1</v>
      </c>
    </row>
    <row r="104" spans="1:139" x14ac:dyDescent="0.25">
      <c r="A104" s="10">
        <v>43586.949212962965</v>
      </c>
      <c r="C104">
        <v>68</v>
      </c>
      <c r="D104">
        <v>6</v>
      </c>
      <c r="E104">
        <v>1</v>
      </c>
      <c r="F104">
        <v>3</v>
      </c>
      <c r="G104">
        <v>1</v>
      </c>
      <c r="H104">
        <v>1</v>
      </c>
      <c r="I104">
        <v>4</v>
      </c>
      <c r="J104">
        <v>1</v>
      </c>
      <c r="K104">
        <v>2</v>
      </c>
      <c r="M104" s="13">
        <v>14</v>
      </c>
      <c r="S104">
        <v>4</v>
      </c>
      <c r="AL104" s="16">
        <v>4</v>
      </c>
      <c r="AM104" s="13">
        <v>5</v>
      </c>
      <c r="AN104">
        <v>1</v>
      </c>
      <c r="AO104" t="s">
        <v>632</v>
      </c>
      <c r="AP104">
        <v>1</v>
      </c>
      <c r="AU104">
        <v>1</v>
      </c>
      <c r="AX104">
        <v>1</v>
      </c>
      <c r="AY104">
        <v>1</v>
      </c>
      <c r="BC104">
        <v>1</v>
      </c>
      <c r="BG104">
        <v>1</v>
      </c>
      <c r="BH104">
        <v>1</v>
      </c>
      <c r="BK104" t="s">
        <v>633</v>
      </c>
      <c r="BL104">
        <v>1</v>
      </c>
      <c r="BN104">
        <v>1</v>
      </c>
      <c r="BS104" s="13">
        <v>81</v>
      </c>
      <c r="BW104" s="20">
        <v>140</v>
      </c>
      <c r="BX104" s="20">
        <v>75</v>
      </c>
      <c r="BY104" s="20">
        <v>75</v>
      </c>
      <c r="BZ104" s="20"/>
      <c r="CB104">
        <v>1</v>
      </c>
      <c r="CH104">
        <v>1</v>
      </c>
      <c r="CI104">
        <v>1</v>
      </c>
      <c r="CJ104" t="s">
        <v>634</v>
      </c>
      <c r="CK104" t="s">
        <v>635</v>
      </c>
      <c r="CL104">
        <v>1</v>
      </c>
      <c r="CT104" s="16">
        <v>14</v>
      </c>
      <c r="CU104" s="16">
        <v>15</v>
      </c>
      <c r="CV104" s="16">
        <v>14</v>
      </c>
      <c r="CW104" s="16">
        <v>14</v>
      </c>
      <c r="CX104" s="16">
        <v>15</v>
      </c>
      <c r="CY104" s="16">
        <v>15</v>
      </c>
      <c r="CZ104" s="16">
        <v>15</v>
      </c>
      <c r="DA104" s="16">
        <v>15</v>
      </c>
      <c r="DB104" s="16">
        <v>15</v>
      </c>
      <c r="DC104" s="16">
        <v>15</v>
      </c>
      <c r="DD104">
        <v>1</v>
      </c>
      <c r="DF104">
        <v>1</v>
      </c>
      <c r="DH104">
        <v>1</v>
      </c>
      <c r="DI104">
        <v>1</v>
      </c>
      <c r="DJ104">
        <v>1</v>
      </c>
      <c r="DM104" t="s">
        <v>636</v>
      </c>
      <c r="DN104" t="s">
        <v>637</v>
      </c>
      <c r="DO104" s="13">
        <v>6</v>
      </c>
      <c r="DP104" s="13">
        <v>7</v>
      </c>
      <c r="DQ104" s="13">
        <v>5</v>
      </c>
      <c r="DR104" s="13">
        <v>10</v>
      </c>
      <c r="DV104">
        <v>1</v>
      </c>
      <c r="EA104">
        <v>1</v>
      </c>
      <c r="EF104">
        <v>7</v>
      </c>
      <c r="EH104">
        <v>1</v>
      </c>
      <c r="EI104">
        <v>1</v>
      </c>
    </row>
    <row r="105" spans="1:139" x14ac:dyDescent="0.25">
      <c r="A105" s="10">
        <v>43587.336111111108</v>
      </c>
      <c r="B105">
        <v>85</v>
      </c>
      <c r="C105">
        <v>100</v>
      </c>
      <c r="D105">
        <v>4</v>
      </c>
      <c r="E105">
        <v>1</v>
      </c>
      <c r="F105">
        <v>4</v>
      </c>
      <c r="G105">
        <v>3</v>
      </c>
      <c r="H105">
        <v>4</v>
      </c>
      <c r="I105">
        <v>6</v>
      </c>
      <c r="J105">
        <v>1</v>
      </c>
      <c r="K105">
        <v>4</v>
      </c>
      <c r="O105" s="13">
        <v>4</v>
      </c>
      <c r="S105">
        <v>5</v>
      </c>
      <c r="AL105" s="16">
        <v>5</v>
      </c>
      <c r="AM105" s="13">
        <v>5</v>
      </c>
      <c r="AN105">
        <v>1</v>
      </c>
      <c r="AO105" t="s">
        <v>284</v>
      </c>
      <c r="AR105">
        <v>1</v>
      </c>
      <c r="AU105">
        <v>1</v>
      </c>
      <c r="AV105">
        <v>1</v>
      </c>
      <c r="BA105">
        <v>1</v>
      </c>
      <c r="BC105">
        <v>1</v>
      </c>
      <c r="BG105">
        <v>1</v>
      </c>
      <c r="BJ105">
        <v>1</v>
      </c>
      <c r="BW105" s="20"/>
      <c r="BX105" s="20"/>
      <c r="BY105" s="20"/>
      <c r="BZ105" s="20"/>
      <c r="DO105" s="13">
        <v>8</v>
      </c>
      <c r="DP105" s="13">
        <v>8</v>
      </c>
      <c r="DQ105" s="13">
        <v>7</v>
      </c>
      <c r="DR105" s="13">
        <v>6</v>
      </c>
      <c r="DS105">
        <v>1</v>
      </c>
      <c r="DX105">
        <v>1</v>
      </c>
      <c r="EC105">
        <v>1</v>
      </c>
      <c r="EH105">
        <v>2</v>
      </c>
      <c r="EI105">
        <v>2</v>
      </c>
    </row>
    <row r="106" spans="1:139" x14ac:dyDescent="0.25">
      <c r="A106" s="10">
        <v>43587.393761574072</v>
      </c>
      <c r="B106">
        <v>5</v>
      </c>
      <c r="C106">
        <v>9</v>
      </c>
      <c r="D106">
        <v>5</v>
      </c>
      <c r="E106">
        <v>1</v>
      </c>
      <c r="F106">
        <v>6</v>
      </c>
      <c r="G106">
        <v>5</v>
      </c>
      <c r="H106">
        <v>4</v>
      </c>
      <c r="I106">
        <v>3</v>
      </c>
      <c r="J106">
        <v>1</v>
      </c>
      <c r="K106">
        <v>2</v>
      </c>
      <c r="M106" s="13">
        <v>5</v>
      </c>
      <c r="S106">
        <v>1</v>
      </c>
      <c r="AA106">
        <v>1</v>
      </c>
      <c r="AJ106">
        <v>1</v>
      </c>
      <c r="AL106" s="16">
        <v>4</v>
      </c>
      <c r="AM106" s="13">
        <v>8</v>
      </c>
      <c r="AN106">
        <v>1</v>
      </c>
      <c r="AO106" t="s">
        <v>639</v>
      </c>
      <c r="AP106">
        <v>1</v>
      </c>
      <c r="BH106">
        <v>1</v>
      </c>
      <c r="BK106" t="s">
        <v>640</v>
      </c>
      <c r="BL106">
        <v>1</v>
      </c>
      <c r="BN106">
        <v>1</v>
      </c>
      <c r="BO106">
        <v>1</v>
      </c>
      <c r="BS106" s="13">
        <v>100</v>
      </c>
      <c r="BW106" s="20">
        <v>200</v>
      </c>
      <c r="BX106" s="20">
        <v>100</v>
      </c>
      <c r="BY106" s="20"/>
      <c r="BZ106" s="20"/>
      <c r="CA106">
        <v>1</v>
      </c>
      <c r="CB106">
        <v>1</v>
      </c>
      <c r="CC106">
        <v>1</v>
      </c>
      <c r="CD106">
        <v>1</v>
      </c>
      <c r="CF106">
        <v>1</v>
      </c>
      <c r="CK106" t="s">
        <v>641</v>
      </c>
      <c r="CT106" s="16">
        <v>15</v>
      </c>
      <c r="CU106" s="16">
        <v>16</v>
      </c>
      <c r="CV106" s="16">
        <v>14</v>
      </c>
      <c r="CW106" s="16">
        <v>15</v>
      </c>
      <c r="CY106" s="16">
        <v>14</v>
      </c>
      <c r="CZ106" s="16">
        <v>14</v>
      </c>
      <c r="DA106" s="16">
        <v>16</v>
      </c>
      <c r="DB106" s="16">
        <v>14</v>
      </c>
      <c r="DC106" s="16">
        <v>14</v>
      </c>
      <c r="DD106">
        <v>1</v>
      </c>
      <c r="DE106">
        <v>1</v>
      </c>
      <c r="DF106">
        <v>1</v>
      </c>
      <c r="DG106">
        <v>1</v>
      </c>
      <c r="DI106">
        <v>1</v>
      </c>
      <c r="DJ106">
        <v>1</v>
      </c>
      <c r="DM106" t="s">
        <v>642</v>
      </c>
      <c r="DN106" t="s">
        <v>643</v>
      </c>
      <c r="DO106" s="13">
        <v>7</v>
      </c>
      <c r="DP106" s="13">
        <v>6</v>
      </c>
      <c r="DQ106" s="13">
        <v>5</v>
      </c>
      <c r="DR106" s="13">
        <v>8</v>
      </c>
      <c r="DU106">
        <v>1</v>
      </c>
      <c r="DV106">
        <v>1</v>
      </c>
      <c r="EA106">
        <v>1</v>
      </c>
      <c r="EF106">
        <v>5</v>
      </c>
      <c r="EG106" t="s">
        <v>644</v>
      </c>
      <c r="EH106">
        <v>1</v>
      </c>
      <c r="EI106">
        <v>1</v>
      </c>
    </row>
    <row r="107" spans="1:139" x14ac:dyDescent="0.25">
      <c r="A107" s="10">
        <v>43587.424386574072</v>
      </c>
      <c r="B107">
        <v>100</v>
      </c>
      <c r="C107">
        <v>100</v>
      </c>
      <c r="D107">
        <v>4</v>
      </c>
      <c r="E107">
        <v>3</v>
      </c>
      <c r="F107">
        <v>5</v>
      </c>
      <c r="G107">
        <v>4</v>
      </c>
      <c r="H107">
        <v>4</v>
      </c>
      <c r="I107">
        <v>4</v>
      </c>
      <c r="J107">
        <v>1</v>
      </c>
      <c r="K107">
        <v>5</v>
      </c>
      <c r="P107" s="13">
        <v>10</v>
      </c>
      <c r="S107">
        <v>1</v>
      </c>
      <c r="W107">
        <v>1</v>
      </c>
      <c r="AA107">
        <v>1</v>
      </c>
      <c r="AH107">
        <v>1</v>
      </c>
      <c r="AJ107">
        <v>1</v>
      </c>
      <c r="AK107" t="s">
        <v>646</v>
      </c>
      <c r="AL107" s="16">
        <v>1</v>
      </c>
      <c r="AM107" s="13">
        <v>8</v>
      </c>
      <c r="AN107">
        <v>2</v>
      </c>
      <c r="AO107" t="s">
        <v>647</v>
      </c>
      <c r="AP107">
        <v>1</v>
      </c>
      <c r="AU107">
        <v>1</v>
      </c>
      <c r="AX107">
        <v>1</v>
      </c>
      <c r="AZ107">
        <v>1</v>
      </c>
      <c r="BD107">
        <v>1</v>
      </c>
      <c r="BG107">
        <v>1</v>
      </c>
      <c r="BJ107">
        <v>1</v>
      </c>
      <c r="BL107">
        <v>1</v>
      </c>
      <c r="BN107">
        <v>1</v>
      </c>
      <c r="BO107">
        <v>1</v>
      </c>
      <c r="BS107" s="13">
        <v>100</v>
      </c>
      <c r="BW107" s="20">
        <v>100</v>
      </c>
      <c r="BX107" s="20">
        <v>50</v>
      </c>
      <c r="BY107" s="20"/>
      <c r="BZ107" s="20"/>
      <c r="CT107" s="16">
        <v>14</v>
      </c>
      <c r="CU107" s="16">
        <v>15</v>
      </c>
      <c r="CV107" s="16">
        <v>13</v>
      </c>
      <c r="CW107" s="16">
        <v>15</v>
      </c>
      <c r="CX107" s="16">
        <v>16</v>
      </c>
      <c r="CY107" s="16">
        <v>13</v>
      </c>
      <c r="CZ107" s="16">
        <v>13</v>
      </c>
      <c r="DA107" s="16">
        <v>13</v>
      </c>
      <c r="DB107" s="16">
        <v>13</v>
      </c>
      <c r="DC107" s="16">
        <v>13</v>
      </c>
      <c r="DM107" t="s">
        <v>648</v>
      </c>
      <c r="DR107" s="13">
        <v>7</v>
      </c>
      <c r="DT107">
        <v>1</v>
      </c>
      <c r="DZ107">
        <v>1</v>
      </c>
      <c r="EE107">
        <v>1</v>
      </c>
      <c r="EH107">
        <v>1</v>
      </c>
      <c r="EI107">
        <v>1</v>
      </c>
    </row>
    <row r="108" spans="1:139" x14ac:dyDescent="0.25">
      <c r="A108" s="10">
        <v>43587.428831018522</v>
      </c>
      <c r="B108">
        <v>60</v>
      </c>
      <c r="C108">
        <v>47</v>
      </c>
      <c r="D108">
        <v>2</v>
      </c>
      <c r="E108">
        <v>1</v>
      </c>
      <c r="F108">
        <v>1</v>
      </c>
      <c r="G108">
        <v>3</v>
      </c>
      <c r="H108">
        <v>4</v>
      </c>
      <c r="I108">
        <v>2</v>
      </c>
      <c r="J108">
        <v>1</v>
      </c>
      <c r="K108">
        <v>4</v>
      </c>
      <c r="O108" s="13">
        <v>4</v>
      </c>
      <c r="S108">
        <v>2</v>
      </c>
      <c r="AL108" s="16">
        <v>1</v>
      </c>
      <c r="AM108" s="13">
        <v>5</v>
      </c>
      <c r="AN108">
        <v>1</v>
      </c>
      <c r="AO108" t="s">
        <v>650</v>
      </c>
      <c r="AP108">
        <v>1</v>
      </c>
      <c r="BH108">
        <v>1</v>
      </c>
      <c r="BL108">
        <v>1</v>
      </c>
      <c r="BN108">
        <v>1</v>
      </c>
      <c r="BO108">
        <v>1</v>
      </c>
      <c r="BP108">
        <v>1</v>
      </c>
      <c r="BS108" s="13">
        <v>80</v>
      </c>
      <c r="BW108" s="20">
        <v>80</v>
      </c>
      <c r="BX108" s="20">
        <v>30</v>
      </c>
      <c r="BY108" s="20">
        <v>30</v>
      </c>
      <c r="BZ108" s="20">
        <v>20</v>
      </c>
      <c r="CB108">
        <v>1</v>
      </c>
      <c r="CC108">
        <v>1</v>
      </c>
      <c r="CD108">
        <v>1</v>
      </c>
      <c r="CF108">
        <v>1</v>
      </c>
      <c r="CG108">
        <v>1</v>
      </c>
      <c r="CT108" s="16">
        <v>14</v>
      </c>
      <c r="CU108" s="16">
        <v>15</v>
      </c>
      <c r="CV108" s="16">
        <v>15</v>
      </c>
      <c r="CW108" s="16">
        <v>14</v>
      </c>
      <c r="CX108" s="16">
        <v>15</v>
      </c>
      <c r="CY108" s="16">
        <v>15</v>
      </c>
      <c r="CZ108" s="16">
        <v>16</v>
      </c>
      <c r="DA108" s="16">
        <v>14</v>
      </c>
      <c r="DB108" s="16">
        <v>14</v>
      </c>
      <c r="DC108" s="16">
        <v>14</v>
      </c>
      <c r="DD108">
        <v>1</v>
      </c>
      <c r="DE108">
        <v>1</v>
      </c>
      <c r="DF108">
        <v>1</v>
      </c>
      <c r="DG108">
        <v>1</v>
      </c>
      <c r="DH108">
        <v>1</v>
      </c>
      <c r="DI108">
        <v>1</v>
      </c>
      <c r="DJ108">
        <v>1</v>
      </c>
      <c r="DM108" t="s">
        <v>651</v>
      </c>
      <c r="DN108" t="s">
        <v>652</v>
      </c>
      <c r="DO108" s="13">
        <v>5</v>
      </c>
      <c r="DP108" s="13">
        <v>5</v>
      </c>
      <c r="DQ108" s="13">
        <v>5</v>
      </c>
      <c r="DR108" s="13">
        <v>8</v>
      </c>
      <c r="DT108">
        <v>1</v>
      </c>
      <c r="DV108">
        <v>1</v>
      </c>
      <c r="EA108">
        <v>1</v>
      </c>
      <c r="EH108">
        <v>2</v>
      </c>
      <c r="EI108">
        <v>1</v>
      </c>
    </row>
    <row r="109" spans="1:139" x14ac:dyDescent="0.25">
      <c r="A109" s="10">
        <v>43587.440729166665</v>
      </c>
      <c r="B109">
        <v>24</v>
      </c>
      <c r="C109">
        <v>69</v>
      </c>
      <c r="D109">
        <v>4</v>
      </c>
      <c r="E109">
        <v>3</v>
      </c>
      <c r="F109">
        <v>6</v>
      </c>
      <c r="G109">
        <v>3</v>
      </c>
      <c r="H109">
        <v>4</v>
      </c>
      <c r="I109">
        <v>2</v>
      </c>
      <c r="J109">
        <v>1</v>
      </c>
      <c r="K109">
        <v>6</v>
      </c>
      <c r="Q109" s="13">
        <v>3</v>
      </c>
      <c r="S109">
        <v>1</v>
      </c>
      <c r="W109">
        <v>1</v>
      </c>
      <c r="Y109">
        <v>1</v>
      </c>
      <c r="Z109">
        <v>1</v>
      </c>
      <c r="AJ109">
        <v>1</v>
      </c>
      <c r="AK109" t="s">
        <v>654</v>
      </c>
      <c r="AL109" s="16">
        <v>4</v>
      </c>
      <c r="AM109" s="13">
        <v>6</v>
      </c>
      <c r="AN109">
        <v>1</v>
      </c>
      <c r="AO109" t="s">
        <v>655</v>
      </c>
      <c r="AP109">
        <v>1</v>
      </c>
      <c r="AU109">
        <v>1</v>
      </c>
      <c r="AW109">
        <v>1</v>
      </c>
      <c r="AZ109">
        <v>1</v>
      </c>
      <c r="BB109">
        <v>1</v>
      </c>
      <c r="BG109">
        <v>1</v>
      </c>
      <c r="BH109">
        <v>1</v>
      </c>
      <c r="BL109">
        <v>2</v>
      </c>
      <c r="BN109">
        <v>1</v>
      </c>
      <c r="BP109">
        <v>1</v>
      </c>
      <c r="BS109" s="13">
        <v>75</v>
      </c>
      <c r="BT109">
        <v>1</v>
      </c>
      <c r="BU109">
        <v>2</v>
      </c>
      <c r="BV109">
        <v>3</v>
      </c>
      <c r="BW109" s="20">
        <v>150</v>
      </c>
      <c r="BX109" s="20">
        <v>50</v>
      </c>
      <c r="BY109" s="20">
        <v>150</v>
      </c>
      <c r="BZ109" s="20"/>
      <c r="CD109">
        <v>1</v>
      </c>
      <c r="CK109" t="s">
        <v>656</v>
      </c>
      <c r="CL109">
        <v>1</v>
      </c>
      <c r="CP109">
        <v>1</v>
      </c>
      <c r="CT109" s="16">
        <v>14</v>
      </c>
      <c r="CU109" s="16">
        <v>16</v>
      </c>
      <c r="CV109" s="16">
        <v>13</v>
      </c>
      <c r="CW109" s="16">
        <v>15</v>
      </c>
      <c r="CX109" s="16">
        <v>15</v>
      </c>
      <c r="CY109" s="16">
        <v>14</v>
      </c>
      <c r="CZ109" s="16">
        <v>14</v>
      </c>
      <c r="DA109" s="16">
        <v>13</v>
      </c>
      <c r="DB109" s="16">
        <v>13</v>
      </c>
      <c r="DC109" s="16">
        <v>14</v>
      </c>
      <c r="DE109">
        <v>1</v>
      </c>
      <c r="DJ109">
        <v>1</v>
      </c>
      <c r="DM109" t="s">
        <v>657</v>
      </c>
      <c r="DN109" t="s">
        <v>658</v>
      </c>
      <c r="DO109" s="13">
        <v>7</v>
      </c>
      <c r="DP109" s="13">
        <v>7</v>
      </c>
      <c r="DQ109" s="13">
        <v>6</v>
      </c>
      <c r="DR109" s="13">
        <v>6</v>
      </c>
      <c r="DS109">
        <v>1</v>
      </c>
      <c r="DV109">
        <v>1</v>
      </c>
      <c r="EA109">
        <v>1</v>
      </c>
      <c r="EH109">
        <v>1</v>
      </c>
      <c r="EI109">
        <v>1</v>
      </c>
    </row>
    <row r="110" spans="1:139" x14ac:dyDescent="0.25">
      <c r="A110" s="10">
        <v>43587.469768518517</v>
      </c>
      <c r="D110">
        <v>4</v>
      </c>
      <c r="E110">
        <v>3</v>
      </c>
      <c r="F110">
        <v>6</v>
      </c>
      <c r="G110">
        <v>2</v>
      </c>
      <c r="H110">
        <v>4</v>
      </c>
      <c r="I110">
        <v>6</v>
      </c>
      <c r="J110">
        <v>1</v>
      </c>
      <c r="K110">
        <v>2</v>
      </c>
      <c r="M110" s="13">
        <v>11</v>
      </c>
      <c r="S110">
        <v>2</v>
      </c>
      <c r="AL110" s="16">
        <v>3</v>
      </c>
      <c r="AM110" s="13">
        <v>7</v>
      </c>
      <c r="AN110">
        <v>1</v>
      </c>
      <c r="AP110">
        <v>1</v>
      </c>
      <c r="BL110">
        <v>2</v>
      </c>
      <c r="BN110">
        <v>1</v>
      </c>
      <c r="BS110" s="13">
        <v>95</v>
      </c>
      <c r="BW110" s="20">
        <v>60</v>
      </c>
      <c r="BX110" s="20">
        <v>16</v>
      </c>
      <c r="BY110" s="20"/>
      <c r="BZ110" s="20"/>
      <c r="CD110">
        <v>1</v>
      </c>
      <c r="CF110">
        <v>1</v>
      </c>
      <c r="CL110">
        <v>1</v>
      </c>
      <c r="CT110" s="16">
        <v>13</v>
      </c>
      <c r="CU110" s="16">
        <v>14</v>
      </c>
      <c r="CV110" s="16">
        <v>13</v>
      </c>
      <c r="CW110" s="16">
        <v>14</v>
      </c>
      <c r="DA110" s="16">
        <v>13</v>
      </c>
      <c r="DB110" s="16">
        <v>13</v>
      </c>
      <c r="DC110" s="16">
        <v>14</v>
      </c>
      <c r="DD110">
        <v>1</v>
      </c>
      <c r="DE110">
        <v>1</v>
      </c>
      <c r="DG110">
        <v>1</v>
      </c>
      <c r="DO110" s="13">
        <v>5</v>
      </c>
      <c r="DP110" s="13">
        <v>8</v>
      </c>
      <c r="DQ110" s="13">
        <v>5</v>
      </c>
      <c r="DR110" s="13">
        <v>9</v>
      </c>
      <c r="DU110">
        <v>1</v>
      </c>
      <c r="DV110">
        <v>1</v>
      </c>
      <c r="EE110">
        <v>1</v>
      </c>
      <c r="EF110">
        <v>4</v>
      </c>
      <c r="EH110">
        <v>2</v>
      </c>
      <c r="EI110">
        <v>2</v>
      </c>
    </row>
    <row r="111" spans="1:139" x14ac:dyDescent="0.25">
      <c r="A111" s="10">
        <v>43587.526655092595</v>
      </c>
      <c r="B111">
        <v>60</v>
      </c>
      <c r="C111">
        <v>30</v>
      </c>
      <c r="D111">
        <v>3</v>
      </c>
      <c r="E111">
        <v>5</v>
      </c>
      <c r="F111">
        <v>5</v>
      </c>
      <c r="G111">
        <v>2</v>
      </c>
      <c r="H111">
        <v>4</v>
      </c>
      <c r="I111">
        <v>1</v>
      </c>
      <c r="J111">
        <v>1</v>
      </c>
      <c r="K111">
        <v>4</v>
      </c>
      <c r="O111" s="13">
        <v>6</v>
      </c>
      <c r="S111">
        <v>2</v>
      </c>
      <c r="AL111" s="16">
        <v>4</v>
      </c>
      <c r="AM111" s="13">
        <v>5</v>
      </c>
      <c r="AN111">
        <v>1</v>
      </c>
      <c r="AO111" t="s">
        <v>660</v>
      </c>
      <c r="AP111">
        <v>1</v>
      </c>
      <c r="AU111">
        <v>1</v>
      </c>
      <c r="AW111">
        <v>1</v>
      </c>
      <c r="AZ111">
        <v>1</v>
      </c>
      <c r="BC111">
        <v>1</v>
      </c>
      <c r="BG111">
        <v>1</v>
      </c>
      <c r="BJ111">
        <v>1</v>
      </c>
      <c r="BL111">
        <v>1</v>
      </c>
      <c r="BN111">
        <v>1</v>
      </c>
      <c r="BS111" s="13">
        <v>100</v>
      </c>
      <c r="BW111" s="20">
        <v>100</v>
      </c>
      <c r="BX111" s="20">
        <v>50</v>
      </c>
      <c r="BY111" s="20"/>
      <c r="BZ111" s="20"/>
      <c r="CB111">
        <v>1</v>
      </c>
      <c r="CC111">
        <v>1</v>
      </c>
      <c r="CG111">
        <v>1</v>
      </c>
      <c r="CK111" t="s">
        <v>661</v>
      </c>
      <c r="CL111">
        <v>1</v>
      </c>
      <c r="CP111">
        <v>1</v>
      </c>
      <c r="CT111" s="16">
        <v>14</v>
      </c>
      <c r="CU111" s="16">
        <v>15</v>
      </c>
      <c r="CV111" s="16">
        <v>13</v>
      </c>
      <c r="CW111" s="16">
        <v>14</v>
      </c>
      <c r="CX111" s="16">
        <v>14</v>
      </c>
      <c r="CY111" s="16">
        <v>14</v>
      </c>
      <c r="CZ111" s="16">
        <v>15</v>
      </c>
      <c r="DA111" s="16">
        <v>13</v>
      </c>
      <c r="DB111" s="16">
        <v>13</v>
      </c>
      <c r="DC111" s="16">
        <v>13</v>
      </c>
      <c r="DD111">
        <v>1</v>
      </c>
      <c r="DE111">
        <v>1</v>
      </c>
      <c r="DF111">
        <v>1</v>
      </c>
      <c r="DG111">
        <v>1</v>
      </c>
      <c r="DH111">
        <v>1</v>
      </c>
      <c r="DJ111">
        <v>1</v>
      </c>
      <c r="DM111" t="s">
        <v>662</v>
      </c>
      <c r="DN111" t="s">
        <v>663</v>
      </c>
      <c r="DO111" s="13">
        <v>6</v>
      </c>
      <c r="DP111" s="13">
        <v>6</v>
      </c>
      <c r="DQ111" s="13">
        <v>5</v>
      </c>
      <c r="DR111" s="13">
        <v>9</v>
      </c>
      <c r="DV111">
        <v>1</v>
      </c>
      <c r="EA111">
        <v>1</v>
      </c>
      <c r="EF111">
        <v>5</v>
      </c>
      <c r="EH111">
        <v>1</v>
      </c>
      <c r="EI111">
        <v>1</v>
      </c>
    </row>
    <row r="112" spans="1:139" x14ac:dyDescent="0.25">
      <c r="A112" s="10">
        <v>43587.530856481484</v>
      </c>
      <c r="B112">
        <v>20</v>
      </c>
      <c r="C112">
        <v>50</v>
      </c>
      <c r="D112">
        <v>5</v>
      </c>
      <c r="E112">
        <v>3</v>
      </c>
      <c r="F112">
        <v>4</v>
      </c>
      <c r="G112">
        <v>1</v>
      </c>
      <c r="H112">
        <v>2</v>
      </c>
      <c r="I112">
        <v>3</v>
      </c>
      <c r="J112">
        <v>2</v>
      </c>
      <c r="K112">
        <v>4</v>
      </c>
      <c r="O112" s="13">
        <v>8</v>
      </c>
      <c r="S112">
        <v>1</v>
      </c>
      <c r="V112">
        <v>1</v>
      </c>
      <c r="W112">
        <v>1</v>
      </c>
      <c r="AA112">
        <v>1</v>
      </c>
      <c r="AE112">
        <v>1</v>
      </c>
      <c r="AL112" s="16">
        <v>1</v>
      </c>
      <c r="AM112" s="13">
        <v>7</v>
      </c>
      <c r="AN112">
        <v>3</v>
      </c>
      <c r="AP112">
        <v>1</v>
      </c>
      <c r="AS112">
        <v>1</v>
      </c>
      <c r="AY112">
        <v>1</v>
      </c>
      <c r="BL112">
        <v>1</v>
      </c>
      <c r="BN112">
        <v>1</v>
      </c>
      <c r="BP112">
        <v>1</v>
      </c>
      <c r="BS112" s="13">
        <v>90</v>
      </c>
      <c r="BT112">
        <v>2</v>
      </c>
      <c r="BU112">
        <v>1</v>
      </c>
      <c r="BV112">
        <v>3</v>
      </c>
      <c r="BW112" s="20">
        <v>50</v>
      </c>
      <c r="BX112" s="20"/>
      <c r="BY112" s="20"/>
      <c r="BZ112" s="20">
        <v>95</v>
      </c>
      <c r="CB112">
        <v>1</v>
      </c>
      <c r="CC112">
        <v>1</v>
      </c>
      <c r="CD112">
        <v>1</v>
      </c>
      <c r="CE112">
        <v>1</v>
      </c>
      <c r="CF112">
        <v>1</v>
      </c>
      <c r="CL112">
        <v>1</v>
      </c>
      <c r="CP112">
        <v>1</v>
      </c>
      <c r="CT112" s="16">
        <v>14</v>
      </c>
      <c r="CU112" s="16">
        <v>15</v>
      </c>
      <c r="CV112" s="16">
        <v>15</v>
      </c>
      <c r="CW112" s="16">
        <v>14</v>
      </c>
      <c r="CX112" s="16">
        <v>15</v>
      </c>
      <c r="CY112" s="16">
        <v>16</v>
      </c>
      <c r="CZ112" s="16">
        <v>16</v>
      </c>
      <c r="DA112" s="16">
        <v>15</v>
      </c>
      <c r="DB112" s="16">
        <v>14</v>
      </c>
      <c r="DC112" s="16">
        <v>13</v>
      </c>
      <c r="DD112">
        <v>1</v>
      </c>
      <c r="DE112">
        <v>1</v>
      </c>
      <c r="DI112">
        <v>1</v>
      </c>
      <c r="DJ112">
        <v>1</v>
      </c>
      <c r="DM112" t="s">
        <v>665</v>
      </c>
      <c r="DN112" t="s">
        <v>666</v>
      </c>
      <c r="DO112" s="13">
        <v>7</v>
      </c>
      <c r="DP112" s="13">
        <v>7</v>
      </c>
      <c r="DQ112" s="13">
        <v>6</v>
      </c>
      <c r="DR112" s="13">
        <v>7</v>
      </c>
      <c r="DS112">
        <v>1</v>
      </c>
      <c r="DT112">
        <v>1</v>
      </c>
      <c r="DV112">
        <v>1</v>
      </c>
      <c r="EA112">
        <v>1</v>
      </c>
      <c r="EH112">
        <v>1</v>
      </c>
      <c r="EI112">
        <v>2</v>
      </c>
    </row>
    <row r="113" spans="1:139" x14ac:dyDescent="0.25">
      <c r="A113" s="10">
        <v>43587.532604166663</v>
      </c>
      <c r="B113">
        <v>20</v>
      </c>
      <c r="C113">
        <v>50</v>
      </c>
      <c r="D113">
        <v>4</v>
      </c>
      <c r="E113">
        <v>6</v>
      </c>
      <c r="F113">
        <v>3</v>
      </c>
      <c r="G113">
        <v>2</v>
      </c>
      <c r="H113">
        <v>2</v>
      </c>
      <c r="I113">
        <v>2</v>
      </c>
      <c r="J113">
        <v>2</v>
      </c>
      <c r="K113">
        <v>5</v>
      </c>
      <c r="P113" s="13">
        <v>8</v>
      </c>
      <c r="S113">
        <v>5</v>
      </c>
      <c r="AL113" s="16">
        <v>4</v>
      </c>
      <c r="AM113" s="13">
        <v>7</v>
      </c>
      <c r="AN113">
        <v>1</v>
      </c>
      <c r="AO113" t="s">
        <v>667</v>
      </c>
      <c r="AP113">
        <v>1</v>
      </c>
      <c r="AU113">
        <v>1</v>
      </c>
      <c r="AV113">
        <v>1</v>
      </c>
      <c r="BA113">
        <v>1</v>
      </c>
      <c r="BD113">
        <v>1</v>
      </c>
      <c r="BG113">
        <v>1</v>
      </c>
      <c r="BJ113">
        <v>1</v>
      </c>
      <c r="BL113">
        <v>3</v>
      </c>
      <c r="BO113">
        <v>1</v>
      </c>
      <c r="BS113" s="13">
        <v>100</v>
      </c>
      <c r="BW113" s="20">
        <v>250</v>
      </c>
      <c r="BX113" s="20"/>
      <c r="BY113" s="20"/>
      <c r="BZ113" s="20"/>
      <c r="CI113">
        <v>1</v>
      </c>
      <c r="CJ113" t="s">
        <v>668</v>
      </c>
      <c r="CK113" t="s">
        <v>669</v>
      </c>
      <c r="CL113">
        <v>1</v>
      </c>
      <c r="CP113">
        <v>1</v>
      </c>
      <c r="CT113" s="16">
        <v>13</v>
      </c>
      <c r="CU113" s="16">
        <v>15</v>
      </c>
      <c r="CV113" s="16">
        <v>13</v>
      </c>
      <c r="CW113" s="16">
        <v>15</v>
      </c>
      <c r="CX113" s="16">
        <v>15</v>
      </c>
      <c r="CY113" s="16">
        <v>16</v>
      </c>
      <c r="CZ113" s="16">
        <v>14</v>
      </c>
      <c r="DA113" s="16">
        <v>13</v>
      </c>
      <c r="DB113" s="16">
        <v>13</v>
      </c>
      <c r="DC113" s="16">
        <v>13</v>
      </c>
      <c r="DD113">
        <v>1</v>
      </c>
      <c r="DE113">
        <v>1</v>
      </c>
      <c r="DM113" t="s">
        <v>670</v>
      </c>
      <c r="DN113" t="s">
        <v>671</v>
      </c>
      <c r="DO113" s="13">
        <v>7</v>
      </c>
      <c r="DP113" s="13">
        <v>8</v>
      </c>
      <c r="DQ113" s="13">
        <v>6</v>
      </c>
      <c r="DR113" s="13">
        <v>10</v>
      </c>
      <c r="DU113">
        <v>1</v>
      </c>
      <c r="DV113">
        <v>1</v>
      </c>
      <c r="EA113">
        <v>1</v>
      </c>
      <c r="EE113">
        <v>1</v>
      </c>
      <c r="EF113">
        <v>7</v>
      </c>
      <c r="EH113">
        <v>2</v>
      </c>
      <c r="EI113">
        <v>2</v>
      </c>
    </row>
    <row r="114" spans="1:139" x14ac:dyDescent="0.25">
      <c r="A114" s="10">
        <v>43588.349421296298</v>
      </c>
      <c r="B114">
        <v>21</v>
      </c>
      <c r="C114">
        <v>23</v>
      </c>
      <c r="D114">
        <v>3</v>
      </c>
      <c r="E114">
        <v>2</v>
      </c>
      <c r="F114">
        <v>7</v>
      </c>
      <c r="G114">
        <v>3</v>
      </c>
      <c r="H114">
        <v>4</v>
      </c>
      <c r="I114">
        <v>1</v>
      </c>
      <c r="J114">
        <v>1</v>
      </c>
      <c r="K114">
        <v>6</v>
      </c>
      <c r="Q114" s="13">
        <v>11</v>
      </c>
      <c r="S114">
        <v>2</v>
      </c>
      <c r="AL114" s="16">
        <v>2</v>
      </c>
      <c r="AM114" s="13">
        <v>6</v>
      </c>
      <c r="AN114">
        <v>1</v>
      </c>
      <c r="AO114" t="s">
        <v>327</v>
      </c>
      <c r="AP114">
        <v>1</v>
      </c>
      <c r="AU114">
        <v>1</v>
      </c>
      <c r="AW114">
        <v>1</v>
      </c>
      <c r="BA114">
        <v>1</v>
      </c>
      <c r="BD114">
        <v>1</v>
      </c>
      <c r="BE114">
        <v>1</v>
      </c>
      <c r="BH114">
        <v>1</v>
      </c>
      <c r="BL114">
        <v>1</v>
      </c>
      <c r="BN114">
        <v>1</v>
      </c>
      <c r="BO114">
        <v>1</v>
      </c>
      <c r="BS114" s="13">
        <v>100</v>
      </c>
      <c r="BW114" s="20">
        <v>200</v>
      </c>
      <c r="BX114" s="20"/>
      <c r="BY114" s="20"/>
      <c r="BZ114" s="20"/>
      <c r="CD114">
        <v>1</v>
      </c>
      <c r="CL114">
        <v>1</v>
      </c>
      <c r="CP114">
        <v>1</v>
      </c>
      <c r="CT114" s="16">
        <v>13</v>
      </c>
      <c r="CU114" s="16">
        <v>15</v>
      </c>
      <c r="CV114" s="16">
        <v>14</v>
      </c>
      <c r="CW114" s="16">
        <v>14</v>
      </c>
      <c r="CX114" s="16">
        <v>14</v>
      </c>
      <c r="CY114" s="16">
        <v>15</v>
      </c>
      <c r="CZ114" s="16">
        <v>15</v>
      </c>
      <c r="DA114" s="16">
        <v>13</v>
      </c>
      <c r="DB114" s="16">
        <v>13</v>
      </c>
      <c r="DC114" s="16">
        <v>14</v>
      </c>
      <c r="DD114">
        <v>1</v>
      </c>
      <c r="DF114">
        <v>1</v>
      </c>
      <c r="DG114">
        <v>1</v>
      </c>
      <c r="DM114" t="s">
        <v>672</v>
      </c>
      <c r="DN114" t="s">
        <v>673</v>
      </c>
      <c r="DO114" s="13">
        <v>6</v>
      </c>
      <c r="DP114" s="13">
        <v>7</v>
      </c>
      <c r="DQ114" s="13">
        <v>5</v>
      </c>
      <c r="DR114" s="13">
        <v>10</v>
      </c>
      <c r="DU114">
        <v>1</v>
      </c>
      <c r="DV114">
        <v>1</v>
      </c>
      <c r="EA114">
        <v>1</v>
      </c>
      <c r="EF114">
        <v>7</v>
      </c>
      <c r="EH114">
        <v>1</v>
      </c>
      <c r="EI114">
        <v>1</v>
      </c>
    </row>
    <row r="115" spans="1:139" x14ac:dyDescent="0.25">
      <c r="A115" s="10">
        <v>43589.47693287037</v>
      </c>
      <c r="B115">
        <v>42</v>
      </c>
      <c r="C115">
        <v>75</v>
      </c>
      <c r="D115">
        <v>6</v>
      </c>
      <c r="E115">
        <v>1</v>
      </c>
      <c r="F115">
        <v>2</v>
      </c>
      <c r="G115">
        <v>2</v>
      </c>
      <c r="H115">
        <v>4</v>
      </c>
      <c r="I115">
        <v>6</v>
      </c>
      <c r="J115">
        <v>1</v>
      </c>
      <c r="K115">
        <v>4</v>
      </c>
      <c r="O115" s="13">
        <v>5</v>
      </c>
      <c r="S115">
        <v>3</v>
      </c>
      <c r="AL115" s="16">
        <v>3</v>
      </c>
      <c r="AM115" s="13">
        <v>8</v>
      </c>
      <c r="AN115">
        <v>1</v>
      </c>
      <c r="AO115" t="s">
        <v>675</v>
      </c>
      <c r="AP115">
        <v>1</v>
      </c>
      <c r="AU115">
        <v>1</v>
      </c>
      <c r="AW115">
        <v>1</v>
      </c>
      <c r="BA115">
        <v>1</v>
      </c>
      <c r="BC115">
        <v>1</v>
      </c>
      <c r="BG115">
        <v>1</v>
      </c>
      <c r="BJ115">
        <v>1</v>
      </c>
      <c r="BL115">
        <v>1</v>
      </c>
      <c r="BN115">
        <v>1</v>
      </c>
      <c r="BO115">
        <v>1</v>
      </c>
      <c r="BP115">
        <v>1</v>
      </c>
      <c r="BS115" s="13">
        <v>99</v>
      </c>
      <c r="BT115">
        <v>1</v>
      </c>
      <c r="BU115">
        <v>2</v>
      </c>
      <c r="BV115">
        <v>3</v>
      </c>
      <c r="BW115" s="20">
        <v>100</v>
      </c>
      <c r="BX115" s="20">
        <v>65</v>
      </c>
      <c r="BY115" s="20">
        <v>35</v>
      </c>
      <c r="BZ115" s="20">
        <v>35</v>
      </c>
      <c r="CB115">
        <v>1</v>
      </c>
      <c r="CC115">
        <v>1</v>
      </c>
      <c r="CD115">
        <v>1</v>
      </c>
      <c r="CF115">
        <v>1</v>
      </c>
      <c r="CG115">
        <v>1</v>
      </c>
      <c r="CK115" t="s">
        <v>676</v>
      </c>
      <c r="CL115">
        <v>1</v>
      </c>
      <c r="CP115">
        <v>1</v>
      </c>
      <c r="CT115" s="16">
        <v>19</v>
      </c>
      <c r="CU115" s="16">
        <v>16</v>
      </c>
      <c r="CV115" s="16">
        <v>14</v>
      </c>
      <c r="CW115" s="16">
        <v>15</v>
      </c>
      <c r="CX115" s="16">
        <v>15</v>
      </c>
      <c r="CY115" s="16">
        <v>16</v>
      </c>
      <c r="CZ115" s="16">
        <v>15</v>
      </c>
      <c r="DA115" s="16">
        <v>14</v>
      </c>
      <c r="DB115" s="16">
        <v>16</v>
      </c>
      <c r="DC115" s="16">
        <v>15</v>
      </c>
      <c r="DD115">
        <v>1</v>
      </c>
      <c r="DE115">
        <v>1</v>
      </c>
      <c r="DF115">
        <v>1</v>
      </c>
      <c r="DG115">
        <v>1</v>
      </c>
      <c r="DI115">
        <v>1</v>
      </c>
      <c r="DJ115">
        <v>1</v>
      </c>
      <c r="DM115" t="s">
        <v>677</v>
      </c>
      <c r="DN115" t="s">
        <v>678</v>
      </c>
      <c r="DO115" s="13">
        <v>7</v>
      </c>
      <c r="DP115" s="13">
        <v>7</v>
      </c>
      <c r="DQ115" s="13">
        <v>5</v>
      </c>
      <c r="DR115" s="13">
        <v>9</v>
      </c>
      <c r="DU115">
        <v>1</v>
      </c>
      <c r="DZ115">
        <v>1</v>
      </c>
      <c r="ED115">
        <v>1</v>
      </c>
      <c r="EF115">
        <v>4</v>
      </c>
      <c r="EG115" t="s">
        <v>679</v>
      </c>
      <c r="EH115">
        <v>1</v>
      </c>
      <c r="EI115">
        <v>2</v>
      </c>
    </row>
    <row r="116" spans="1:139" x14ac:dyDescent="0.25">
      <c r="A116" s="10">
        <v>43590.647337962961</v>
      </c>
      <c r="B116">
        <v>100</v>
      </c>
      <c r="C116">
        <v>100</v>
      </c>
      <c r="D116">
        <v>4</v>
      </c>
      <c r="E116">
        <v>4</v>
      </c>
      <c r="F116">
        <v>7</v>
      </c>
      <c r="H116">
        <v>1</v>
      </c>
      <c r="I116">
        <v>4</v>
      </c>
      <c r="J116">
        <v>1</v>
      </c>
      <c r="K116">
        <v>2</v>
      </c>
      <c r="M116" s="13">
        <v>2</v>
      </c>
      <c r="S116">
        <v>1</v>
      </c>
      <c r="W116">
        <v>1</v>
      </c>
      <c r="AL116" s="16">
        <v>1</v>
      </c>
      <c r="AM116" s="13">
        <v>5</v>
      </c>
      <c r="AN116">
        <v>2</v>
      </c>
      <c r="AO116" t="s">
        <v>680</v>
      </c>
      <c r="AP116">
        <v>1</v>
      </c>
      <c r="AU116">
        <v>1</v>
      </c>
      <c r="AX116">
        <v>1</v>
      </c>
      <c r="AY116">
        <v>1</v>
      </c>
      <c r="BC116">
        <v>1</v>
      </c>
      <c r="BG116">
        <v>1</v>
      </c>
      <c r="BJ116">
        <v>1</v>
      </c>
      <c r="BL116">
        <v>1</v>
      </c>
      <c r="BN116">
        <v>1</v>
      </c>
      <c r="BP116">
        <v>1</v>
      </c>
      <c r="BS116" s="13">
        <v>75</v>
      </c>
      <c r="BW116" s="20"/>
      <c r="BX116" s="20"/>
      <c r="BY116" s="20"/>
      <c r="BZ116" s="20"/>
      <c r="CA116">
        <v>1</v>
      </c>
      <c r="CL116">
        <v>1</v>
      </c>
      <c r="CP116">
        <v>1</v>
      </c>
      <c r="CT116" s="16">
        <v>13</v>
      </c>
      <c r="CU116" s="16">
        <v>14</v>
      </c>
      <c r="CV116" s="16">
        <v>14</v>
      </c>
      <c r="CW116" s="16">
        <v>14</v>
      </c>
      <c r="CX116" s="16">
        <v>14</v>
      </c>
      <c r="CY116" s="16">
        <v>14</v>
      </c>
      <c r="CZ116" s="16">
        <v>14</v>
      </c>
      <c r="DA116" s="16">
        <v>14</v>
      </c>
      <c r="DB116" s="16">
        <v>14</v>
      </c>
      <c r="DC116" s="16">
        <v>14</v>
      </c>
      <c r="DK116">
        <v>1</v>
      </c>
      <c r="DL116" t="s">
        <v>681</v>
      </c>
      <c r="DO116" s="13">
        <v>7</v>
      </c>
      <c r="DP116" s="13">
        <v>7</v>
      </c>
      <c r="DR116" s="13">
        <v>9</v>
      </c>
      <c r="DU116">
        <v>1</v>
      </c>
      <c r="DV116">
        <v>1</v>
      </c>
      <c r="EA116">
        <v>1</v>
      </c>
      <c r="EF116">
        <v>7</v>
      </c>
      <c r="EH116">
        <v>2</v>
      </c>
      <c r="EI116">
        <v>2</v>
      </c>
    </row>
    <row r="117" spans="1:139" x14ac:dyDescent="0.25">
      <c r="A117" s="10">
        <v>43590.806296296294</v>
      </c>
      <c r="B117">
        <v>30</v>
      </c>
      <c r="C117">
        <v>100</v>
      </c>
      <c r="D117">
        <v>5</v>
      </c>
      <c r="E117">
        <v>4</v>
      </c>
      <c r="F117">
        <v>4</v>
      </c>
      <c r="G117">
        <v>4</v>
      </c>
      <c r="H117">
        <v>1</v>
      </c>
      <c r="I117">
        <v>1</v>
      </c>
      <c r="J117">
        <v>1</v>
      </c>
      <c r="K117">
        <v>5</v>
      </c>
      <c r="P117" s="13">
        <v>8</v>
      </c>
      <c r="S117">
        <v>4</v>
      </c>
      <c r="AL117" s="16">
        <v>4</v>
      </c>
      <c r="AM117" s="13">
        <v>6</v>
      </c>
      <c r="AN117">
        <v>1</v>
      </c>
      <c r="AP117">
        <v>1</v>
      </c>
      <c r="AU117">
        <v>1</v>
      </c>
      <c r="AX117">
        <v>1</v>
      </c>
      <c r="AY117">
        <v>1</v>
      </c>
      <c r="BD117">
        <v>1</v>
      </c>
      <c r="BG117">
        <v>1</v>
      </c>
      <c r="BJ117">
        <v>1</v>
      </c>
      <c r="BL117">
        <v>1</v>
      </c>
      <c r="BN117">
        <v>1</v>
      </c>
      <c r="BS117" s="13">
        <v>90</v>
      </c>
      <c r="BT117">
        <v>2</v>
      </c>
      <c r="BU117">
        <v>1</v>
      </c>
      <c r="BV117">
        <v>3</v>
      </c>
      <c r="BW117" s="20"/>
      <c r="BX117" s="20"/>
      <c r="BY117" s="20"/>
      <c r="BZ117" s="20"/>
      <c r="CA117">
        <v>1</v>
      </c>
      <c r="CT117" s="16">
        <v>14</v>
      </c>
      <c r="CU117" s="16">
        <v>14</v>
      </c>
      <c r="CV117" s="16">
        <v>14</v>
      </c>
      <c r="CW117" s="16">
        <v>14</v>
      </c>
      <c r="CX117" s="16">
        <v>14</v>
      </c>
      <c r="CY117" s="16">
        <v>15</v>
      </c>
      <c r="CZ117" s="16">
        <v>15</v>
      </c>
      <c r="DA117" s="16">
        <v>14</v>
      </c>
      <c r="DB117" s="16">
        <v>14</v>
      </c>
      <c r="DC117" s="16">
        <v>15</v>
      </c>
      <c r="DD117">
        <v>1</v>
      </c>
      <c r="DJ117">
        <v>1</v>
      </c>
      <c r="DM117" t="s">
        <v>682</v>
      </c>
      <c r="DN117" t="s">
        <v>683</v>
      </c>
      <c r="DO117" s="13">
        <v>5</v>
      </c>
      <c r="DP117" s="13">
        <v>5</v>
      </c>
      <c r="DQ117" s="13">
        <v>5</v>
      </c>
      <c r="DR117" s="13">
        <v>10</v>
      </c>
      <c r="DV117">
        <v>1</v>
      </c>
      <c r="EA117">
        <v>1</v>
      </c>
      <c r="EF117">
        <v>7</v>
      </c>
      <c r="EH117">
        <v>2</v>
      </c>
      <c r="EI117">
        <v>2</v>
      </c>
    </row>
    <row r="118" spans="1:139" x14ac:dyDescent="0.25">
      <c r="A118" s="10">
        <v>43592.496990740743</v>
      </c>
      <c r="C118">
        <v>70</v>
      </c>
      <c r="D118">
        <v>4</v>
      </c>
      <c r="E118">
        <v>2</v>
      </c>
      <c r="F118">
        <v>2</v>
      </c>
      <c r="G118">
        <v>5</v>
      </c>
      <c r="H118">
        <v>4</v>
      </c>
      <c r="I118">
        <v>2</v>
      </c>
      <c r="J118">
        <v>1</v>
      </c>
      <c r="K118">
        <v>2</v>
      </c>
      <c r="M118" s="13">
        <v>12</v>
      </c>
      <c r="S118">
        <v>2</v>
      </c>
      <c r="AL118" s="16">
        <v>4</v>
      </c>
      <c r="AM118" s="13">
        <v>6</v>
      </c>
      <c r="AN118">
        <v>1</v>
      </c>
      <c r="AO118" t="s">
        <v>684</v>
      </c>
      <c r="AP118">
        <v>1</v>
      </c>
      <c r="AU118">
        <v>1</v>
      </c>
      <c r="AW118">
        <v>1</v>
      </c>
      <c r="AY118">
        <v>1</v>
      </c>
      <c r="BB118">
        <v>1</v>
      </c>
      <c r="BG118">
        <v>1</v>
      </c>
      <c r="BH118">
        <v>1</v>
      </c>
      <c r="BL118">
        <v>1</v>
      </c>
      <c r="BN118">
        <v>1</v>
      </c>
      <c r="BO118">
        <v>1</v>
      </c>
      <c r="BP118">
        <v>1</v>
      </c>
      <c r="BS118" s="13">
        <v>74</v>
      </c>
      <c r="BT118">
        <v>1</v>
      </c>
      <c r="BU118">
        <v>2</v>
      </c>
      <c r="BV118">
        <v>3</v>
      </c>
      <c r="BW118" s="20">
        <v>180</v>
      </c>
      <c r="BX118" s="20">
        <v>100</v>
      </c>
      <c r="BY118" s="20">
        <v>110</v>
      </c>
      <c r="BZ118" s="20">
        <v>80</v>
      </c>
      <c r="CB118">
        <v>1</v>
      </c>
      <c r="CC118">
        <v>1</v>
      </c>
      <c r="CL118">
        <v>1</v>
      </c>
      <c r="CP118">
        <v>1</v>
      </c>
      <c r="CT118" s="16">
        <v>16</v>
      </c>
      <c r="CU118" s="16">
        <v>15</v>
      </c>
      <c r="CV118" s="16">
        <v>14</v>
      </c>
      <c r="CW118" s="16">
        <v>14</v>
      </c>
      <c r="CX118" s="16">
        <v>15</v>
      </c>
      <c r="CY118" s="16">
        <v>16</v>
      </c>
      <c r="CZ118" s="16">
        <v>16</v>
      </c>
      <c r="DA118" s="16">
        <v>15</v>
      </c>
      <c r="DB118" s="16">
        <v>14</v>
      </c>
      <c r="DC118" s="16">
        <v>13</v>
      </c>
      <c r="DD118">
        <v>1</v>
      </c>
      <c r="DF118">
        <v>1</v>
      </c>
      <c r="DG118">
        <v>1</v>
      </c>
      <c r="DH118">
        <v>1</v>
      </c>
      <c r="DI118">
        <v>1</v>
      </c>
      <c r="DJ118">
        <v>1</v>
      </c>
      <c r="DM118" t="s">
        <v>685</v>
      </c>
      <c r="DN118" t="s">
        <v>202</v>
      </c>
      <c r="DO118" s="13">
        <v>8</v>
      </c>
      <c r="DP118" s="13">
        <v>8</v>
      </c>
      <c r="DQ118" s="13">
        <v>5</v>
      </c>
      <c r="DR118" s="13">
        <v>9</v>
      </c>
      <c r="DU118">
        <v>1</v>
      </c>
      <c r="DV118">
        <v>1</v>
      </c>
      <c r="EA118">
        <v>1</v>
      </c>
      <c r="EF118">
        <v>4</v>
      </c>
      <c r="EH118">
        <v>2</v>
      </c>
      <c r="EI118">
        <v>2</v>
      </c>
    </row>
    <row r="119" spans="1:139" x14ac:dyDescent="0.25">
      <c r="A119" s="10">
        <v>43592.635046296295</v>
      </c>
      <c r="C119">
        <v>50</v>
      </c>
      <c r="D119">
        <v>2</v>
      </c>
      <c r="E119">
        <v>7</v>
      </c>
      <c r="F119">
        <v>6</v>
      </c>
      <c r="G119">
        <v>3</v>
      </c>
      <c r="H119">
        <v>2</v>
      </c>
      <c r="I119">
        <v>2</v>
      </c>
      <c r="J119">
        <v>2</v>
      </c>
      <c r="K119">
        <v>1</v>
      </c>
      <c r="L119" s="13">
        <v>2</v>
      </c>
      <c r="S119">
        <v>2</v>
      </c>
      <c r="AL119" s="16">
        <v>4</v>
      </c>
      <c r="AM119" s="13">
        <v>8</v>
      </c>
      <c r="AN119">
        <v>1</v>
      </c>
      <c r="AO119" t="s">
        <v>686</v>
      </c>
      <c r="AR119">
        <v>1</v>
      </c>
      <c r="AU119">
        <v>1</v>
      </c>
      <c r="AV119">
        <v>1</v>
      </c>
      <c r="BA119">
        <v>1</v>
      </c>
      <c r="BB119">
        <v>1</v>
      </c>
      <c r="BG119">
        <v>1</v>
      </c>
      <c r="BJ119">
        <v>1</v>
      </c>
      <c r="BW119" s="20"/>
      <c r="BX119" s="20"/>
      <c r="BY119" s="20"/>
      <c r="BZ119" s="20"/>
      <c r="CK119" t="s">
        <v>687</v>
      </c>
      <c r="DM119" t="s">
        <v>688</v>
      </c>
      <c r="DN119" t="s">
        <v>689</v>
      </c>
      <c r="DO119" s="13">
        <v>8</v>
      </c>
      <c r="DP119" s="13">
        <v>7</v>
      </c>
      <c r="DQ119" s="13">
        <v>8</v>
      </c>
      <c r="DR119" s="13">
        <v>6</v>
      </c>
      <c r="DS119">
        <v>1</v>
      </c>
      <c r="DV119">
        <v>1</v>
      </c>
      <c r="EA119">
        <v>1</v>
      </c>
      <c r="EH119">
        <v>1</v>
      </c>
      <c r="EI119">
        <v>2</v>
      </c>
    </row>
    <row r="120" spans="1:139" x14ac:dyDescent="0.25">
      <c r="A120" s="10">
        <v>43592.638067129628</v>
      </c>
      <c r="B120">
        <v>79</v>
      </c>
      <c r="C120">
        <v>57</v>
      </c>
      <c r="D120">
        <v>4</v>
      </c>
      <c r="E120">
        <v>3</v>
      </c>
      <c r="F120">
        <v>6</v>
      </c>
      <c r="G120">
        <v>3</v>
      </c>
      <c r="H120">
        <v>4</v>
      </c>
      <c r="I120">
        <v>2</v>
      </c>
      <c r="J120">
        <v>1</v>
      </c>
      <c r="K120">
        <v>1</v>
      </c>
      <c r="L120" s="13">
        <v>6</v>
      </c>
      <c r="S120">
        <v>4</v>
      </c>
      <c r="AL120" s="16">
        <v>4</v>
      </c>
      <c r="AM120" s="13">
        <v>5</v>
      </c>
      <c r="AN120">
        <v>1</v>
      </c>
      <c r="AO120" t="s">
        <v>690</v>
      </c>
      <c r="AQ120">
        <v>1</v>
      </c>
      <c r="AU120">
        <v>1</v>
      </c>
      <c r="AX120">
        <v>1</v>
      </c>
      <c r="BA120">
        <v>1</v>
      </c>
      <c r="BC120">
        <v>1</v>
      </c>
      <c r="BF120">
        <v>1</v>
      </c>
      <c r="BJ120">
        <v>1</v>
      </c>
      <c r="BW120" s="20"/>
      <c r="BX120" s="20"/>
      <c r="BY120" s="20"/>
      <c r="BZ120" s="20"/>
      <c r="DM120" t="s">
        <v>691</v>
      </c>
      <c r="DN120" t="s">
        <v>692</v>
      </c>
      <c r="DO120" s="13">
        <v>8</v>
      </c>
      <c r="DP120" s="13">
        <v>8</v>
      </c>
      <c r="DQ120" s="13">
        <v>8</v>
      </c>
      <c r="DR120" s="13">
        <v>8</v>
      </c>
      <c r="DU120">
        <v>1</v>
      </c>
      <c r="DV120">
        <v>1</v>
      </c>
      <c r="EA120">
        <v>1</v>
      </c>
      <c r="EF120">
        <v>4</v>
      </c>
      <c r="EH120">
        <v>1</v>
      </c>
      <c r="EI120">
        <v>2</v>
      </c>
    </row>
    <row r="121" spans="1:139" x14ac:dyDescent="0.25">
      <c r="A121" s="10">
        <v>43592.638784722221</v>
      </c>
      <c r="B121">
        <v>82</v>
      </c>
      <c r="C121">
        <v>98</v>
      </c>
      <c r="D121">
        <v>7</v>
      </c>
      <c r="E121">
        <v>1</v>
      </c>
      <c r="F121">
        <v>1</v>
      </c>
      <c r="G121">
        <v>4</v>
      </c>
      <c r="H121">
        <v>4</v>
      </c>
      <c r="I121">
        <v>6</v>
      </c>
      <c r="J121">
        <v>1</v>
      </c>
      <c r="K121">
        <v>4</v>
      </c>
      <c r="O121" s="13">
        <v>4</v>
      </c>
      <c r="S121">
        <v>2</v>
      </c>
      <c r="AL121" s="16">
        <v>4</v>
      </c>
      <c r="AM121" s="13">
        <v>5</v>
      </c>
      <c r="AN121">
        <v>1</v>
      </c>
      <c r="AO121" t="s">
        <v>284</v>
      </c>
      <c r="AR121">
        <v>1</v>
      </c>
      <c r="AU121">
        <v>1</v>
      </c>
      <c r="AV121">
        <v>1</v>
      </c>
      <c r="AY121">
        <v>1</v>
      </c>
      <c r="BB121">
        <v>1</v>
      </c>
      <c r="BG121">
        <v>1</v>
      </c>
      <c r="BJ121">
        <v>1</v>
      </c>
      <c r="BW121" s="20"/>
      <c r="BX121" s="20"/>
      <c r="BY121" s="20"/>
      <c r="BZ121" s="20"/>
      <c r="DO121" s="13">
        <v>8</v>
      </c>
      <c r="DP121" s="13">
        <v>8</v>
      </c>
      <c r="DQ121" s="13">
        <v>6</v>
      </c>
      <c r="DR121" s="13">
        <v>6</v>
      </c>
      <c r="DS121">
        <v>1</v>
      </c>
      <c r="DX121">
        <v>1</v>
      </c>
      <c r="EE121">
        <v>1</v>
      </c>
      <c r="EH121">
        <v>2</v>
      </c>
      <c r="EI121">
        <v>2</v>
      </c>
    </row>
    <row r="122" spans="1:139" x14ac:dyDescent="0.25">
      <c r="A122" s="10">
        <v>43592.639120370368</v>
      </c>
      <c r="B122">
        <v>89</v>
      </c>
      <c r="D122">
        <v>4</v>
      </c>
      <c r="E122">
        <v>1</v>
      </c>
      <c r="F122">
        <v>4</v>
      </c>
      <c r="G122">
        <v>3</v>
      </c>
      <c r="H122">
        <v>4</v>
      </c>
      <c r="I122">
        <v>3</v>
      </c>
      <c r="J122">
        <v>1</v>
      </c>
      <c r="K122">
        <v>4</v>
      </c>
      <c r="O122" s="13">
        <v>4</v>
      </c>
      <c r="S122">
        <v>2</v>
      </c>
      <c r="AL122" s="16">
        <v>4</v>
      </c>
      <c r="AM122" s="13">
        <v>7</v>
      </c>
      <c r="AN122">
        <v>2</v>
      </c>
      <c r="AO122" t="s">
        <v>693</v>
      </c>
      <c r="AP122">
        <v>1</v>
      </c>
      <c r="AU122">
        <v>1</v>
      </c>
      <c r="AV122">
        <v>1</v>
      </c>
      <c r="BA122">
        <v>1</v>
      </c>
      <c r="BD122">
        <v>1</v>
      </c>
      <c r="BG122">
        <v>1</v>
      </c>
      <c r="BJ122">
        <v>1</v>
      </c>
      <c r="BL122">
        <v>1</v>
      </c>
      <c r="BN122">
        <v>1</v>
      </c>
      <c r="BS122" s="13">
        <v>70</v>
      </c>
      <c r="BW122" s="20">
        <v>100</v>
      </c>
      <c r="BX122" s="20">
        <v>40</v>
      </c>
      <c r="BY122" s="20">
        <v>50</v>
      </c>
      <c r="BZ122" s="20"/>
      <c r="CB122">
        <v>1</v>
      </c>
      <c r="CC122">
        <v>1</v>
      </c>
      <c r="CD122">
        <v>1</v>
      </c>
      <c r="CG122">
        <v>1</v>
      </c>
      <c r="CL122">
        <v>1</v>
      </c>
      <c r="CT122" s="16">
        <v>15</v>
      </c>
      <c r="CU122" s="16">
        <v>16</v>
      </c>
      <c r="CV122" s="16">
        <v>13</v>
      </c>
      <c r="CW122" s="16">
        <v>15</v>
      </c>
      <c r="CX122" s="16">
        <v>15</v>
      </c>
      <c r="CY122" s="16">
        <v>15</v>
      </c>
      <c r="CZ122" s="16">
        <v>14</v>
      </c>
      <c r="DA122" s="16">
        <v>14</v>
      </c>
      <c r="DB122" s="16">
        <v>14</v>
      </c>
      <c r="DC122" s="16">
        <v>13</v>
      </c>
      <c r="DD122">
        <v>1</v>
      </c>
      <c r="DE122">
        <v>1</v>
      </c>
      <c r="DG122">
        <v>1</v>
      </c>
      <c r="DJ122">
        <v>1</v>
      </c>
      <c r="DM122" t="s">
        <v>694</v>
      </c>
      <c r="DN122" t="s">
        <v>202</v>
      </c>
      <c r="DO122" s="13">
        <v>7</v>
      </c>
      <c r="DP122" s="13">
        <v>7</v>
      </c>
      <c r="DQ122" s="13">
        <v>7</v>
      </c>
      <c r="DR122" s="13">
        <v>8</v>
      </c>
      <c r="DT122">
        <v>1</v>
      </c>
      <c r="DV122">
        <v>1</v>
      </c>
      <c r="EE122">
        <v>1</v>
      </c>
      <c r="EH122">
        <v>1</v>
      </c>
      <c r="EI122">
        <v>1</v>
      </c>
    </row>
    <row r="123" spans="1:139" x14ac:dyDescent="0.25">
      <c r="A123" s="10">
        <v>43592.641099537039</v>
      </c>
      <c r="B123">
        <v>26</v>
      </c>
      <c r="C123">
        <v>35</v>
      </c>
      <c r="D123">
        <v>6</v>
      </c>
      <c r="E123">
        <v>1</v>
      </c>
      <c r="F123">
        <v>6</v>
      </c>
      <c r="G123">
        <v>3</v>
      </c>
      <c r="H123">
        <v>1</v>
      </c>
      <c r="I123">
        <v>4</v>
      </c>
      <c r="J123">
        <v>1</v>
      </c>
      <c r="K123">
        <v>1</v>
      </c>
      <c r="L123" s="13">
        <v>13</v>
      </c>
      <c r="S123">
        <v>2</v>
      </c>
      <c r="AL123" s="16">
        <v>2</v>
      </c>
      <c r="AM123" s="13">
        <v>1</v>
      </c>
      <c r="AN123">
        <v>1</v>
      </c>
      <c r="AO123" t="s">
        <v>305</v>
      </c>
      <c r="AP123">
        <v>1</v>
      </c>
      <c r="AU123">
        <v>1</v>
      </c>
      <c r="AX123">
        <v>1</v>
      </c>
      <c r="BA123">
        <v>1</v>
      </c>
      <c r="BD123">
        <v>1</v>
      </c>
      <c r="BG123">
        <v>1</v>
      </c>
      <c r="BJ123">
        <v>1</v>
      </c>
      <c r="BL123">
        <v>1</v>
      </c>
      <c r="BN123">
        <v>1</v>
      </c>
      <c r="BP123">
        <v>1</v>
      </c>
      <c r="BS123" s="13">
        <v>91</v>
      </c>
      <c r="BW123" s="20">
        <v>180</v>
      </c>
      <c r="BX123" s="20">
        <v>85</v>
      </c>
      <c r="BY123" s="20">
        <v>35</v>
      </c>
      <c r="BZ123" s="20"/>
      <c r="CC123">
        <v>1</v>
      </c>
      <c r="CD123">
        <v>1</v>
      </c>
      <c r="CL123">
        <v>1</v>
      </c>
      <c r="CP123">
        <v>1</v>
      </c>
      <c r="CT123" s="16">
        <v>14</v>
      </c>
      <c r="CU123" s="16">
        <v>16</v>
      </c>
      <c r="CV123" s="16">
        <v>14</v>
      </c>
      <c r="CW123" s="16">
        <v>14</v>
      </c>
      <c r="CX123" s="16">
        <v>14</v>
      </c>
      <c r="CY123" s="16">
        <v>14</v>
      </c>
      <c r="CZ123" s="16">
        <v>14</v>
      </c>
      <c r="DA123" s="16">
        <v>13</v>
      </c>
      <c r="DB123" s="16">
        <v>14</v>
      </c>
      <c r="DC123" s="16">
        <v>14</v>
      </c>
      <c r="DD123">
        <v>1</v>
      </c>
      <c r="DE123">
        <v>1</v>
      </c>
      <c r="DF123">
        <v>1</v>
      </c>
      <c r="DJ123">
        <v>1</v>
      </c>
      <c r="DM123" t="s">
        <v>696</v>
      </c>
      <c r="DN123" t="s">
        <v>202</v>
      </c>
      <c r="DO123" s="13">
        <v>5</v>
      </c>
      <c r="DP123" s="13">
        <v>5</v>
      </c>
      <c r="DQ123" s="13">
        <v>5</v>
      </c>
      <c r="DR123" s="13">
        <v>7</v>
      </c>
      <c r="DS123">
        <v>1</v>
      </c>
      <c r="DV123">
        <v>1</v>
      </c>
      <c r="EA123">
        <v>1</v>
      </c>
      <c r="EH123">
        <v>2</v>
      </c>
      <c r="EI123">
        <v>2</v>
      </c>
    </row>
    <row r="124" spans="1:139" x14ac:dyDescent="0.25">
      <c r="A124" s="10">
        <v>43592.642002314817</v>
      </c>
      <c r="B124">
        <v>79</v>
      </c>
      <c r="C124">
        <v>78</v>
      </c>
      <c r="D124">
        <v>3</v>
      </c>
      <c r="E124">
        <v>3</v>
      </c>
      <c r="F124">
        <v>5</v>
      </c>
      <c r="G124">
        <v>2</v>
      </c>
      <c r="H124">
        <v>4</v>
      </c>
      <c r="I124">
        <v>2</v>
      </c>
      <c r="J124">
        <v>1</v>
      </c>
      <c r="K124">
        <v>7</v>
      </c>
      <c r="R124" s="13">
        <v>12</v>
      </c>
      <c r="S124">
        <v>1</v>
      </c>
      <c r="W124">
        <v>1</v>
      </c>
      <c r="AB124">
        <v>1</v>
      </c>
      <c r="AL124" s="16">
        <v>4</v>
      </c>
      <c r="AM124" s="13">
        <v>8</v>
      </c>
      <c r="AN124">
        <v>2</v>
      </c>
      <c r="AP124">
        <v>1</v>
      </c>
      <c r="AU124">
        <v>1</v>
      </c>
      <c r="AW124">
        <v>1</v>
      </c>
      <c r="AY124">
        <v>1</v>
      </c>
      <c r="BC124">
        <v>1</v>
      </c>
      <c r="BG124">
        <v>1</v>
      </c>
      <c r="BJ124">
        <v>1</v>
      </c>
      <c r="BL124">
        <v>1</v>
      </c>
      <c r="BQ124">
        <v>1</v>
      </c>
      <c r="BR124" t="s">
        <v>697</v>
      </c>
      <c r="BS124" s="13">
        <v>100</v>
      </c>
      <c r="BW124" s="20">
        <v>250</v>
      </c>
      <c r="BX124" s="20">
        <v>100</v>
      </c>
      <c r="BY124" s="20"/>
      <c r="BZ124" s="20"/>
      <c r="CB124">
        <v>1</v>
      </c>
      <c r="CL124">
        <v>1</v>
      </c>
      <c r="CP124">
        <v>1</v>
      </c>
      <c r="CT124" s="16">
        <v>14</v>
      </c>
      <c r="CU124" s="16">
        <v>14</v>
      </c>
      <c r="CV124" s="16">
        <v>13</v>
      </c>
      <c r="CW124" s="16">
        <v>14</v>
      </c>
      <c r="CX124" s="16">
        <v>14</v>
      </c>
      <c r="CY124" s="16">
        <v>13</v>
      </c>
      <c r="CZ124" s="16">
        <v>14</v>
      </c>
      <c r="DA124" s="16">
        <v>14</v>
      </c>
      <c r="DB124" s="16">
        <v>14</v>
      </c>
      <c r="DC124" s="16">
        <v>14</v>
      </c>
      <c r="DE124">
        <v>1</v>
      </c>
      <c r="DM124" t="s">
        <v>698</v>
      </c>
      <c r="DN124" t="s">
        <v>699</v>
      </c>
      <c r="DO124" s="13">
        <v>7</v>
      </c>
      <c r="DP124" s="13">
        <v>8</v>
      </c>
      <c r="DQ124" s="13">
        <v>6</v>
      </c>
      <c r="DR124" s="13">
        <v>9</v>
      </c>
      <c r="DU124">
        <v>1</v>
      </c>
      <c r="DZ124">
        <v>1</v>
      </c>
      <c r="EE124">
        <v>1</v>
      </c>
      <c r="EF124">
        <v>4</v>
      </c>
      <c r="EG124" t="s">
        <v>700</v>
      </c>
      <c r="EH124">
        <v>1</v>
      </c>
      <c r="EI124">
        <v>2</v>
      </c>
    </row>
    <row r="125" spans="1:139" x14ac:dyDescent="0.25">
      <c r="A125" s="10">
        <v>43592.642997685187</v>
      </c>
      <c r="B125">
        <v>60</v>
      </c>
      <c r="C125">
        <v>76</v>
      </c>
      <c r="D125">
        <v>4</v>
      </c>
      <c r="E125">
        <v>2</v>
      </c>
      <c r="F125">
        <v>6</v>
      </c>
      <c r="G125">
        <v>2</v>
      </c>
      <c r="H125">
        <v>4</v>
      </c>
      <c r="I125">
        <v>1</v>
      </c>
      <c r="J125">
        <v>2</v>
      </c>
      <c r="K125">
        <v>9</v>
      </c>
      <c r="S125">
        <v>1</v>
      </c>
      <c r="AA125">
        <v>1</v>
      </c>
      <c r="AL125" s="16">
        <v>2</v>
      </c>
      <c r="AM125" s="13">
        <v>1</v>
      </c>
      <c r="AN125">
        <v>1</v>
      </c>
      <c r="AO125" t="s">
        <v>701</v>
      </c>
      <c r="AP125">
        <v>1</v>
      </c>
      <c r="AT125">
        <v>1</v>
      </c>
      <c r="AW125">
        <v>1</v>
      </c>
      <c r="AY125">
        <v>1</v>
      </c>
      <c r="BB125">
        <v>1</v>
      </c>
      <c r="BE125">
        <v>1</v>
      </c>
      <c r="BJ125">
        <v>1</v>
      </c>
      <c r="BL125">
        <v>1</v>
      </c>
      <c r="BN125">
        <v>1</v>
      </c>
      <c r="BO125">
        <v>1</v>
      </c>
      <c r="BP125">
        <v>1</v>
      </c>
      <c r="BS125" s="13">
        <v>79</v>
      </c>
      <c r="BT125">
        <v>1</v>
      </c>
      <c r="BU125">
        <v>2</v>
      </c>
      <c r="BV125">
        <v>3</v>
      </c>
      <c r="BW125" s="20">
        <v>120</v>
      </c>
      <c r="BX125" s="20">
        <v>60</v>
      </c>
      <c r="BY125" s="20">
        <v>55</v>
      </c>
      <c r="BZ125" s="20"/>
      <c r="CA125">
        <v>1</v>
      </c>
      <c r="CC125">
        <v>1</v>
      </c>
      <c r="CD125">
        <v>1</v>
      </c>
      <c r="CE125">
        <v>1</v>
      </c>
      <c r="CG125">
        <v>1</v>
      </c>
      <c r="CL125">
        <v>1</v>
      </c>
      <c r="CP125">
        <v>1</v>
      </c>
      <c r="CT125" s="16">
        <v>14</v>
      </c>
      <c r="CU125" s="16">
        <v>16</v>
      </c>
      <c r="CV125" s="16">
        <v>14</v>
      </c>
      <c r="CW125" s="16">
        <v>14</v>
      </c>
      <c r="CX125" s="16">
        <v>14</v>
      </c>
      <c r="CY125" s="16">
        <v>14</v>
      </c>
      <c r="CZ125" s="16">
        <v>14</v>
      </c>
      <c r="DA125" s="16">
        <v>13</v>
      </c>
      <c r="DB125" s="16">
        <v>13</v>
      </c>
      <c r="DC125" s="16">
        <v>14</v>
      </c>
      <c r="DE125">
        <v>1</v>
      </c>
      <c r="DF125">
        <v>1</v>
      </c>
      <c r="DJ125">
        <v>1</v>
      </c>
      <c r="DM125" t="s">
        <v>702</v>
      </c>
      <c r="DN125" t="s">
        <v>703</v>
      </c>
      <c r="DO125" s="13">
        <v>7</v>
      </c>
      <c r="DP125" s="13">
        <v>7</v>
      </c>
      <c r="DQ125" s="13">
        <v>7</v>
      </c>
      <c r="DR125" s="13">
        <v>7</v>
      </c>
      <c r="DT125">
        <v>1</v>
      </c>
      <c r="DZ125">
        <v>1</v>
      </c>
      <c r="EE125">
        <v>1</v>
      </c>
      <c r="EH125">
        <v>1</v>
      </c>
      <c r="EI125">
        <v>1</v>
      </c>
    </row>
    <row r="126" spans="1:139" x14ac:dyDescent="0.25">
      <c r="A126" s="10">
        <v>43592.643067129633</v>
      </c>
      <c r="B126">
        <v>15</v>
      </c>
      <c r="C126">
        <v>50</v>
      </c>
      <c r="D126">
        <v>3</v>
      </c>
      <c r="E126">
        <v>4</v>
      </c>
      <c r="F126">
        <v>6</v>
      </c>
      <c r="G126">
        <v>4</v>
      </c>
      <c r="H126">
        <v>4</v>
      </c>
      <c r="I126">
        <v>3</v>
      </c>
      <c r="J126">
        <v>1</v>
      </c>
      <c r="K126">
        <v>3</v>
      </c>
      <c r="N126" s="13">
        <v>6</v>
      </c>
      <c r="S126">
        <v>4</v>
      </c>
      <c r="AL126" s="16">
        <v>4</v>
      </c>
      <c r="AM126" s="13">
        <v>8</v>
      </c>
      <c r="AN126">
        <v>1</v>
      </c>
      <c r="AP126">
        <v>1</v>
      </c>
      <c r="BL126">
        <v>2</v>
      </c>
      <c r="BN126">
        <v>1</v>
      </c>
      <c r="BS126" s="13">
        <v>100</v>
      </c>
      <c r="BW126" s="20"/>
      <c r="BX126" s="20"/>
      <c r="BY126" s="20"/>
      <c r="BZ126" s="20"/>
      <c r="CA126">
        <v>1</v>
      </c>
      <c r="CL126">
        <v>1</v>
      </c>
      <c r="CT126" s="16">
        <v>14</v>
      </c>
      <c r="CU126" s="16">
        <v>14</v>
      </c>
      <c r="CV126" s="16">
        <v>14</v>
      </c>
      <c r="CW126" s="16">
        <v>14</v>
      </c>
      <c r="CX126" s="16">
        <v>13</v>
      </c>
      <c r="CY126" s="16">
        <v>14</v>
      </c>
      <c r="CZ126" s="16">
        <v>13</v>
      </c>
      <c r="DA126" s="16">
        <v>13</v>
      </c>
      <c r="DB126" s="16">
        <v>13</v>
      </c>
      <c r="DC126" s="16">
        <v>14</v>
      </c>
      <c r="DD126">
        <v>1</v>
      </c>
      <c r="DE126">
        <v>1</v>
      </c>
      <c r="DF126">
        <v>1</v>
      </c>
      <c r="DG126">
        <v>1</v>
      </c>
      <c r="DJ126">
        <v>1</v>
      </c>
      <c r="DM126" t="s">
        <v>705</v>
      </c>
      <c r="DN126" t="s">
        <v>706</v>
      </c>
      <c r="DO126" s="13">
        <v>8</v>
      </c>
      <c r="DP126" s="13">
        <v>8</v>
      </c>
      <c r="DQ126" s="13">
        <v>6</v>
      </c>
      <c r="DR126" s="13">
        <v>6</v>
      </c>
      <c r="DT126">
        <v>1</v>
      </c>
      <c r="DV126">
        <v>1</v>
      </c>
      <c r="EA126">
        <v>1</v>
      </c>
      <c r="EH126">
        <v>2</v>
      </c>
      <c r="EI126">
        <v>1</v>
      </c>
    </row>
    <row r="127" spans="1:139" x14ac:dyDescent="0.25">
      <c r="A127" s="10">
        <v>43592.643414351849</v>
      </c>
      <c r="B127">
        <v>20</v>
      </c>
      <c r="C127">
        <v>23</v>
      </c>
      <c r="D127">
        <v>2</v>
      </c>
      <c r="E127">
        <v>1</v>
      </c>
      <c r="F127">
        <v>5</v>
      </c>
      <c r="G127">
        <v>3</v>
      </c>
      <c r="H127">
        <v>2</v>
      </c>
      <c r="I127">
        <v>4</v>
      </c>
      <c r="J127">
        <v>2</v>
      </c>
      <c r="K127">
        <v>5</v>
      </c>
      <c r="P127" s="13">
        <v>29</v>
      </c>
      <c r="S127">
        <v>1</v>
      </c>
      <c r="AJ127">
        <v>1</v>
      </c>
      <c r="AK127" t="s">
        <v>708</v>
      </c>
      <c r="AL127" s="16">
        <v>4</v>
      </c>
      <c r="AM127" s="13">
        <v>1</v>
      </c>
      <c r="AN127">
        <v>2</v>
      </c>
      <c r="AP127">
        <v>1</v>
      </c>
      <c r="AS127">
        <v>1</v>
      </c>
      <c r="AW127">
        <v>1</v>
      </c>
      <c r="AY127">
        <v>1</v>
      </c>
      <c r="BC127">
        <v>1</v>
      </c>
      <c r="BG127">
        <v>1</v>
      </c>
      <c r="BJ127">
        <v>1</v>
      </c>
      <c r="BL127">
        <v>1</v>
      </c>
      <c r="BN127">
        <v>1</v>
      </c>
      <c r="BO127">
        <v>1</v>
      </c>
      <c r="BP127">
        <v>1</v>
      </c>
      <c r="BS127" s="13">
        <v>95</v>
      </c>
      <c r="BW127" s="20">
        <v>100</v>
      </c>
      <c r="BX127" s="20">
        <v>50</v>
      </c>
      <c r="BY127" s="20"/>
      <c r="BZ127" s="20"/>
      <c r="CC127">
        <v>1</v>
      </c>
      <c r="CD127">
        <v>1</v>
      </c>
      <c r="CL127">
        <v>1</v>
      </c>
      <c r="CP127">
        <v>1</v>
      </c>
      <c r="CT127" s="16">
        <v>13</v>
      </c>
      <c r="CU127" s="16">
        <v>13</v>
      </c>
      <c r="CV127" s="16">
        <v>13</v>
      </c>
      <c r="CX127" s="16">
        <v>13</v>
      </c>
      <c r="CY127" s="16">
        <v>13</v>
      </c>
      <c r="CZ127" s="16">
        <v>13</v>
      </c>
      <c r="DB127" s="16">
        <v>13</v>
      </c>
      <c r="DC127" s="16">
        <v>13</v>
      </c>
      <c r="DJ127">
        <v>1</v>
      </c>
      <c r="DK127">
        <v>1</v>
      </c>
      <c r="DL127" t="s">
        <v>709</v>
      </c>
      <c r="DM127" t="s">
        <v>710</v>
      </c>
      <c r="DN127" t="s">
        <v>210</v>
      </c>
      <c r="DO127" s="13">
        <v>6</v>
      </c>
      <c r="DP127" s="13">
        <v>7</v>
      </c>
      <c r="DQ127" s="13">
        <v>5</v>
      </c>
      <c r="DR127" s="13">
        <v>9</v>
      </c>
      <c r="DU127">
        <v>1</v>
      </c>
      <c r="DW127">
        <v>1</v>
      </c>
      <c r="EA127">
        <v>1</v>
      </c>
      <c r="EF127">
        <v>4</v>
      </c>
      <c r="EH127">
        <v>2</v>
      </c>
      <c r="EI127">
        <v>2</v>
      </c>
    </row>
    <row r="128" spans="1:139" x14ac:dyDescent="0.25">
      <c r="A128" s="10">
        <v>43592.644502314812</v>
      </c>
      <c r="B128">
        <v>42</v>
      </c>
      <c r="C128">
        <v>15</v>
      </c>
      <c r="D128">
        <v>3</v>
      </c>
      <c r="E128">
        <v>6</v>
      </c>
      <c r="F128">
        <v>6</v>
      </c>
      <c r="G128">
        <v>3</v>
      </c>
      <c r="H128">
        <v>2</v>
      </c>
      <c r="I128">
        <v>3</v>
      </c>
      <c r="J128">
        <v>2</v>
      </c>
      <c r="K128">
        <v>1</v>
      </c>
      <c r="L128" s="13">
        <v>13</v>
      </c>
      <c r="S128">
        <v>1</v>
      </c>
      <c r="W128">
        <v>1</v>
      </c>
      <c r="AE128">
        <v>1</v>
      </c>
      <c r="AJ128">
        <v>1</v>
      </c>
      <c r="AK128" t="s">
        <v>711</v>
      </c>
      <c r="AL128" s="16">
        <v>2</v>
      </c>
      <c r="AM128" s="13">
        <v>6</v>
      </c>
      <c r="AN128">
        <v>1</v>
      </c>
      <c r="AO128" t="s">
        <v>712</v>
      </c>
      <c r="AP128">
        <v>1</v>
      </c>
      <c r="AU128">
        <v>1</v>
      </c>
      <c r="AV128">
        <v>1</v>
      </c>
      <c r="AY128">
        <v>1</v>
      </c>
      <c r="BB128">
        <v>1</v>
      </c>
      <c r="BE128">
        <v>1</v>
      </c>
      <c r="BJ128">
        <v>1</v>
      </c>
      <c r="BL128">
        <v>1</v>
      </c>
      <c r="BN128">
        <v>1</v>
      </c>
      <c r="BO128">
        <v>1</v>
      </c>
      <c r="BQ128">
        <v>1</v>
      </c>
      <c r="BR128" t="s">
        <v>713</v>
      </c>
      <c r="BS128" s="13">
        <v>99</v>
      </c>
      <c r="BT128">
        <v>2</v>
      </c>
      <c r="BU128">
        <v>1</v>
      </c>
      <c r="BV128">
        <v>3</v>
      </c>
      <c r="BW128" s="20">
        <v>15</v>
      </c>
      <c r="BX128" s="20">
        <v>8</v>
      </c>
      <c r="BY128" s="20">
        <v>8</v>
      </c>
      <c r="BZ128" s="20"/>
      <c r="CB128">
        <v>1</v>
      </c>
      <c r="CC128">
        <v>1</v>
      </c>
      <c r="CD128">
        <v>1</v>
      </c>
      <c r="CF128">
        <v>1</v>
      </c>
      <c r="CG128">
        <v>1</v>
      </c>
      <c r="CL128">
        <v>1</v>
      </c>
      <c r="CP128">
        <v>1</v>
      </c>
      <c r="CT128" s="16">
        <v>13</v>
      </c>
      <c r="CU128" s="16">
        <v>13</v>
      </c>
      <c r="CV128" s="16">
        <v>14</v>
      </c>
      <c r="CW128" s="16">
        <v>14</v>
      </c>
      <c r="CX128" s="16">
        <v>14</v>
      </c>
      <c r="CY128" s="16">
        <v>14</v>
      </c>
      <c r="CZ128" s="16">
        <v>14</v>
      </c>
      <c r="DA128" s="16">
        <v>13</v>
      </c>
      <c r="DB128" s="16">
        <v>14</v>
      </c>
      <c r="DC128" s="16">
        <v>14</v>
      </c>
      <c r="DM128" t="s">
        <v>714</v>
      </c>
      <c r="DN128" t="s">
        <v>714</v>
      </c>
      <c r="DO128" s="13">
        <v>7</v>
      </c>
      <c r="DP128" s="13">
        <v>7</v>
      </c>
      <c r="DQ128" s="13">
        <v>7</v>
      </c>
      <c r="DR128" s="13">
        <v>7</v>
      </c>
      <c r="DT128">
        <v>1</v>
      </c>
      <c r="DY128">
        <v>1</v>
      </c>
      <c r="EB128">
        <v>1</v>
      </c>
      <c r="EC128">
        <v>1</v>
      </c>
      <c r="ED128">
        <v>1</v>
      </c>
      <c r="EH128">
        <v>2</v>
      </c>
      <c r="EI128">
        <v>2</v>
      </c>
    </row>
    <row r="129" spans="1:139" x14ac:dyDescent="0.25">
      <c r="A129" s="10">
        <v>43592.645694444444</v>
      </c>
      <c r="B129">
        <v>31</v>
      </c>
      <c r="C129">
        <v>74</v>
      </c>
      <c r="D129">
        <v>6</v>
      </c>
      <c r="E129">
        <v>6</v>
      </c>
      <c r="F129">
        <v>7</v>
      </c>
      <c r="G129">
        <v>7</v>
      </c>
      <c r="H129">
        <v>2</v>
      </c>
      <c r="I129">
        <v>1</v>
      </c>
      <c r="J129">
        <v>2</v>
      </c>
      <c r="K129">
        <v>5</v>
      </c>
      <c r="P129" s="13">
        <v>1</v>
      </c>
      <c r="S129">
        <v>4</v>
      </c>
      <c r="AL129" s="16">
        <v>4</v>
      </c>
      <c r="AM129" s="13">
        <v>8</v>
      </c>
      <c r="AN129">
        <v>1</v>
      </c>
      <c r="AO129" t="s">
        <v>715</v>
      </c>
      <c r="AP129">
        <v>1</v>
      </c>
      <c r="AU129">
        <v>1</v>
      </c>
      <c r="AV129">
        <v>1</v>
      </c>
      <c r="BA129">
        <v>1</v>
      </c>
      <c r="BD129">
        <v>1</v>
      </c>
      <c r="BE129">
        <v>1</v>
      </c>
      <c r="BH129">
        <v>1</v>
      </c>
      <c r="BL129">
        <v>5</v>
      </c>
      <c r="BM129" t="s">
        <v>716</v>
      </c>
      <c r="BN129">
        <v>1</v>
      </c>
      <c r="BO129">
        <v>1</v>
      </c>
      <c r="BS129" s="13">
        <v>97</v>
      </c>
      <c r="BT129">
        <v>2</v>
      </c>
      <c r="BU129">
        <v>1</v>
      </c>
      <c r="BV129">
        <v>3</v>
      </c>
      <c r="BW129" s="20"/>
      <c r="BX129" s="20"/>
      <c r="BY129" s="20"/>
      <c r="BZ129" s="20"/>
      <c r="CA129">
        <v>1</v>
      </c>
      <c r="CK129" t="s">
        <v>717</v>
      </c>
      <c r="CL129">
        <v>1</v>
      </c>
      <c r="CP129">
        <v>1</v>
      </c>
      <c r="CT129" s="16">
        <v>13</v>
      </c>
      <c r="CU129" s="16">
        <v>14</v>
      </c>
      <c r="CV129" s="16">
        <v>13</v>
      </c>
      <c r="CW129" s="16">
        <v>16</v>
      </c>
      <c r="CY129" s="16">
        <v>13</v>
      </c>
      <c r="CZ129" s="16">
        <v>13</v>
      </c>
      <c r="DA129" s="16">
        <v>14</v>
      </c>
      <c r="DB129" s="16">
        <v>14</v>
      </c>
      <c r="DC129" s="16">
        <v>15</v>
      </c>
      <c r="DD129">
        <v>1</v>
      </c>
      <c r="DE129">
        <v>1</v>
      </c>
      <c r="DO129" s="13">
        <v>8</v>
      </c>
      <c r="DP129" s="13">
        <v>8</v>
      </c>
      <c r="DQ129" s="13">
        <v>8</v>
      </c>
      <c r="DR129" s="13">
        <v>9</v>
      </c>
      <c r="DU129">
        <v>1</v>
      </c>
      <c r="DV129">
        <v>1</v>
      </c>
      <c r="EF129">
        <v>7</v>
      </c>
      <c r="EH129">
        <v>2</v>
      </c>
      <c r="EI129">
        <v>2</v>
      </c>
    </row>
    <row r="130" spans="1:139" x14ac:dyDescent="0.25">
      <c r="A130" s="10">
        <v>43592.646909722222</v>
      </c>
      <c r="B130">
        <v>54</v>
      </c>
      <c r="C130">
        <v>44</v>
      </c>
      <c r="D130">
        <v>4</v>
      </c>
      <c r="E130">
        <v>1</v>
      </c>
      <c r="F130">
        <v>4</v>
      </c>
      <c r="G130">
        <v>7</v>
      </c>
      <c r="H130">
        <v>2</v>
      </c>
      <c r="I130">
        <v>1</v>
      </c>
      <c r="J130">
        <v>2</v>
      </c>
      <c r="K130">
        <v>8</v>
      </c>
      <c r="S130">
        <v>2</v>
      </c>
      <c r="AL130" s="16">
        <v>2</v>
      </c>
      <c r="AM130" s="13">
        <v>9</v>
      </c>
      <c r="BW130" s="20"/>
      <c r="BX130" s="20"/>
      <c r="BY130" s="20"/>
      <c r="BZ130" s="20"/>
      <c r="CK130" t="s">
        <v>718</v>
      </c>
      <c r="DO130" s="13">
        <v>8</v>
      </c>
      <c r="DP130" s="13">
        <v>8</v>
      </c>
      <c r="DQ130" s="13">
        <v>8</v>
      </c>
      <c r="DR130" s="13">
        <v>6</v>
      </c>
      <c r="DU130">
        <v>1</v>
      </c>
      <c r="DY130">
        <v>1</v>
      </c>
      <c r="ED130">
        <v>1</v>
      </c>
      <c r="EF130">
        <v>3</v>
      </c>
      <c r="EH130">
        <v>2</v>
      </c>
      <c r="EI130">
        <v>2</v>
      </c>
    </row>
    <row r="131" spans="1:139" x14ac:dyDescent="0.25">
      <c r="A131" s="10">
        <v>43592.647488425922</v>
      </c>
      <c r="B131">
        <v>70</v>
      </c>
      <c r="C131">
        <v>74</v>
      </c>
      <c r="D131">
        <v>4</v>
      </c>
      <c r="E131">
        <v>4</v>
      </c>
      <c r="F131">
        <v>3</v>
      </c>
      <c r="G131">
        <v>3</v>
      </c>
      <c r="H131">
        <v>2</v>
      </c>
      <c r="I131">
        <v>3</v>
      </c>
      <c r="J131">
        <v>2</v>
      </c>
      <c r="K131">
        <v>6</v>
      </c>
      <c r="Q131" s="13">
        <v>4</v>
      </c>
      <c r="S131">
        <v>1</v>
      </c>
      <c r="AB131">
        <v>1</v>
      </c>
      <c r="AL131" s="16">
        <v>3</v>
      </c>
      <c r="AM131" s="13">
        <v>7</v>
      </c>
      <c r="AN131">
        <v>1</v>
      </c>
      <c r="AO131" t="s">
        <v>719</v>
      </c>
      <c r="AP131">
        <v>1</v>
      </c>
      <c r="AS131">
        <v>1</v>
      </c>
      <c r="AW131">
        <v>1</v>
      </c>
      <c r="AY131">
        <v>1</v>
      </c>
      <c r="BD131">
        <v>1</v>
      </c>
      <c r="BG131">
        <v>1</v>
      </c>
      <c r="BH131">
        <v>1</v>
      </c>
      <c r="BK131" t="s">
        <v>720</v>
      </c>
      <c r="BL131">
        <v>1</v>
      </c>
      <c r="BN131">
        <v>1</v>
      </c>
      <c r="BP131">
        <v>1</v>
      </c>
      <c r="BS131" s="13">
        <v>85</v>
      </c>
      <c r="BT131">
        <v>2</v>
      </c>
      <c r="BU131">
        <v>1</v>
      </c>
      <c r="BV131">
        <v>3</v>
      </c>
      <c r="BW131" s="20">
        <v>180</v>
      </c>
      <c r="BX131" s="20">
        <v>150</v>
      </c>
      <c r="BY131" s="20">
        <v>90</v>
      </c>
      <c r="BZ131" s="20"/>
      <c r="CB131">
        <v>1</v>
      </c>
      <c r="CC131">
        <v>1</v>
      </c>
      <c r="CD131">
        <v>1</v>
      </c>
      <c r="CE131">
        <v>1</v>
      </c>
      <c r="CF131">
        <v>1</v>
      </c>
      <c r="CG131">
        <v>1</v>
      </c>
      <c r="CL131">
        <v>1</v>
      </c>
      <c r="CP131">
        <v>1</v>
      </c>
      <c r="CT131" s="16">
        <v>14</v>
      </c>
      <c r="CU131" s="16">
        <v>15</v>
      </c>
      <c r="CV131" s="16">
        <v>13</v>
      </c>
      <c r="CW131" s="16">
        <v>15</v>
      </c>
      <c r="CX131" s="16">
        <v>14</v>
      </c>
      <c r="CY131" s="16">
        <v>13</v>
      </c>
      <c r="CZ131" s="16">
        <v>13</v>
      </c>
      <c r="DA131" s="16">
        <v>13</v>
      </c>
      <c r="DB131" s="16">
        <v>13</v>
      </c>
      <c r="DC131" s="16">
        <v>13</v>
      </c>
      <c r="DH131">
        <v>1</v>
      </c>
      <c r="DO131" s="13">
        <v>6</v>
      </c>
      <c r="DP131" s="13">
        <v>7</v>
      </c>
      <c r="DQ131" s="13">
        <v>6</v>
      </c>
      <c r="DR131" s="13">
        <v>7</v>
      </c>
      <c r="DU131">
        <v>1</v>
      </c>
      <c r="DX131">
        <v>1</v>
      </c>
      <c r="DY131">
        <v>1</v>
      </c>
      <c r="ED131">
        <v>1</v>
      </c>
      <c r="EF131">
        <v>5</v>
      </c>
      <c r="EH131">
        <v>2</v>
      </c>
      <c r="EI131">
        <v>2</v>
      </c>
    </row>
    <row r="132" spans="1:139" x14ac:dyDescent="0.25">
      <c r="A132" s="10">
        <v>43592.648263888892</v>
      </c>
      <c r="D132">
        <v>3</v>
      </c>
      <c r="E132">
        <v>2</v>
      </c>
      <c r="F132">
        <v>5</v>
      </c>
      <c r="G132">
        <v>6</v>
      </c>
      <c r="H132">
        <v>4</v>
      </c>
      <c r="I132">
        <v>2</v>
      </c>
      <c r="J132">
        <v>1</v>
      </c>
      <c r="K132">
        <v>3</v>
      </c>
      <c r="N132" s="13">
        <v>6</v>
      </c>
      <c r="S132">
        <v>4</v>
      </c>
      <c r="AL132" s="16">
        <v>4</v>
      </c>
      <c r="AM132" s="13">
        <v>5</v>
      </c>
      <c r="AN132">
        <v>2</v>
      </c>
      <c r="AO132" t="s">
        <v>721</v>
      </c>
      <c r="AP132">
        <v>1</v>
      </c>
      <c r="BL132">
        <v>1</v>
      </c>
      <c r="BQ132">
        <v>1</v>
      </c>
      <c r="BR132" t="s">
        <v>722</v>
      </c>
      <c r="BS132" s="13">
        <v>100</v>
      </c>
      <c r="BW132" s="20"/>
      <c r="BX132" s="20"/>
      <c r="BY132" s="20">
        <v>0</v>
      </c>
      <c r="BZ132" s="20"/>
      <c r="CP132">
        <v>1</v>
      </c>
      <c r="CT132" s="16">
        <v>14</v>
      </c>
      <c r="CU132" s="16">
        <v>13</v>
      </c>
      <c r="CV132" s="16">
        <v>14</v>
      </c>
      <c r="CW132" s="16">
        <v>16</v>
      </c>
      <c r="CX132" s="16">
        <v>14</v>
      </c>
      <c r="CY132" s="16">
        <v>16</v>
      </c>
      <c r="CZ132" s="16">
        <v>14</v>
      </c>
      <c r="DA132" s="16">
        <v>14</v>
      </c>
      <c r="DB132" s="16">
        <v>15</v>
      </c>
      <c r="DC132" s="16">
        <v>14</v>
      </c>
      <c r="DK132">
        <v>1</v>
      </c>
      <c r="DL132" t="s">
        <v>723</v>
      </c>
      <c r="DM132" t="s">
        <v>724</v>
      </c>
      <c r="DN132" t="s">
        <v>725</v>
      </c>
      <c r="DO132" s="13">
        <v>8</v>
      </c>
      <c r="DP132" s="13">
        <v>8</v>
      </c>
      <c r="DQ132" s="13">
        <v>8</v>
      </c>
      <c r="DR132" s="13">
        <v>7</v>
      </c>
      <c r="DT132">
        <v>1</v>
      </c>
      <c r="DV132">
        <v>1</v>
      </c>
      <c r="EA132">
        <v>1</v>
      </c>
      <c r="EH132">
        <v>2</v>
      </c>
      <c r="EI132">
        <v>1</v>
      </c>
    </row>
    <row r="133" spans="1:139" x14ac:dyDescent="0.25">
      <c r="A133" s="10">
        <v>43592.652754629627</v>
      </c>
      <c r="B133">
        <v>92</v>
      </c>
      <c r="C133">
        <v>55</v>
      </c>
      <c r="D133">
        <v>3</v>
      </c>
      <c r="E133">
        <v>1</v>
      </c>
      <c r="F133">
        <v>7</v>
      </c>
      <c r="G133">
        <v>3</v>
      </c>
      <c r="H133">
        <v>2</v>
      </c>
      <c r="I133">
        <v>5</v>
      </c>
      <c r="J133">
        <v>2</v>
      </c>
      <c r="K133">
        <v>4</v>
      </c>
      <c r="O133" s="13">
        <v>11</v>
      </c>
      <c r="S133">
        <v>2</v>
      </c>
      <c r="AL133" s="16">
        <v>2</v>
      </c>
      <c r="AM133" s="13">
        <v>6</v>
      </c>
      <c r="AN133">
        <v>1</v>
      </c>
      <c r="AP133">
        <v>1</v>
      </c>
      <c r="AU133">
        <v>1</v>
      </c>
      <c r="AX133">
        <v>1</v>
      </c>
      <c r="BA133">
        <v>1</v>
      </c>
      <c r="BD133">
        <v>1</v>
      </c>
      <c r="BG133">
        <v>1</v>
      </c>
      <c r="BJ133">
        <v>1</v>
      </c>
      <c r="BL133">
        <v>1</v>
      </c>
      <c r="BN133">
        <v>1</v>
      </c>
      <c r="BO133">
        <v>1</v>
      </c>
      <c r="BP133">
        <v>1</v>
      </c>
      <c r="BS133" s="13">
        <v>65</v>
      </c>
      <c r="BW133" s="20">
        <v>100</v>
      </c>
      <c r="BX133" s="20">
        <v>80</v>
      </c>
      <c r="BY133" s="20">
        <v>60</v>
      </c>
      <c r="BZ133" s="20">
        <v>50</v>
      </c>
      <c r="CC133">
        <v>1</v>
      </c>
      <c r="CD133">
        <v>1</v>
      </c>
      <c r="CF133">
        <v>1</v>
      </c>
      <c r="CG133">
        <v>1</v>
      </c>
      <c r="CH133">
        <v>1</v>
      </c>
      <c r="CK133" t="s">
        <v>727</v>
      </c>
      <c r="CL133">
        <v>1</v>
      </c>
      <c r="CP133">
        <v>1</v>
      </c>
      <c r="CT133" s="16">
        <v>13</v>
      </c>
      <c r="CU133" s="16">
        <v>16</v>
      </c>
      <c r="CV133" s="16">
        <v>13</v>
      </c>
      <c r="CX133" s="16">
        <v>16</v>
      </c>
      <c r="DA133" s="16">
        <v>13</v>
      </c>
      <c r="DB133" s="16">
        <v>13</v>
      </c>
      <c r="DC133" s="16">
        <v>13</v>
      </c>
      <c r="DD133">
        <v>1</v>
      </c>
      <c r="DE133">
        <v>1</v>
      </c>
      <c r="DF133">
        <v>1</v>
      </c>
      <c r="DM133" t="s">
        <v>728</v>
      </c>
      <c r="DN133" t="s">
        <v>268</v>
      </c>
      <c r="DO133" s="13">
        <v>8</v>
      </c>
      <c r="DP133" s="13">
        <v>8</v>
      </c>
      <c r="DQ133" s="13">
        <v>8</v>
      </c>
      <c r="DR133" s="13">
        <v>6</v>
      </c>
      <c r="DS133">
        <v>1</v>
      </c>
      <c r="DT133">
        <v>1</v>
      </c>
      <c r="DV133">
        <v>1</v>
      </c>
      <c r="EA133">
        <v>1</v>
      </c>
      <c r="EH133">
        <v>2</v>
      </c>
      <c r="EI133">
        <v>2</v>
      </c>
    </row>
    <row r="134" spans="1:139" x14ac:dyDescent="0.25">
      <c r="A134" s="10">
        <v>43592.653564814813</v>
      </c>
      <c r="B134">
        <v>84</v>
      </c>
      <c r="D134">
        <v>2</v>
      </c>
      <c r="E134">
        <v>2</v>
      </c>
      <c r="F134">
        <v>2</v>
      </c>
      <c r="G134">
        <v>2</v>
      </c>
      <c r="H134">
        <v>4</v>
      </c>
      <c r="I134">
        <v>6</v>
      </c>
      <c r="J134">
        <v>1</v>
      </c>
      <c r="K134">
        <v>4</v>
      </c>
      <c r="O134" s="13">
        <v>3</v>
      </c>
      <c r="S134">
        <v>1</v>
      </c>
      <c r="AB134">
        <v>1</v>
      </c>
      <c r="AH134">
        <v>1</v>
      </c>
      <c r="AL134" s="16">
        <v>4</v>
      </c>
      <c r="AM134" s="13">
        <v>8</v>
      </c>
      <c r="AN134">
        <v>1</v>
      </c>
      <c r="AO134" t="s">
        <v>729</v>
      </c>
      <c r="AP134">
        <v>1</v>
      </c>
      <c r="AU134">
        <v>1</v>
      </c>
      <c r="AV134">
        <v>1</v>
      </c>
      <c r="AY134">
        <v>1</v>
      </c>
      <c r="BB134">
        <v>1</v>
      </c>
      <c r="BH134">
        <v>1</v>
      </c>
      <c r="BL134">
        <v>3</v>
      </c>
      <c r="BN134">
        <v>1</v>
      </c>
      <c r="BO134">
        <v>1</v>
      </c>
      <c r="BP134">
        <v>1</v>
      </c>
      <c r="BQ134">
        <v>1</v>
      </c>
      <c r="BR134" t="s">
        <v>730</v>
      </c>
      <c r="BS134" s="13">
        <v>24</v>
      </c>
      <c r="BW134" s="20">
        <v>200</v>
      </c>
      <c r="BX134" s="20">
        <v>100</v>
      </c>
      <c r="BY134" s="20">
        <v>100</v>
      </c>
      <c r="BZ134" s="20"/>
      <c r="CB134">
        <v>1</v>
      </c>
      <c r="CC134">
        <v>1</v>
      </c>
      <c r="CD134">
        <v>1</v>
      </c>
      <c r="CF134">
        <v>1</v>
      </c>
      <c r="CG134">
        <v>1</v>
      </c>
      <c r="CH134">
        <v>1</v>
      </c>
      <c r="CI134">
        <v>1</v>
      </c>
      <c r="CJ134" t="s">
        <v>731</v>
      </c>
      <c r="CK134" t="s">
        <v>732</v>
      </c>
      <c r="CL134">
        <v>1</v>
      </c>
      <c r="CP134">
        <v>1</v>
      </c>
      <c r="CT134" s="16">
        <v>13</v>
      </c>
      <c r="CU134" s="16">
        <v>16</v>
      </c>
      <c r="CV134" s="16">
        <v>13</v>
      </c>
      <c r="CW134" s="16">
        <v>16</v>
      </c>
      <c r="CX134" s="16">
        <v>16</v>
      </c>
      <c r="CY134" s="16">
        <v>13</v>
      </c>
      <c r="CZ134" s="16">
        <v>13</v>
      </c>
      <c r="DA134" s="16">
        <v>13</v>
      </c>
      <c r="DB134" s="16">
        <v>13</v>
      </c>
      <c r="DC134" s="16">
        <v>13</v>
      </c>
      <c r="DD134">
        <v>1</v>
      </c>
      <c r="DE134">
        <v>1</v>
      </c>
      <c r="DF134">
        <v>1</v>
      </c>
      <c r="DG134">
        <v>1</v>
      </c>
      <c r="DM134" t="s">
        <v>733</v>
      </c>
      <c r="DN134" t="s">
        <v>253</v>
      </c>
      <c r="DO134" s="13">
        <v>8</v>
      </c>
      <c r="DP134" s="13">
        <v>8</v>
      </c>
      <c r="DQ134" s="13">
        <v>8</v>
      </c>
      <c r="DR134" s="13">
        <v>7</v>
      </c>
      <c r="DU134">
        <v>1</v>
      </c>
      <c r="DY134">
        <v>1</v>
      </c>
      <c r="ED134">
        <v>1</v>
      </c>
      <c r="EF134">
        <v>3</v>
      </c>
      <c r="EG134" t="s">
        <v>734</v>
      </c>
      <c r="EH134">
        <v>2</v>
      </c>
      <c r="EI134">
        <v>1</v>
      </c>
    </row>
    <row r="135" spans="1:139" x14ac:dyDescent="0.25">
      <c r="A135" s="10">
        <v>43592.655613425923</v>
      </c>
      <c r="B135">
        <v>43</v>
      </c>
      <c r="C135">
        <v>68</v>
      </c>
      <c r="D135">
        <v>3</v>
      </c>
      <c r="E135">
        <v>1</v>
      </c>
      <c r="F135">
        <v>6</v>
      </c>
      <c r="G135">
        <v>3</v>
      </c>
      <c r="H135">
        <v>2</v>
      </c>
      <c r="I135">
        <v>6</v>
      </c>
      <c r="J135">
        <v>2</v>
      </c>
      <c r="K135">
        <v>7</v>
      </c>
      <c r="R135" s="13">
        <v>12</v>
      </c>
      <c r="S135">
        <v>1</v>
      </c>
      <c r="V135">
        <v>1</v>
      </c>
      <c r="W135">
        <v>1</v>
      </c>
      <c r="AA135">
        <v>1</v>
      </c>
      <c r="AB135">
        <v>1</v>
      </c>
      <c r="AD135">
        <v>1</v>
      </c>
      <c r="AL135" s="16">
        <v>1</v>
      </c>
      <c r="AM135" s="13">
        <v>7</v>
      </c>
      <c r="AN135">
        <v>1</v>
      </c>
      <c r="AO135" t="s">
        <v>735</v>
      </c>
      <c r="AQ135">
        <v>1</v>
      </c>
      <c r="AS135">
        <v>1</v>
      </c>
      <c r="AV135">
        <v>1</v>
      </c>
      <c r="AY135">
        <v>1</v>
      </c>
      <c r="BC135">
        <v>1</v>
      </c>
      <c r="BG135">
        <v>1</v>
      </c>
      <c r="BI135">
        <v>1</v>
      </c>
      <c r="BW135" s="20"/>
      <c r="BX135" s="20"/>
      <c r="BY135" s="20"/>
      <c r="BZ135" s="20"/>
      <c r="CK135" t="s">
        <v>736</v>
      </c>
      <c r="DM135" t="s">
        <v>737</v>
      </c>
      <c r="DN135" t="s">
        <v>738</v>
      </c>
      <c r="DO135" s="13">
        <v>8</v>
      </c>
      <c r="DP135" s="13">
        <v>8</v>
      </c>
      <c r="DQ135" s="13">
        <v>8</v>
      </c>
      <c r="DR135" s="13">
        <v>7</v>
      </c>
      <c r="DU135">
        <v>1</v>
      </c>
      <c r="DV135">
        <v>1</v>
      </c>
      <c r="EA135">
        <v>1</v>
      </c>
      <c r="EF135">
        <v>5</v>
      </c>
      <c r="EH135">
        <v>1</v>
      </c>
      <c r="EI135">
        <v>1</v>
      </c>
    </row>
    <row r="136" spans="1:139" x14ac:dyDescent="0.25">
      <c r="A136" s="10">
        <v>43592.657442129632</v>
      </c>
      <c r="B136">
        <v>36</v>
      </c>
      <c r="C136">
        <v>34</v>
      </c>
      <c r="D136">
        <v>5</v>
      </c>
      <c r="E136">
        <v>1</v>
      </c>
      <c r="F136">
        <v>7</v>
      </c>
      <c r="G136">
        <v>5</v>
      </c>
      <c r="H136">
        <v>4</v>
      </c>
      <c r="I136">
        <v>2</v>
      </c>
      <c r="J136">
        <v>1</v>
      </c>
      <c r="K136">
        <v>7</v>
      </c>
      <c r="R136" s="13">
        <v>10</v>
      </c>
      <c r="S136">
        <v>2</v>
      </c>
      <c r="AL136" s="16">
        <v>4</v>
      </c>
      <c r="AM136" s="13">
        <v>6</v>
      </c>
      <c r="AN136">
        <v>1</v>
      </c>
      <c r="AO136" t="s">
        <v>740</v>
      </c>
      <c r="AP136">
        <v>1</v>
      </c>
      <c r="AU136">
        <v>1</v>
      </c>
      <c r="AX136">
        <v>1</v>
      </c>
      <c r="AY136">
        <v>1</v>
      </c>
      <c r="BB136">
        <v>1</v>
      </c>
      <c r="BG136">
        <v>1</v>
      </c>
      <c r="BJ136">
        <v>1</v>
      </c>
      <c r="BL136">
        <v>1</v>
      </c>
      <c r="BN136">
        <v>1</v>
      </c>
      <c r="BO136">
        <v>1</v>
      </c>
      <c r="BS136" s="13">
        <v>68</v>
      </c>
      <c r="BW136" s="20">
        <v>150</v>
      </c>
      <c r="BX136" s="20">
        <v>75</v>
      </c>
      <c r="BY136" s="20">
        <v>60</v>
      </c>
      <c r="BZ136" s="20"/>
      <c r="CB136">
        <v>1</v>
      </c>
      <c r="CF136">
        <v>1</v>
      </c>
      <c r="CG136">
        <v>1</v>
      </c>
      <c r="CL136">
        <v>1</v>
      </c>
      <c r="CP136">
        <v>1</v>
      </c>
      <c r="CT136" s="16">
        <v>13</v>
      </c>
      <c r="CU136" s="16">
        <v>13</v>
      </c>
      <c r="CV136" s="16">
        <v>13</v>
      </c>
      <c r="CW136" s="16">
        <v>13</v>
      </c>
      <c r="CX136" s="16">
        <v>16</v>
      </c>
      <c r="CY136" s="16">
        <v>13</v>
      </c>
      <c r="CZ136" s="16">
        <v>13</v>
      </c>
      <c r="DA136" s="16">
        <v>13</v>
      </c>
      <c r="DB136" s="16">
        <v>14</v>
      </c>
      <c r="DC136" s="16">
        <v>14</v>
      </c>
      <c r="DD136">
        <v>1</v>
      </c>
      <c r="DE136">
        <v>1</v>
      </c>
      <c r="DI136">
        <v>1</v>
      </c>
      <c r="DJ136">
        <v>1</v>
      </c>
      <c r="DM136" t="s">
        <v>741</v>
      </c>
      <c r="DN136" t="s">
        <v>742</v>
      </c>
      <c r="DO136" s="13">
        <v>7</v>
      </c>
      <c r="DP136" s="13">
        <v>7</v>
      </c>
      <c r="DQ136" s="13">
        <v>8</v>
      </c>
      <c r="DR136" s="13">
        <v>7</v>
      </c>
      <c r="DU136">
        <v>1</v>
      </c>
      <c r="DV136">
        <v>1</v>
      </c>
      <c r="EA136">
        <v>1</v>
      </c>
      <c r="EF136">
        <v>3</v>
      </c>
      <c r="EH136">
        <v>1</v>
      </c>
      <c r="EI136">
        <v>1</v>
      </c>
    </row>
    <row r="137" spans="1:139" x14ac:dyDescent="0.25">
      <c r="A137" s="10">
        <v>43592.667731481481</v>
      </c>
      <c r="B137">
        <v>88</v>
      </c>
      <c r="C137">
        <v>20</v>
      </c>
      <c r="D137">
        <v>2</v>
      </c>
      <c r="E137">
        <v>4</v>
      </c>
      <c r="F137">
        <v>6</v>
      </c>
      <c r="G137">
        <v>1</v>
      </c>
      <c r="H137">
        <v>4</v>
      </c>
      <c r="I137">
        <v>6</v>
      </c>
      <c r="J137">
        <v>1</v>
      </c>
      <c r="K137">
        <v>4</v>
      </c>
      <c r="O137" s="13">
        <v>1</v>
      </c>
      <c r="S137">
        <v>2</v>
      </c>
      <c r="AL137" s="16">
        <v>5</v>
      </c>
      <c r="AM137" s="13">
        <v>8</v>
      </c>
      <c r="AN137">
        <v>1</v>
      </c>
      <c r="AO137" t="s">
        <v>744</v>
      </c>
      <c r="AP137">
        <v>1</v>
      </c>
      <c r="AU137">
        <v>1</v>
      </c>
      <c r="AX137">
        <v>1</v>
      </c>
      <c r="BA137">
        <v>1</v>
      </c>
      <c r="BD137">
        <v>1</v>
      </c>
      <c r="BG137">
        <v>1</v>
      </c>
      <c r="BI137">
        <v>1</v>
      </c>
      <c r="BK137" t="s">
        <v>745</v>
      </c>
      <c r="BL137">
        <v>1</v>
      </c>
      <c r="BN137">
        <v>1</v>
      </c>
      <c r="BQ137">
        <v>1</v>
      </c>
      <c r="BS137" s="13">
        <v>99</v>
      </c>
      <c r="BT137">
        <v>2</v>
      </c>
      <c r="BU137">
        <v>1</v>
      </c>
      <c r="BV137">
        <v>3</v>
      </c>
      <c r="BW137" s="20">
        <v>58.25</v>
      </c>
      <c r="BX137" s="20">
        <v>43.75</v>
      </c>
      <c r="BY137" s="20"/>
      <c r="BZ137" s="20"/>
      <c r="CC137">
        <v>1</v>
      </c>
      <c r="CG137">
        <v>1</v>
      </c>
      <c r="CK137" t="s">
        <v>746</v>
      </c>
      <c r="CL137">
        <v>1</v>
      </c>
      <c r="CT137" s="16">
        <v>13</v>
      </c>
      <c r="CU137" s="16">
        <v>14</v>
      </c>
      <c r="CV137" s="16">
        <v>13</v>
      </c>
      <c r="CW137" s="16">
        <v>14</v>
      </c>
      <c r="CX137" s="16">
        <v>14</v>
      </c>
      <c r="CY137" s="16">
        <v>15</v>
      </c>
      <c r="CZ137" s="16">
        <v>13</v>
      </c>
      <c r="DA137" s="16">
        <v>14</v>
      </c>
      <c r="DB137" s="16">
        <v>14</v>
      </c>
      <c r="DC137" s="16">
        <v>14</v>
      </c>
      <c r="DE137">
        <v>1</v>
      </c>
      <c r="DI137">
        <v>1</v>
      </c>
      <c r="DJ137">
        <v>1</v>
      </c>
      <c r="DK137">
        <v>1</v>
      </c>
      <c r="DM137" t="s">
        <v>747</v>
      </c>
      <c r="DN137" t="s">
        <v>748</v>
      </c>
      <c r="DO137" s="13">
        <v>6</v>
      </c>
      <c r="DP137" s="13">
        <v>6</v>
      </c>
      <c r="DQ137" s="13">
        <v>6</v>
      </c>
      <c r="DR137" s="13">
        <v>9</v>
      </c>
      <c r="DY137">
        <v>1</v>
      </c>
      <c r="ED137">
        <v>1</v>
      </c>
      <c r="EF137">
        <v>5</v>
      </c>
      <c r="EG137" t="s">
        <v>749</v>
      </c>
      <c r="EH137">
        <v>2</v>
      </c>
      <c r="EI137">
        <v>2</v>
      </c>
    </row>
    <row r="138" spans="1:139" x14ac:dyDescent="0.25">
      <c r="A138" s="10">
        <v>43592.679120370369</v>
      </c>
      <c r="C138">
        <v>36</v>
      </c>
      <c r="D138">
        <v>2</v>
      </c>
      <c r="E138">
        <v>3</v>
      </c>
      <c r="F138">
        <v>6</v>
      </c>
      <c r="G138">
        <v>3</v>
      </c>
      <c r="H138">
        <v>4</v>
      </c>
      <c r="I138">
        <v>1</v>
      </c>
      <c r="J138">
        <v>1</v>
      </c>
      <c r="K138">
        <v>5</v>
      </c>
      <c r="P138" s="13">
        <v>29</v>
      </c>
      <c r="S138">
        <v>2</v>
      </c>
      <c r="AL138" s="16">
        <v>3</v>
      </c>
      <c r="AM138" s="13">
        <v>5</v>
      </c>
      <c r="AN138">
        <v>1</v>
      </c>
      <c r="AP138">
        <v>1</v>
      </c>
      <c r="AU138">
        <v>1</v>
      </c>
      <c r="AX138">
        <v>1</v>
      </c>
      <c r="BA138">
        <v>1</v>
      </c>
      <c r="BB138">
        <v>1</v>
      </c>
      <c r="BG138">
        <v>1</v>
      </c>
      <c r="BK138" t="s">
        <v>750</v>
      </c>
      <c r="BL138">
        <v>1</v>
      </c>
      <c r="BN138">
        <v>1</v>
      </c>
      <c r="BS138" s="13">
        <v>97</v>
      </c>
      <c r="BW138" s="20">
        <v>200</v>
      </c>
      <c r="BX138" s="20"/>
      <c r="BY138" s="20"/>
      <c r="BZ138" s="20"/>
      <c r="CB138">
        <v>1</v>
      </c>
      <c r="CL138">
        <v>1</v>
      </c>
      <c r="CT138" s="16">
        <v>13</v>
      </c>
      <c r="CU138" s="16">
        <v>16</v>
      </c>
      <c r="CV138" s="16">
        <v>13</v>
      </c>
      <c r="CW138" s="16">
        <v>13</v>
      </c>
      <c r="CX138" s="16">
        <v>14</v>
      </c>
      <c r="CY138" s="16">
        <v>14</v>
      </c>
      <c r="CZ138" s="16">
        <v>15</v>
      </c>
      <c r="DA138" s="16">
        <v>14</v>
      </c>
      <c r="DB138" s="16">
        <v>13</v>
      </c>
      <c r="DC138" s="16">
        <v>13</v>
      </c>
      <c r="DJ138">
        <v>1</v>
      </c>
      <c r="DO138" s="13">
        <v>5</v>
      </c>
      <c r="DP138" s="13">
        <v>7</v>
      </c>
      <c r="DQ138" s="13">
        <v>5</v>
      </c>
      <c r="DR138" s="13">
        <v>10</v>
      </c>
      <c r="DV138">
        <v>1</v>
      </c>
      <c r="EB138">
        <v>1</v>
      </c>
      <c r="EF138">
        <v>4</v>
      </c>
      <c r="EH138">
        <v>2</v>
      </c>
      <c r="EI138">
        <v>2</v>
      </c>
    </row>
    <row r="139" spans="1:139" x14ac:dyDescent="0.25">
      <c r="A139" s="10">
        <v>43592.679398148146</v>
      </c>
      <c r="B139">
        <v>80</v>
      </c>
      <c r="D139">
        <v>3</v>
      </c>
      <c r="E139">
        <v>1</v>
      </c>
      <c r="F139">
        <v>4</v>
      </c>
      <c r="G139">
        <v>6</v>
      </c>
      <c r="H139">
        <v>4</v>
      </c>
      <c r="I139">
        <v>2</v>
      </c>
      <c r="J139">
        <v>2</v>
      </c>
      <c r="K139">
        <v>4</v>
      </c>
      <c r="O139" s="13">
        <v>4</v>
      </c>
      <c r="S139">
        <v>2</v>
      </c>
      <c r="AL139" s="16">
        <v>2</v>
      </c>
      <c r="AM139" s="13">
        <v>6</v>
      </c>
      <c r="AN139">
        <v>1</v>
      </c>
      <c r="AO139" t="s">
        <v>751</v>
      </c>
      <c r="AQ139">
        <v>1</v>
      </c>
      <c r="AU139">
        <v>1</v>
      </c>
      <c r="AX139">
        <v>1</v>
      </c>
      <c r="BA139">
        <v>1</v>
      </c>
      <c r="BD139">
        <v>1</v>
      </c>
      <c r="BG139">
        <v>1</v>
      </c>
      <c r="BJ139">
        <v>1</v>
      </c>
      <c r="BW139" s="20"/>
      <c r="BX139" s="20"/>
      <c r="BY139" s="20"/>
      <c r="BZ139" s="20"/>
      <c r="DN139" t="s">
        <v>752</v>
      </c>
      <c r="DO139" s="13">
        <v>7</v>
      </c>
      <c r="DP139" s="13">
        <v>7</v>
      </c>
      <c r="DQ139" s="13">
        <v>7</v>
      </c>
      <c r="DR139" s="13">
        <v>7</v>
      </c>
      <c r="DT139">
        <v>1</v>
      </c>
      <c r="DV139">
        <v>1</v>
      </c>
      <c r="EA139">
        <v>1</v>
      </c>
      <c r="EH139">
        <v>2</v>
      </c>
      <c r="EI139">
        <v>2</v>
      </c>
    </row>
    <row r="140" spans="1:139" x14ac:dyDescent="0.25">
      <c r="A140" s="10">
        <v>43592.680914351855</v>
      </c>
      <c r="B140">
        <v>33</v>
      </c>
      <c r="C140">
        <v>16</v>
      </c>
      <c r="D140">
        <v>3</v>
      </c>
      <c r="E140">
        <v>1</v>
      </c>
      <c r="F140">
        <v>7</v>
      </c>
      <c r="G140">
        <v>5</v>
      </c>
      <c r="H140">
        <v>2</v>
      </c>
      <c r="I140">
        <v>4</v>
      </c>
      <c r="J140">
        <v>2</v>
      </c>
      <c r="K140">
        <v>6</v>
      </c>
      <c r="Q140" s="13">
        <v>3</v>
      </c>
      <c r="S140">
        <v>1</v>
      </c>
      <c r="W140">
        <v>1</v>
      </c>
      <c r="Z140">
        <v>1</v>
      </c>
      <c r="AE140">
        <v>1</v>
      </c>
      <c r="AH140">
        <v>1</v>
      </c>
      <c r="AL140" s="16">
        <v>4</v>
      </c>
      <c r="AM140" s="13">
        <v>7</v>
      </c>
      <c r="AN140">
        <v>1</v>
      </c>
      <c r="AO140" t="s">
        <v>753</v>
      </c>
      <c r="AP140">
        <v>1</v>
      </c>
      <c r="AU140">
        <v>1</v>
      </c>
      <c r="AX140">
        <v>1</v>
      </c>
      <c r="AY140">
        <v>1</v>
      </c>
      <c r="BC140">
        <v>1</v>
      </c>
      <c r="BG140">
        <v>1</v>
      </c>
      <c r="BJ140">
        <v>1</v>
      </c>
      <c r="BL140">
        <v>2</v>
      </c>
      <c r="BN140">
        <v>1</v>
      </c>
      <c r="BP140">
        <v>1</v>
      </c>
      <c r="BS140" s="13">
        <v>90</v>
      </c>
      <c r="BW140" s="20">
        <v>160</v>
      </c>
      <c r="BX140" s="20"/>
      <c r="BY140" s="20"/>
      <c r="BZ140" s="20">
        <v>120</v>
      </c>
      <c r="CD140">
        <v>1</v>
      </c>
      <c r="CI140">
        <v>1</v>
      </c>
      <c r="CJ140" t="s">
        <v>754</v>
      </c>
      <c r="CL140">
        <v>1</v>
      </c>
      <c r="CP140">
        <v>1</v>
      </c>
      <c r="CT140" s="16">
        <v>14</v>
      </c>
      <c r="CU140" s="16">
        <v>14</v>
      </c>
      <c r="CV140" s="16">
        <v>15</v>
      </c>
      <c r="CW140" s="16">
        <v>14</v>
      </c>
      <c r="CX140" s="16">
        <v>16</v>
      </c>
      <c r="CY140" s="16">
        <v>14</v>
      </c>
      <c r="CZ140" s="16">
        <v>14</v>
      </c>
      <c r="DA140" s="16">
        <v>13</v>
      </c>
      <c r="DB140" s="16">
        <v>14</v>
      </c>
      <c r="DC140" s="16">
        <v>13</v>
      </c>
      <c r="DD140">
        <v>1</v>
      </c>
      <c r="DE140">
        <v>1</v>
      </c>
      <c r="DM140" t="s">
        <v>755</v>
      </c>
      <c r="DN140" t="s">
        <v>756</v>
      </c>
      <c r="DO140" s="13">
        <v>7</v>
      </c>
      <c r="DP140" s="13">
        <v>7</v>
      </c>
      <c r="DQ140" s="13">
        <v>7</v>
      </c>
      <c r="DR140" s="13">
        <v>7</v>
      </c>
      <c r="DU140">
        <v>1</v>
      </c>
      <c r="DY140">
        <v>1</v>
      </c>
      <c r="EA140">
        <v>1</v>
      </c>
      <c r="EF140">
        <v>5</v>
      </c>
      <c r="EG140" t="s">
        <v>757</v>
      </c>
      <c r="EH140">
        <v>1</v>
      </c>
      <c r="EI140">
        <v>1</v>
      </c>
    </row>
    <row r="141" spans="1:139" x14ac:dyDescent="0.25">
      <c r="A141" s="10">
        <v>43592.683946759258</v>
      </c>
      <c r="B141">
        <v>64</v>
      </c>
      <c r="C141">
        <v>62</v>
      </c>
      <c r="D141">
        <v>5</v>
      </c>
      <c r="E141">
        <v>5</v>
      </c>
      <c r="F141">
        <v>2</v>
      </c>
      <c r="G141">
        <v>7</v>
      </c>
      <c r="H141">
        <v>1</v>
      </c>
      <c r="I141">
        <v>5</v>
      </c>
      <c r="J141">
        <v>2</v>
      </c>
      <c r="K141">
        <v>2</v>
      </c>
      <c r="M141" s="13">
        <v>8</v>
      </c>
      <c r="S141">
        <v>2</v>
      </c>
      <c r="AL141" s="16">
        <v>2</v>
      </c>
      <c r="AM141" s="13">
        <v>8</v>
      </c>
      <c r="AN141">
        <v>2</v>
      </c>
      <c r="AO141" t="s">
        <v>759</v>
      </c>
      <c r="AP141">
        <v>1</v>
      </c>
      <c r="AU141">
        <v>1</v>
      </c>
      <c r="AX141">
        <v>1</v>
      </c>
      <c r="BA141">
        <v>1</v>
      </c>
      <c r="BC141">
        <v>1</v>
      </c>
      <c r="BF141">
        <v>1</v>
      </c>
      <c r="BI141">
        <v>1</v>
      </c>
      <c r="BL141">
        <v>1</v>
      </c>
      <c r="BN141">
        <v>1</v>
      </c>
      <c r="BO141">
        <v>1</v>
      </c>
      <c r="BP141">
        <v>1</v>
      </c>
      <c r="BS141" s="13">
        <v>83</v>
      </c>
      <c r="BT141">
        <v>2</v>
      </c>
      <c r="BU141">
        <v>1</v>
      </c>
      <c r="BV141">
        <v>3</v>
      </c>
      <c r="BW141" s="20">
        <v>130</v>
      </c>
      <c r="BX141" s="20">
        <v>65</v>
      </c>
      <c r="BY141" s="20"/>
      <c r="BZ141" s="20">
        <v>40</v>
      </c>
      <c r="CI141">
        <v>1</v>
      </c>
      <c r="CJ141" t="s">
        <v>198</v>
      </c>
      <c r="CL141">
        <v>1</v>
      </c>
      <c r="CP141">
        <v>1</v>
      </c>
      <c r="CT141" s="16">
        <v>13</v>
      </c>
      <c r="CU141" s="16">
        <v>15</v>
      </c>
      <c r="CV141" s="16">
        <v>13</v>
      </c>
      <c r="CW141" s="16">
        <v>15</v>
      </c>
      <c r="CX141" s="16">
        <v>13</v>
      </c>
      <c r="CY141" s="16">
        <v>13</v>
      </c>
      <c r="CZ141" s="16">
        <v>14</v>
      </c>
      <c r="DA141" s="16">
        <v>13</v>
      </c>
      <c r="DB141" s="16">
        <v>13</v>
      </c>
      <c r="DC141" s="16">
        <v>13</v>
      </c>
      <c r="DE141">
        <v>1</v>
      </c>
      <c r="DI141">
        <v>1</v>
      </c>
      <c r="DJ141">
        <v>1</v>
      </c>
      <c r="DM141" t="s">
        <v>760</v>
      </c>
      <c r="DN141" t="s">
        <v>202</v>
      </c>
      <c r="DO141" s="13">
        <v>8</v>
      </c>
      <c r="DP141" s="13">
        <v>8</v>
      </c>
      <c r="DQ141" s="13">
        <v>5</v>
      </c>
      <c r="DR141" s="13">
        <v>9</v>
      </c>
      <c r="DU141">
        <v>1</v>
      </c>
      <c r="DV141">
        <v>1</v>
      </c>
      <c r="EA141">
        <v>1</v>
      </c>
      <c r="EF141">
        <v>5</v>
      </c>
      <c r="EH141">
        <v>1</v>
      </c>
      <c r="EI141">
        <v>2</v>
      </c>
    </row>
    <row r="142" spans="1:139" x14ac:dyDescent="0.25">
      <c r="A142" s="10">
        <v>43592.686921296299</v>
      </c>
      <c r="C142">
        <v>70</v>
      </c>
      <c r="D142">
        <v>6</v>
      </c>
      <c r="E142">
        <v>3</v>
      </c>
      <c r="F142">
        <v>6</v>
      </c>
      <c r="G142">
        <v>6</v>
      </c>
      <c r="H142">
        <v>2</v>
      </c>
      <c r="I142">
        <v>2</v>
      </c>
      <c r="J142">
        <v>2</v>
      </c>
      <c r="K142">
        <v>5</v>
      </c>
      <c r="P142" s="13">
        <v>1</v>
      </c>
      <c r="S142">
        <v>1</v>
      </c>
      <c r="AE142">
        <v>1</v>
      </c>
      <c r="AL142" s="16">
        <v>1</v>
      </c>
      <c r="AM142" s="13">
        <v>8</v>
      </c>
      <c r="AN142">
        <v>1</v>
      </c>
      <c r="AP142">
        <v>1</v>
      </c>
      <c r="AS142">
        <v>1</v>
      </c>
      <c r="AV142">
        <v>1</v>
      </c>
      <c r="BA142">
        <v>1</v>
      </c>
      <c r="BB142">
        <v>1</v>
      </c>
      <c r="BE142">
        <v>1</v>
      </c>
      <c r="BH142">
        <v>1</v>
      </c>
      <c r="BL142">
        <v>5</v>
      </c>
      <c r="BN142">
        <v>1</v>
      </c>
      <c r="BO142">
        <v>1</v>
      </c>
      <c r="BS142" s="13">
        <v>100</v>
      </c>
      <c r="BW142" s="20">
        <v>500</v>
      </c>
      <c r="BX142" s="20"/>
      <c r="BY142" s="20">
        <v>500</v>
      </c>
      <c r="BZ142" s="20"/>
      <c r="CC142">
        <v>1</v>
      </c>
      <c r="CD142">
        <v>1</v>
      </c>
      <c r="CE142">
        <v>1</v>
      </c>
      <c r="CL142">
        <v>1</v>
      </c>
      <c r="CP142">
        <v>1</v>
      </c>
      <c r="CT142" s="16">
        <v>13</v>
      </c>
      <c r="CU142" s="16">
        <v>14</v>
      </c>
      <c r="CV142" s="16">
        <v>13</v>
      </c>
      <c r="CW142" s="16">
        <v>14</v>
      </c>
      <c r="CX142" s="16">
        <v>13</v>
      </c>
      <c r="CY142" s="16">
        <v>13</v>
      </c>
      <c r="CZ142" s="16">
        <v>13</v>
      </c>
      <c r="DA142" s="16">
        <v>13</v>
      </c>
      <c r="DB142" s="16">
        <v>13</v>
      </c>
      <c r="DC142" s="16">
        <v>13</v>
      </c>
      <c r="DE142">
        <v>1</v>
      </c>
      <c r="DM142" t="s">
        <v>761</v>
      </c>
      <c r="DN142" t="s">
        <v>762</v>
      </c>
      <c r="DO142" s="13">
        <v>7</v>
      </c>
      <c r="DP142" s="13">
        <v>7</v>
      </c>
      <c r="DQ142" s="13">
        <v>5</v>
      </c>
      <c r="DR142" s="13">
        <v>7</v>
      </c>
      <c r="DU142">
        <v>1</v>
      </c>
      <c r="DV142">
        <v>1</v>
      </c>
      <c r="EA142">
        <v>1</v>
      </c>
      <c r="EF142">
        <v>5</v>
      </c>
      <c r="EH142">
        <v>1</v>
      </c>
      <c r="EI142">
        <v>2</v>
      </c>
    </row>
    <row r="143" spans="1:139" x14ac:dyDescent="0.25">
      <c r="A143" s="10">
        <v>43592.690763888888</v>
      </c>
      <c r="B143">
        <v>25</v>
      </c>
      <c r="C143">
        <v>10</v>
      </c>
      <c r="D143">
        <v>3</v>
      </c>
      <c r="E143">
        <v>2</v>
      </c>
      <c r="F143">
        <v>1</v>
      </c>
      <c r="G143">
        <v>5</v>
      </c>
      <c r="H143">
        <v>2</v>
      </c>
      <c r="I143">
        <v>6</v>
      </c>
      <c r="J143">
        <v>2</v>
      </c>
      <c r="K143">
        <v>1</v>
      </c>
      <c r="L143" s="13">
        <v>11</v>
      </c>
      <c r="S143">
        <v>4</v>
      </c>
      <c r="AL143" s="16">
        <v>4</v>
      </c>
      <c r="AM143" s="13">
        <v>8</v>
      </c>
      <c r="AN143">
        <v>1</v>
      </c>
      <c r="AO143" t="s">
        <v>763</v>
      </c>
      <c r="AP143">
        <v>1</v>
      </c>
      <c r="AU143">
        <v>1</v>
      </c>
      <c r="AX143">
        <v>1</v>
      </c>
      <c r="BA143">
        <v>1</v>
      </c>
      <c r="BD143">
        <v>1</v>
      </c>
      <c r="BG143">
        <v>1</v>
      </c>
      <c r="BJ143">
        <v>1</v>
      </c>
      <c r="BL143">
        <v>3</v>
      </c>
      <c r="BN143">
        <v>1</v>
      </c>
      <c r="BS143" s="13">
        <v>95</v>
      </c>
      <c r="BW143" s="20">
        <v>200</v>
      </c>
      <c r="BX143" s="20"/>
      <c r="BY143" s="20"/>
      <c r="BZ143" s="20"/>
      <c r="CK143" t="s">
        <v>764</v>
      </c>
      <c r="CL143">
        <v>1</v>
      </c>
      <c r="CT143" s="16">
        <v>13</v>
      </c>
      <c r="CU143" s="16">
        <v>15</v>
      </c>
      <c r="CV143" s="16">
        <v>13</v>
      </c>
      <c r="CW143" s="16">
        <v>14</v>
      </c>
      <c r="CX143" s="16">
        <v>14</v>
      </c>
      <c r="CY143" s="16">
        <v>14</v>
      </c>
      <c r="CZ143" s="16">
        <v>14</v>
      </c>
      <c r="DA143" s="16">
        <v>13</v>
      </c>
      <c r="DB143" s="16">
        <v>13</v>
      </c>
      <c r="DC143" s="16">
        <v>13</v>
      </c>
      <c r="DM143" t="s">
        <v>765</v>
      </c>
      <c r="DN143" t="s">
        <v>268</v>
      </c>
      <c r="DO143" s="13">
        <v>8</v>
      </c>
      <c r="DP143" s="13">
        <v>8</v>
      </c>
      <c r="DQ143" s="13">
        <v>5</v>
      </c>
      <c r="DR143" s="13">
        <v>8</v>
      </c>
      <c r="DT143">
        <v>1</v>
      </c>
      <c r="DV143">
        <v>1</v>
      </c>
      <c r="EA143">
        <v>1</v>
      </c>
      <c r="EG143" t="s">
        <v>766</v>
      </c>
      <c r="EH143">
        <v>1</v>
      </c>
      <c r="EI143">
        <v>1</v>
      </c>
    </row>
    <row r="144" spans="1:139" x14ac:dyDescent="0.25">
      <c r="A144" s="10">
        <v>43592.692800925928</v>
      </c>
      <c r="B144">
        <v>35</v>
      </c>
      <c r="C144">
        <v>15</v>
      </c>
      <c r="D144">
        <v>2</v>
      </c>
      <c r="E144">
        <v>4</v>
      </c>
      <c r="F144">
        <v>3</v>
      </c>
      <c r="G144">
        <v>6</v>
      </c>
      <c r="H144">
        <v>4</v>
      </c>
      <c r="I144">
        <v>1</v>
      </c>
      <c r="J144">
        <v>1</v>
      </c>
      <c r="K144">
        <v>5</v>
      </c>
      <c r="P144" s="13">
        <v>26</v>
      </c>
      <c r="S144">
        <v>4</v>
      </c>
      <c r="AL144" s="16">
        <v>2</v>
      </c>
      <c r="AM144" s="13">
        <v>5</v>
      </c>
      <c r="AN144">
        <v>1</v>
      </c>
      <c r="AP144">
        <v>1</v>
      </c>
      <c r="AU144">
        <v>1</v>
      </c>
      <c r="AX144">
        <v>1</v>
      </c>
      <c r="BA144">
        <v>1</v>
      </c>
      <c r="BD144">
        <v>1</v>
      </c>
      <c r="BG144">
        <v>1</v>
      </c>
      <c r="BJ144">
        <v>1</v>
      </c>
      <c r="BL144">
        <v>2</v>
      </c>
      <c r="BN144">
        <v>1</v>
      </c>
      <c r="BO144">
        <v>1</v>
      </c>
      <c r="BS144" s="13">
        <v>90</v>
      </c>
      <c r="BT144">
        <v>2</v>
      </c>
      <c r="BU144">
        <v>1</v>
      </c>
      <c r="BV144">
        <v>3</v>
      </c>
      <c r="BW144" s="20">
        <v>99</v>
      </c>
      <c r="BX144" s="20">
        <v>79</v>
      </c>
      <c r="BY144" s="20">
        <v>69</v>
      </c>
      <c r="BZ144" s="20"/>
      <c r="CC144">
        <v>1</v>
      </c>
      <c r="CD144">
        <v>1</v>
      </c>
      <c r="CT144" s="16">
        <v>14</v>
      </c>
      <c r="CU144" s="16">
        <v>14</v>
      </c>
      <c r="CV144" s="16">
        <v>15</v>
      </c>
      <c r="CW144" s="16">
        <v>14</v>
      </c>
      <c r="CX144" s="16">
        <v>15</v>
      </c>
      <c r="CY144" s="16">
        <v>14</v>
      </c>
      <c r="CZ144" s="16">
        <v>13</v>
      </c>
      <c r="DA144" s="16">
        <v>13</v>
      </c>
      <c r="DB144" s="16">
        <v>13</v>
      </c>
      <c r="DC144" s="16">
        <v>13</v>
      </c>
      <c r="DE144">
        <v>1</v>
      </c>
      <c r="DF144">
        <v>1</v>
      </c>
      <c r="DG144">
        <v>1</v>
      </c>
      <c r="DH144">
        <v>1</v>
      </c>
      <c r="DJ144">
        <v>1</v>
      </c>
      <c r="DM144" t="s">
        <v>768</v>
      </c>
      <c r="DN144" t="s">
        <v>769</v>
      </c>
      <c r="DO144" s="13">
        <v>6</v>
      </c>
      <c r="DP144" s="13">
        <v>6</v>
      </c>
      <c r="DQ144" s="13">
        <v>5</v>
      </c>
      <c r="DR144" s="13">
        <v>10</v>
      </c>
      <c r="DU144">
        <v>1</v>
      </c>
      <c r="DV144">
        <v>1</v>
      </c>
      <c r="EA144">
        <v>1</v>
      </c>
      <c r="EF144">
        <v>4</v>
      </c>
      <c r="EH144">
        <v>2</v>
      </c>
      <c r="EI144">
        <v>1</v>
      </c>
    </row>
    <row r="145" spans="1:139" x14ac:dyDescent="0.25">
      <c r="A145" s="10">
        <v>43592.693287037036</v>
      </c>
      <c r="B145">
        <v>13</v>
      </c>
      <c r="C145">
        <v>85</v>
      </c>
      <c r="E145">
        <v>1</v>
      </c>
      <c r="F145">
        <v>7</v>
      </c>
      <c r="G145">
        <v>6</v>
      </c>
      <c r="H145">
        <v>1</v>
      </c>
      <c r="I145">
        <v>1</v>
      </c>
      <c r="J145">
        <v>1</v>
      </c>
      <c r="K145">
        <v>6</v>
      </c>
      <c r="Q145" s="13">
        <v>11</v>
      </c>
      <c r="S145">
        <v>1</v>
      </c>
      <c r="AB145">
        <v>1</v>
      </c>
      <c r="AL145" s="16">
        <v>4</v>
      </c>
      <c r="AM145" s="13">
        <v>1</v>
      </c>
      <c r="AN145">
        <v>1</v>
      </c>
      <c r="AO145" t="s">
        <v>771</v>
      </c>
      <c r="AQ145">
        <v>1</v>
      </c>
      <c r="AU145">
        <v>1</v>
      </c>
      <c r="AX145">
        <v>1</v>
      </c>
      <c r="AY145">
        <v>1</v>
      </c>
      <c r="BD145">
        <v>1</v>
      </c>
      <c r="BG145">
        <v>1</v>
      </c>
      <c r="BJ145">
        <v>1</v>
      </c>
      <c r="BW145" s="20"/>
      <c r="BX145" s="20"/>
      <c r="BY145" s="20"/>
      <c r="BZ145" s="20"/>
      <c r="CK145" t="s">
        <v>772</v>
      </c>
      <c r="DM145" t="s">
        <v>773</v>
      </c>
      <c r="DO145" s="13">
        <v>8</v>
      </c>
      <c r="DP145" s="13">
        <v>8</v>
      </c>
      <c r="DQ145" s="13">
        <v>6</v>
      </c>
      <c r="DR145" s="13">
        <v>7</v>
      </c>
      <c r="DU145">
        <v>1</v>
      </c>
      <c r="DV145">
        <v>1</v>
      </c>
      <c r="EE145">
        <v>1</v>
      </c>
      <c r="EF145">
        <v>7</v>
      </c>
      <c r="EH145">
        <v>1</v>
      </c>
      <c r="EI145">
        <v>1</v>
      </c>
    </row>
    <row r="146" spans="1:139" x14ac:dyDescent="0.25">
      <c r="A146" s="10">
        <v>43592.70175925926</v>
      </c>
      <c r="D146">
        <v>2</v>
      </c>
      <c r="E146">
        <v>1</v>
      </c>
      <c r="F146">
        <v>6</v>
      </c>
      <c r="G146">
        <v>3</v>
      </c>
      <c r="H146">
        <v>1</v>
      </c>
      <c r="I146">
        <v>3</v>
      </c>
      <c r="J146">
        <v>1</v>
      </c>
      <c r="K146">
        <v>3</v>
      </c>
      <c r="N146" s="13">
        <v>6</v>
      </c>
      <c r="S146">
        <v>4</v>
      </c>
      <c r="AL146" s="16">
        <v>4</v>
      </c>
      <c r="AM146" s="13">
        <v>5</v>
      </c>
      <c r="AN146">
        <v>1</v>
      </c>
      <c r="AO146">
        <v>721</v>
      </c>
      <c r="AP146">
        <v>1</v>
      </c>
      <c r="AU146">
        <v>1</v>
      </c>
      <c r="AX146">
        <v>1</v>
      </c>
      <c r="AZ146">
        <v>1</v>
      </c>
      <c r="BD146">
        <v>1</v>
      </c>
      <c r="BG146">
        <v>1</v>
      </c>
      <c r="BH146">
        <v>1</v>
      </c>
      <c r="BL146">
        <v>1</v>
      </c>
      <c r="BN146">
        <v>1</v>
      </c>
      <c r="BS146" s="13">
        <v>100</v>
      </c>
      <c r="BW146" s="20"/>
      <c r="BX146" s="20"/>
      <c r="BY146" s="20"/>
      <c r="BZ146" s="20"/>
      <c r="CK146" t="s">
        <v>774</v>
      </c>
      <c r="CL146">
        <v>1</v>
      </c>
      <c r="CT146" s="16">
        <v>14</v>
      </c>
      <c r="CU146" s="16">
        <v>13</v>
      </c>
      <c r="CV146" s="16">
        <v>14</v>
      </c>
      <c r="CW146" s="16">
        <v>14</v>
      </c>
      <c r="CX146" s="16">
        <v>14</v>
      </c>
      <c r="CY146" s="16">
        <v>15</v>
      </c>
      <c r="CZ146" s="16">
        <v>14</v>
      </c>
      <c r="DA146" s="16">
        <v>14</v>
      </c>
      <c r="DB146" s="16">
        <v>15</v>
      </c>
      <c r="DC146" s="16">
        <v>14</v>
      </c>
      <c r="DD146">
        <v>1</v>
      </c>
      <c r="DE146">
        <v>1</v>
      </c>
      <c r="DF146">
        <v>1</v>
      </c>
      <c r="DG146">
        <v>1</v>
      </c>
      <c r="DH146">
        <v>1</v>
      </c>
      <c r="DJ146">
        <v>1</v>
      </c>
      <c r="DO146" s="13">
        <v>5</v>
      </c>
      <c r="DP146" s="13">
        <v>5</v>
      </c>
      <c r="DQ146" s="13">
        <v>5</v>
      </c>
      <c r="DR146" s="13">
        <v>7</v>
      </c>
      <c r="DT146">
        <v>1</v>
      </c>
      <c r="DZ146">
        <v>1</v>
      </c>
      <c r="EA146">
        <v>1</v>
      </c>
      <c r="EH146">
        <v>2</v>
      </c>
      <c r="EI146">
        <v>2</v>
      </c>
    </row>
    <row r="147" spans="1:139" x14ac:dyDescent="0.25">
      <c r="A147" s="10">
        <v>43592.732083333336</v>
      </c>
      <c r="B147">
        <v>42</v>
      </c>
      <c r="C147">
        <v>51</v>
      </c>
      <c r="D147">
        <v>6</v>
      </c>
      <c r="E147">
        <v>1</v>
      </c>
      <c r="F147">
        <v>6</v>
      </c>
      <c r="G147">
        <v>1</v>
      </c>
      <c r="H147">
        <v>2</v>
      </c>
      <c r="I147">
        <v>4</v>
      </c>
      <c r="J147">
        <v>2</v>
      </c>
      <c r="K147">
        <v>6</v>
      </c>
      <c r="Q147" s="13">
        <v>14</v>
      </c>
      <c r="S147">
        <v>2</v>
      </c>
      <c r="AL147" s="16">
        <v>4</v>
      </c>
      <c r="AM147" s="13">
        <v>5</v>
      </c>
      <c r="AN147">
        <v>1</v>
      </c>
      <c r="AO147" t="s">
        <v>775</v>
      </c>
      <c r="AQ147">
        <v>1</v>
      </c>
      <c r="AS147">
        <v>1</v>
      </c>
      <c r="AX147">
        <v>1</v>
      </c>
      <c r="AY147">
        <v>1</v>
      </c>
      <c r="BD147">
        <v>1</v>
      </c>
      <c r="BG147">
        <v>1</v>
      </c>
      <c r="BJ147">
        <v>1</v>
      </c>
      <c r="BW147" s="20"/>
      <c r="BX147" s="20"/>
      <c r="BY147" s="20"/>
      <c r="BZ147" s="20"/>
      <c r="CK147" t="s">
        <v>776</v>
      </c>
      <c r="DM147" t="s">
        <v>777</v>
      </c>
      <c r="DN147" t="s">
        <v>778</v>
      </c>
      <c r="DO147" s="13">
        <v>7</v>
      </c>
      <c r="DP147" s="13">
        <v>7</v>
      </c>
      <c r="DQ147" s="13">
        <v>7</v>
      </c>
      <c r="DR147" s="13">
        <v>9</v>
      </c>
      <c r="DU147">
        <v>1</v>
      </c>
      <c r="DZ147">
        <v>1</v>
      </c>
      <c r="EA147">
        <v>1</v>
      </c>
      <c r="EF147">
        <v>4</v>
      </c>
      <c r="EH147">
        <v>1</v>
      </c>
      <c r="EI147">
        <v>1</v>
      </c>
    </row>
    <row r="148" spans="1:139" x14ac:dyDescent="0.25">
      <c r="A148" s="10">
        <v>43592.750196759262</v>
      </c>
      <c r="B148">
        <v>35</v>
      </c>
      <c r="C148">
        <v>40</v>
      </c>
      <c r="D148">
        <v>3</v>
      </c>
      <c r="E148">
        <v>3</v>
      </c>
      <c r="F148">
        <v>5</v>
      </c>
      <c r="G148">
        <v>3</v>
      </c>
      <c r="H148">
        <v>2</v>
      </c>
      <c r="I148">
        <v>5</v>
      </c>
      <c r="J148">
        <v>2</v>
      </c>
      <c r="K148">
        <v>6</v>
      </c>
      <c r="Q148" s="13">
        <v>3</v>
      </c>
      <c r="S148">
        <v>2</v>
      </c>
      <c r="AL148" s="16">
        <v>3</v>
      </c>
      <c r="AM148" s="13">
        <v>5</v>
      </c>
      <c r="AN148">
        <v>1</v>
      </c>
      <c r="AO148" t="s">
        <v>299</v>
      </c>
      <c r="AP148">
        <v>1</v>
      </c>
      <c r="AU148">
        <v>1</v>
      </c>
      <c r="AV148">
        <v>1</v>
      </c>
      <c r="BA148">
        <v>1</v>
      </c>
      <c r="BB148">
        <v>1</v>
      </c>
      <c r="BG148">
        <v>1</v>
      </c>
      <c r="BH148">
        <v>1</v>
      </c>
      <c r="BK148" t="s">
        <v>780</v>
      </c>
      <c r="BL148">
        <v>1</v>
      </c>
      <c r="BN148">
        <v>1</v>
      </c>
      <c r="BP148">
        <v>1</v>
      </c>
      <c r="BS148" s="13">
        <v>90</v>
      </c>
      <c r="BT148">
        <v>2</v>
      </c>
      <c r="BU148">
        <v>1</v>
      </c>
      <c r="BV148">
        <v>3</v>
      </c>
      <c r="BW148" s="20">
        <v>100</v>
      </c>
      <c r="BX148" s="20">
        <v>25</v>
      </c>
      <c r="BY148" s="20">
        <v>60</v>
      </c>
      <c r="BZ148" s="20"/>
      <c r="CC148">
        <v>1</v>
      </c>
      <c r="CD148">
        <v>1</v>
      </c>
      <c r="CF148">
        <v>1</v>
      </c>
      <c r="CG148">
        <v>1</v>
      </c>
      <c r="CL148">
        <v>1</v>
      </c>
      <c r="CP148">
        <v>1</v>
      </c>
      <c r="CT148" s="16">
        <v>14</v>
      </c>
      <c r="CU148" s="16">
        <v>14</v>
      </c>
      <c r="CV148" s="16">
        <v>13</v>
      </c>
      <c r="CW148" s="16">
        <v>15</v>
      </c>
      <c r="CX148" s="16">
        <v>15</v>
      </c>
      <c r="CY148" s="16">
        <v>13</v>
      </c>
      <c r="CZ148" s="16">
        <v>13</v>
      </c>
      <c r="DA148" s="16">
        <v>13</v>
      </c>
      <c r="DB148" s="16">
        <v>14</v>
      </c>
      <c r="DC148" s="16">
        <v>13</v>
      </c>
      <c r="DD148">
        <v>1</v>
      </c>
      <c r="DE148">
        <v>1</v>
      </c>
      <c r="DJ148">
        <v>1</v>
      </c>
      <c r="DM148" t="s">
        <v>781</v>
      </c>
      <c r="DN148" t="s">
        <v>782</v>
      </c>
      <c r="DO148" s="13">
        <v>7</v>
      </c>
      <c r="DP148" s="13">
        <v>8</v>
      </c>
      <c r="DQ148" s="13">
        <v>7</v>
      </c>
      <c r="DR148" s="13">
        <v>7</v>
      </c>
      <c r="DT148">
        <v>1</v>
      </c>
      <c r="DV148">
        <v>1</v>
      </c>
      <c r="EE148">
        <v>1</v>
      </c>
      <c r="EH148">
        <v>2</v>
      </c>
      <c r="EI148">
        <v>2</v>
      </c>
    </row>
    <row r="149" spans="1:139" x14ac:dyDescent="0.25">
      <c r="A149" s="10">
        <v>43592.75141203704</v>
      </c>
      <c r="B149">
        <v>80</v>
      </c>
      <c r="D149">
        <v>4</v>
      </c>
      <c r="E149">
        <v>1</v>
      </c>
      <c r="F149">
        <v>4</v>
      </c>
      <c r="G149">
        <v>5</v>
      </c>
      <c r="H149">
        <v>4</v>
      </c>
      <c r="I149">
        <v>1</v>
      </c>
      <c r="J149">
        <v>1</v>
      </c>
      <c r="K149">
        <v>5</v>
      </c>
      <c r="P149" s="13">
        <v>15</v>
      </c>
      <c r="S149">
        <v>1</v>
      </c>
      <c r="Z149">
        <v>1</v>
      </c>
      <c r="AB149">
        <v>1</v>
      </c>
      <c r="AH149">
        <v>1</v>
      </c>
      <c r="AL149" s="16">
        <v>4</v>
      </c>
      <c r="AM149" s="13">
        <v>6</v>
      </c>
      <c r="AN149">
        <v>1</v>
      </c>
      <c r="AP149">
        <v>1</v>
      </c>
      <c r="AS149">
        <v>1</v>
      </c>
      <c r="AX149">
        <v>1</v>
      </c>
      <c r="AZ149">
        <v>1</v>
      </c>
      <c r="BC149">
        <v>1</v>
      </c>
      <c r="BG149">
        <v>1</v>
      </c>
      <c r="BJ149">
        <v>1</v>
      </c>
      <c r="BL149">
        <v>2</v>
      </c>
      <c r="BN149">
        <v>1</v>
      </c>
      <c r="BP149">
        <v>1</v>
      </c>
      <c r="BS149" s="13">
        <v>80</v>
      </c>
      <c r="BW149" s="20">
        <v>300</v>
      </c>
      <c r="BX149" s="20"/>
      <c r="BY149" s="20"/>
      <c r="BZ149" s="20"/>
      <c r="CB149">
        <v>1</v>
      </c>
      <c r="CC149">
        <v>1</v>
      </c>
      <c r="CD149">
        <v>1</v>
      </c>
      <c r="CL149">
        <v>1</v>
      </c>
      <c r="CP149">
        <v>1</v>
      </c>
      <c r="CT149" s="16">
        <v>13</v>
      </c>
      <c r="CU149" s="16">
        <v>15</v>
      </c>
      <c r="CV149" s="16">
        <v>14</v>
      </c>
      <c r="CW149" s="16">
        <v>16</v>
      </c>
      <c r="CX149" s="16">
        <v>14</v>
      </c>
      <c r="CY149" s="16">
        <v>14</v>
      </c>
      <c r="CZ149" s="16">
        <v>14</v>
      </c>
      <c r="DA149" s="16">
        <v>14</v>
      </c>
      <c r="DB149" s="16">
        <v>14</v>
      </c>
      <c r="DC149" s="16">
        <v>14</v>
      </c>
      <c r="DD149">
        <v>1</v>
      </c>
      <c r="DO149" s="13">
        <v>7</v>
      </c>
      <c r="DP149" s="13">
        <v>7</v>
      </c>
      <c r="DQ149" s="13">
        <v>7</v>
      </c>
      <c r="DR149" s="13">
        <v>6</v>
      </c>
      <c r="DU149">
        <v>1</v>
      </c>
      <c r="DV149">
        <v>1</v>
      </c>
      <c r="EA149">
        <v>1</v>
      </c>
      <c r="EF149">
        <v>7</v>
      </c>
      <c r="EH149">
        <v>2</v>
      </c>
      <c r="EI149">
        <v>2</v>
      </c>
    </row>
    <row r="150" spans="1:139" x14ac:dyDescent="0.25">
      <c r="A150" s="10">
        <v>43592.786516203705</v>
      </c>
      <c r="D150">
        <v>2</v>
      </c>
      <c r="E150">
        <v>7</v>
      </c>
      <c r="F150">
        <v>7</v>
      </c>
      <c r="G150">
        <v>1</v>
      </c>
      <c r="H150">
        <v>4</v>
      </c>
      <c r="I150">
        <v>6</v>
      </c>
      <c r="J150">
        <v>1</v>
      </c>
      <c r="K150">
        <v>6</v>
      </c>
      <c r="Q150" s="13">
        <v>11</v>
      </c>
      <c r="S150">
        <v>1</v>
      </c>
      <c r="T150">
        <v>1</v>
      </c>
      <c r="W150">
        <v>1</v>
      </c>
      <c r="AE150">
        <v>1</v>
      </c>
      <c r="AJ150">
        <v>1</v>
      </c>
      <c r="AK150" t="s">
        <v>783</v>
      </c>
      <c r="AL150" s="16">
        <v>3</v>
      </c>
      <c r="AM150" s="13">
        <v>8</v>
      </c>
      <c r="AN150">
        <v>1</v>
      </c>
      <c r="AO150" t="s">
        <v>784</v>
      </c>
      <c r="AP150">
        <v>1</v>
      </c>
      <c r="AU150">
        <v>1</v>
      </c>
      <c r="AX150">
        <v>1</v>
      </c>
      <c r="AY150">
        <v>1</v>
      </c>
      <c r="BD150">
        <v>1</v>
      </c>
      <c r="BG150">
        <v>1</v>
      </c>
      <c r="BJ150">
        <v>1</v>
      </c>
      <c r="BL150">
        <v>1</v>
      </c>
      <c r="BN150">
        <v>1</v>
      </c>
      <c r="BP150">
        <v>1</v>
      </c>
      <c r="BS150" s="13">
        <v>100</v>
      </c>
      <c r="BW150" s="20">
        <v>85</v>
      </c>
      <c r="BX150" s="20"/>
      <c r="BY150" s="20">
        <v>85</v>
      </c>
      <c r="BZ150" s="20"/>
      <c r="CK150" t="s">
        <v>785</v>
      </c>
      <c r="CL150">
        <v>1</v>
      </c>
      <c r="CP150">
        <v>1</v>
      </c>
      <c r="CT150" s="16">
        <v>13</v>
      </c>
      <c r="CU150" s="16">
        <v>13</v>
      </c>
      <c r="CV150" s="16">
        <v>13</v>
      </c>
      <c r="CW150" s="16">
        <v>16</v>
      </c>
      <c r="CX150" s="16">
        <v>13</v>
      </c>
      <c r="CY150" s="16">
        <v>13</v>
      </c>
      <c r="CZ150" s="16">
        <v>13</v>
      </c>
      <c r="DA150" s="16">
        <v>13</v>
      </c>
      <c r="DB150" s="16">
        <v>13</v>
      </c>
      <c r="DC150" s="16">
        <v>13</v>
      </c>
      <c r="DM150" t="s">
        <v>786</v>
      </c>
      <c r="DN150" t="s">
        <v>547</v>
      </c>
      <c r="DO150" s="13">
        <v>6</v>
      </c>
      <c r="DP150" s="13">
        <v>8</v>
      </c>
      <c r="DQ150" s="13">
        <v>6</v>
      </c>
      <c r="DR150" s="13">
        <v>8</v>
      </c>
      <c r="DU150">
        <v>1</v>
      </c>
      <c r="DV150">
        <v>1</v>
      </c>
      <c r="EE150">
        <v>1</v>
      </c>
      <c r="EF150">
        <v>7</v>
      </c>
      <c r="EG150" t="s">
        <v>787</v>
      </c>
      <c r="EH150">
        <v>1</v>
      </c>
      <c r="EI150">
        <v>1</v>
      </c>
    </row>
    <row r="151" spans="1:139" x14ac:dyDescent="0.25">
      <c r="A151" s="10">
        <v>43592.789375</v>
      </c>
      <c r="B151">
        <v>75</v>
      </c>
      <c r="C151">
        <v>72</v>
      </c>
      <c r="D151">
        <v>4</v>
      </c>
      <c r="E151">
        <v>1</v>
      </c>
      <c r="F151">
        <v>2</v>
      </c>
      <c r="G151">
        <v>4</v>
      </c>
      <c r="H151">
        <v>2</v>
      </c>
      <c r="I151">
        <v>5</v>
      </c>
      <c r="J151">
        <v>2</v>
      </c>
      <c r="K151">
        <v>2</v>
      </c>
      <c r="M151" s="13">
        <v>7</v>
      </c>
      <c r="S151">
        <v>3</v>
      </c>
      <c r="AL151" s="16">
        <v>4</v>
      </c>
      <c r="AM151" s="13">
        <v>8</v>
      </c>
      <c r="AN151">
        <v>2</v>
      </c>
      <c r="AP151">
        <v>1</v>
      </c>
      <c r="AU151">
        <v>1</v>
      </c>
      <c r="AX151">
        <v>1</v>
      </c>
      <c r="AY151">
        <v>1</v>
      </c>
      <c r="BD151">
        <v>1</v>
      </c>
      <c r="BG151">
        <v>1</v>
      </c>
      <c r="BJ151">
        <v>1</v>
      </c>
      <c r="BL151">
        <v>2</v>
      </c>
      <c r="BN151">
        <v>1</v>
      </c>
      <c r="BO151">
        <v>1</v>
      </c>
      <c r="BP151">
        <v>1</v>
      </c>
      <c r="BS151" s="13">
        <v>70</v>
      </c>
      <c r="BT151">
        <v>1</v>
      </c>
      <c r="BU151">
        <v>3</v>
      </c>
      <c r="BV151">
        <v>2</v>
      </c>
      <c r="BW151" s="20">
        <v>400</v>
      </c>
      <c r="BX151" s="20">
        <v>100</v>
      </c>
      <c r="BY151" s="20">
        <v>50</v>
      </c>
      <c r="BZ151" s="20">
        <v>20</v>
      </c>
      <c r="CC151">
        <v>1</v>
      </c>
      <c r="CF151">
        <v>1</v>
      </c>
      <c r="CL151">
        <v>1</v>
      </c>
      <c r="CP151">
        <v>1</v>
      </c>
      <c r="CT151" s="16">
        <v>15</v>
      </c>
      <c r="CU151" s="16">
        <v>15</v>
      </c>
      <c r="CV151" s="16">
        <v>13</v>
      </c>
      <c r="CW151" s="16">
        <v>14</v>
      </c>
      <c r="CX151" s="16">
        <v>14</v>
      </c>
      <c r="CY151" s="16">
        <v>14</v>
      </c>
      <c r="CZ151" s="16">
        <v>14</v>
      </c>
      <c r="DA151" s="16">
        <v>14</v>
      </c>
      <c r="DB151" s="16">
        <v>14</v>
      </c>
      <c r="DC151" s="16">
        <v>14</v>
      </c>
      <c r="DE151">
        <v>1</v>
      </c>
      <c r="DF151">
        <v>1</v>
      </c>
      <c r="DH151">
        <v>1</v>
      </c>
      <c r="DO151" s="13">
        <v>8</v>
      </c>
      <c r="DP151" s="13">
        <v>8</v>
      </c>
      <c r="DQ151" s="13">
        <v>8</v>
      </c>
      <c r="DR151" s="13">
        <v>6</v>
      </c>
      <c r="DS151">
        <v>1</v>
      </c>
      <c r="DY151">
        <v>1</v>
      </c>
      <c r="EB151">
        <v>1</v>
      </c>
      <c r="EH151">
        <v>2</v>
      </c>
      <c r="EI151">
        <v>2</v>
      </c>
    </row>
    <row r="152" spans="1:139" x14ac:dyDescent="0.25">
      <c r="A152" s="10">
        <v>43592.805775462963</v>
      </c>
      <c r="B152">
        <v>30</v>
      </c>
      <c r="D152">
        <v>4</v>
      </c>
      <c r="E152">
        <v>3</v>
      </c>
      <c r="F152">
        <v>5</v>
      </c>
      <c r="G152">
        <v>4</v>
      </c>
      <c r="H152">
        <v>1</v>
      </c>
      <c r="I152">
        <v>5</v>
      </c>
      <c r="J152">
        <v>1</v>
      </c>
      <c r="K152">
        <v>6</v>
      </c>
      <c r="Q152" s="13">
        <v>11</v>
      </c>
      <c r="S152">
        <v>1</v>
      </c>
      <c r="AB152">
        <v>1</v>
      </c>
      <c r="AL152" s="16">
        <v>4</v>
      </c>
      <c r="AM152" s="13">
        <v>6</v>
      </c>
      <c r="AN152">
        <v>1</v>
      </c>
      <c r="AO152" t="s">
        <v>788</v>
      </c>
      <c r="AP152">
        <v>1</v>
      </c>
      <c r="AU152">
        <v>1</v>
      </c>
      <c r="AX152">
        <v>1</v>
      </c>
      <c r="BA152">
        <v>1</v>
      </c>
      <c r="BD152">
        <v>1</v>
      </c>
      <c r="BG152">
        <v>1</v>
      </c>
      <c r="BJ152">
        <v>1</v>
      </c>
      <c r="BL152">
        <v>1</v>
      </c>
      <c r="BN152">
        <v>1</v>
      </c>
      <c r="BS152" s="13">
        <v>85</v>
      </c>
      <c r="BW152" s="20">
        <v>150</v>
      </c>
      <c r="BX152" s="20">
        <v>80</v>
      </c>
      <c r="BY152" s="20"/>
      <c r="BZ152" s="20"/>
      <c r="CC152">
        <v>1</v>
      </c>
      <c r="CI152">
        <v>1</v>
      </c>
      <c r="CJ152" t="s">
        <v>789</v>
      </c>
      <c r="CL152">
        <v>1</v>
      </c>
      <c r="CT152" s="16">
        <v>14</v>
      </c>
      <c r="CU152" s="16">
        <v>16</v>
      </c>
      <c r="CV152" s="16">
        <v>14</v>
      </c>
      <c r="CY152" s="16">
        <v>14</v>
      </c>
      <c r="CZ152" s="16">
        <v>14</v>
      </c>
      <c r="DA152" s="16">
        <v>14</v>
      </c>
      <c r="DB152" s="16">
        <v>14</v>
      </c>
      <c r="DC152" s="16">
        <v>14</v>
      </c>
      <c r="DD152">
        <v>1</v>
      </c>
      <c r="DI152">
        <v>1</v>
      </c>
      <c r="DJ152">
        <v>1</v>
      </c>
      <c r="DM152" t="s">
        <v>790</v>
      </c>
      <c r="DO152" s="13">
        <v>8</v>
      </c>
      <c r="DP152" s="13">
        <v>8</v>
      </c>
      <c r="DQ152" s="13">
        <v>5</v>
      </c>
      <c r="DR152" s="13">
        <v>9</v>
      </c>
      <c r="DU152">
        <v>1</v>
      </c>
      <c r="DY152">
        <v>1</v>
      </c>
      <c r="EE152">
        <v>1</v>
      </c>
      <c r="EF152">
        <v>7</v>
      </c>
      <c r="EH152">
        <v>2</v>
      </c>
      <c r="EI152">
        <v>1</v>
      </c>
    </row>
    <row r="153" spans="1:139" x14ac:dyDescent="0.25">
      <c r="A153" s="10">
        <v>43592.830034722225</v>
      </c>
      <c r="B153">
        <v>30</v>
      </c>
      <c r="C153">
        <v>26</v>
      </c>
      <c r="D153">
        <v>2</v>
      </c>
      <c r="E153">
        <v>3</v>
      </c>
      <c r="F153">
        <v>4</v>
      </c>
      <c r="G153">
        <v>2</v>
      </c>
      <c r="H153">
        <v>2</v>
      </c>
      <c r="I153">
        <v>6</v>
      </c>
      <c r="J153">
        <v>2</v>
      </c>
      <c r="K153">
        <v>4</v>
      </c>
      <c r="O153" s="13">
        <v>5</v>
      </c>
      <c r="S153">
        <v>2</v>
      </c>
      <c r="AL153" s="16">
        <v>4</v>
      </c>
      <c r="AM153" s="13">
        <v>8</v>
      </c>
      <c r="AN153">
        <v>1</v>
      </c>
      <c r="AO153" t="s">
        <v>792</v>
      </c>
      <c r="AP153">
        <v>1</v>
      </c>
      <c r="BB153">
        <v>1</v>
      </c>
      <c r="BH153">
        <v>1</v>
      </c>
      <c r="BK153" t="s">
        <v>793</v>
      </c>
      <c r="BL153">
        <v>5</v>
      </c>
      <c r="BM153" t="s">
        <v>794</v>
      </c>
      <c r="BN153">
        <v>1</v>
      </c>
      <c r="BQ153">
        <v>1</v>
      </c>
      <c r="BR153" t="s">
        <v>795</v>
      </c>
      <c r="BS153" s="13">
        <v>75</v>
      </c>
      <c r="BT153">
        <v>1</v>
      </c>
      <c r="BU153">
        <v>2</v>
      </c>
      <c r="BV153">
        <v>3</v>
      </c>
      <c r="BW153" s="20">
        <v>85</v>
      </c>
      <c r="BX153" s="20"/>
      <c r="BY153" s="20"/>
      <c r="BZ153" s="20"/>
      <c r="CD153">
        <v>1</v>
      </c>
      <c r="CF153">
        <v>1</v>
      </c>
      <c r="CG153">
        <v>1</v>
      </c>
      <c r="CK153" t="s">
        <v>796</v>
      </c>
      <c r="CL153">
        <v>1</v>
      </c>
      <c r="CT153" s="16">
        <v>13</v>
      </c>
      <c r="CU153" s="16">
        <v>14</v>
      </c>
      <c r="CV153" s="16">
        <v>13</v>
      </c>
      <c r="DA153" s="16">
        <v>13</v>
      </c>
      <c r="DB153" s="16">
        <v>14</v>
      </c>
      <c r="DD153">
        <v>1</v>
      </c>
      <c r="DJ153">
        <v>1</v>
      </c>
      <c r="DM153" t="s">
        <v>797</v>
      </c>
      <c r="DN153" t="s">
        <v>798</v>
      </c>
      <c r="DO153" s="13">
        <v>7</v>
      </c>
      <c r="DP153" s="13">
        <v>7</v>
      </c>
      <c r="DQ153" s="13">
        <v>7</v>
      </c>
      <c r="DR153" s="13">
        <v>7</v>
      </c>
      <c r="DT153">
        <v>1</v>
      </c>
      <c r="DZ153">
        <v>1</v>
      </c>
      <c r="EH153">
        <v>2</v>
      </c>
      <c r="EI153">
        <v>1</v>
      </c>
    </row>
    <row r="154" spans="1:139" x14ac:dyDescent="0.25">
      <c r="A154" s="10">
        <v>43592.864965277775</v>
      </c>
      <c r="B154">
        <v>38</v>
      </c>
      <c r="C154">
        <v>71</v>
      </c>
      <c r="D154">
        <v>4</v>
      </c>
      <c r="E154">
        <v>2</v>
      </c>
      <c r="F154">
        <v>6</v>
      </c>
      <c r="G154">
        <v>3</v>
      </c>
      <c r="H154">
        <v>1</v>
      </c>
      <c r="I154">
        <v>2</v>
      </c>
      <c r="J154">
        <v>1</v>
      </c>
      <c r="K154">
        <v>5</v>
      </c>
      <c r="P154" s="13">
        <v>19</v>
      </c>
      <c r="S154">
        <v>4</v>
      </c>
      <c r="AL154" s="16">
        <v>3</v>
      </c>
      <c r="AM154" s="13">
        <v>9</v>
      </c>
      <c r="AN154">
        <v>3</v>
      </c>
      <c r="AO154" t="s">
        <v>800</v>
      </c>
      <c r="AP154">
        <v>1</v>
      </c>
      <c r="AS154">
        <v>1</v>
      </c>
      <c r="AW154">
        <v>1</v>
      </c>
      <c r="AZ154">
        <v>1</v>
      </c>
      <c r="BD154">
        <v>1</v>
      </c>
      <c r="BG154">
        <v>1</v>
      </c>
      <c r="BH154">
        <v>1</v>
      </c>
      <c r="BK154" t="s">
        <v>801</v>
      </c>
      <c r="BL154">
        <v>2</v>
      </c>
      <c r="BN154">
        <v>1</v>
      </c>
      <c r="BP154">
        <v>1</v>
      </c>
      <c r="BS154" s="13">
        <v>100</v>
      </c>
      <c r="BW154" s="20">
        <v>295</v>
      </c>
      <c r="BX154" s="20"/>
      <c r="BY154" s="20"/>
      <c r="BZ154" s="20">
        <v>230</v>
      </c>
      <c r="CI154">
        <v>1</v>
      </c>
      <c r="CJ154" t="s">
        <v>802</v>
      </c>
      <c r="CL154">
        <v>1</v>
      </c>
      <c r="CP154">
        <v>1</v>
      </c>
      <c r="CT154" s="16">
        <v>13</v>
      </c>
      <c r="CU154" s="16">
        <v>15</v>
      </c>
      <c r="CV154" s="16">
        <v>13</v>
      </c>
      <c r="CW154" s="16">
        <v>14</v>
      </c>
      <c r="CX154" s="16">
        <v>13</v>
      </c>
      <c r="CY154" s="16">
        <v>14</v>
      </c>
      <c r="CZ154" s="16">
        <v>13</v>
      </c>
      <c r="DA154" s="16">
        <v>14</v>
      </c>
      <c r="DB154" s="16">
        <v>13</v>
      </c>
      <c r="DC154" s="16">
        <v>14</v>
      </c>
      <c r="DJ154">
        <v>1</v>
      </c>
      <c r="DO154" s="13">
        <v>6</v>
      </c>
      <c r="DP154" s="13">
        <v>6</v>
      </c>
      <c r="DQ154" s="13">
        <v>6</v>
      </c>
      <c r="DR154" s="13">
        <v>10</v>
      </c>
      <c r="DZ154">
        <v>1</v>
      </c>
      <c r="EE154">
        <v>1</v>
      </c>
      <c r="EF154">
        <v>5</v>
      </c>
      <c r="EH154">
        <v>2</v>
      </c>
      <c r="EI154">
        <v>2</v>
      </c>
    </row>
    <row r="155" spans="1:139" x14ac:dyDescent="0.25">
      <c r="A155" s="10">
        <v>43592.866898148146</v>
      </c>
      <c r="B155">
        <v>67</v>
      </c>
      <c r="C155">
        <v>17</v>
      </c>
      <c r="D155">
        <v>2</v>
      </c>
      <c r="E155">
        <v>2</v>
      </c>
      <c r="F155">
        <v>3</v>
      </c>
      <c r="G155">
        <v>2</v>
      </c>
      <c r="H155">
        <v>4</v>
      </c>
      <c r="I155">
        <v>2</v>
      </c>
      <c r="J155">
        <v>1</v>
      </c>
      <c r="K155">
        <v>4</v>
      </c>
      <c r="O155" s="13">
        <v>4</v>
      </c>
      <c r="S155">
        <v>3</v>
      </c>
      <c r="AL155" s="16">
        <v>4</v>
      </c>
      <c r="AM155" s="13">
        <v>6</v>
      </c>
      <c r="AN155">
        <v>1</v>
      </c>
      <c r="AO155" t="s">
        <v>284</v>
      </c>
      <c r="AP155">
        <v>1</v>
      </c>
      <c r="AU155">
        <v>1</v>
      </c>
      <c r="AW155">
        <v>1</v>
      </c>
      <c r="AZ155">
        <v>1</v>
      </c>
      <c r="BC155">
        <v>1</v>
      </c>
      <c r="BG155">
        <v>1</v>
      </c>
      <c r="BJ155">
        <v>1</v>
      </c>
      <c r="BL155">
        <v>1</v>
      </c>
      <c r="BN155">
        <v>1</v>
      </c>
      <c r="BO155">
        <v>1</v>
      </c>
      <c r="BS155" s="13">
        <v>82</v>
      </c>
      <c r="BT155">
        <v>2</v>
      </c>
      <c r="BU155">
        <v>1</v>
      </c>
      <c r="BV155">
        <v>3</v>
      </c>
      <c r="BW155" s="20">
        <v>65</v>
      </c>
      <c r="BX155" s="20">
        <v>50</v>
      </c>
      <c r="BY155" s="20">
        <v>30</v>
      </c>
      <c r="BZ155" s="20"/>
      <c r="CC155">
        <v>1</v>
      </c>
      <c r="CD155">
        <v>1</v>
      </c>
      <c r="CF155">
        <v>1</v>
      </c>
      <c r="CL155">
        <v>1</v>
      </c>
      <c r="CP155">
        <v>1</v>
      </c>
      <c r="CT155" s="16">
        <v>17</v>
      </c>
      <c r="CU155" s="16">
        <v>16</v>
      </c>
      <c r="CV155" s="16">
        <v>15</v>
      </c>
      <c r="CW155" s="16">
        <v>13</v>
      </c>
      <c r="CX155" s="16">
        <v>16</v>
      </c>
      <c r="CY155" s="16">
        <v>16</v>
      </c>
      <c r="CZ155" s="16">
        <v>15</v>
      </c>
      <c r="DA155" s="16">
        <v>14</v>
      </c>
      <c r="DB155" s="16">
        <v>14</v>
      </c>
      <c r="DC155" s="16">
        <v>13</v>
      </c>
      <c r="DD155">
        <v>1</v>
      </c>
      <c r="DE155">
        <v>1</v>
      </c>
      <c r="DF155">
        <v>1</v>
      </c>
      <c r="DJ155">
        <v>1</v>
      </c>
      <c r="DM155" t="s">
        <v>803</v>
      </c>
      <c r="DN155" t="s">
        <v>804</v>
      </c>
      <c r="DO155" s="13">
        <v>6</v>
      </c>
      <c r="DP155" s="13">
        <v>8</v>
      </c>
      <c r="DQ155" s="13">
        <v>5</v>
      </c>
      <c r="DR155" s="13">
        <v>9</v>
      </c>
      <c r="DU155">
        <v>1</v>
      </c>
      <c r="DV155">
        <v>1</v>
      </c>
      <c r="EA155">
        <v>1</v>
      </c>
      <c r="EF155">
        <v>4</v>
      </c>
      <c r="EH155">
        <v>1</v>
      </c>
      <c r="EI155">
        <v>1</v>
      </c>
    </row>
    <row r="156" spans="1:139" x14ac:dyDescent="0.25">
      <c r="A156" s="10">
        <v>43592.875671296293</v>
      </c>
      <c r="B156">
        <v>100</v>
      </c>
      <c r="C156">
        <v>65</v>
      </c>
      <c r="D156">
        <v>4</v>
      </c>
      <c r="E156">
        <v>1</v>
      </c>
      <c r="F156">
        <v>4</v>
      </c>
      <c r="G156">
        <v>4</v>
      </c>
      <c r="H156">
        <v>4</v>
      </c>
      <c r="I156">
        <v>2</v>
      </c>
      <c r="J156">
        <v>1</v>
      </c>
      <c r="K156">
        <v>1</v>
      </c>
      <c r="L156" s="13">
        <v>2</v>
      </c>
      <c r="S156">
        <v>3</v>
      </c>
      <c r="AL156" s="16">
        <v>4</v>
      </c>
      <c r="AM156" s="13">
        <v>6</v>
      </c>
      <c r="AN156">
        <v>2</v>
      </c>
      <c r="AO156" t="s">
        <v>806</v>
      </c>
      <c r="AP156">
        <v>1</v>
      </c>
      <c r="AU156">
        <v>1</v>
      </c>
      <c r="AV156">
        <v>1</v>
      </c>
      <c r="AY156">
        <v>1</v>
      </c>
      <c r="BB156">
        <v>1</v>
      </c>
      <c r="BG156">
        <v>1</v>
      </c>
      <c r="BJ156">
        <v>1</v>
      </c>
      <c r="BL156">
        <v>1</v>
      </c>
      <c r="BN156">
        <v>1</v>
      </c>
      <c r="BO156">
        <v>1</v>
      </c>
      <c r="BS156" s="13">
        <v>89</v>
      </c>
      <c r="BT156">
        <v>1</v>
      </c>
      <c r="BU156">
        <v>2</v>
      </c>
      <c r="BV156">
        <v>3</v>
      </c>
      <c r="BW156" s="20">
        <v>30</v>
      </c>
      <c r="BX156" s="20"/>
      <c r="BY156" s="20"/>
      <c r="BZ156" s="20"/>
      <c r="CB156">
        <v>1</v>
      </c>
      <c r="CC156">
        <v>1</v>
      </c>
      <c r="CF156">
        <v>1</v>
      </c>
      <c r="CL156">
        <v>1</v>
      </c>
      <c r="CP156">
        <v>1</v>
      </c>
      <c r="CT156" s="16">
        <v>14</v>
      </c>
      <c r="CU156" s="16">
        <v>13</v>
      </c>
      <c r="CV156" s="16">
        <v>14</v>
      </c>
      <c r="CW156" s="16">
        <v>16</v>
      </c>
      <c r="CX156" s="16">
        <v>16</v>
      </c>
      <c r="CY156" s="16">
        <v>16</v>
      </c>
      <c r="CZ156" s="16">
        <v>16</v>
      </c>
      <c r="DA156" s="16">
        <v>13</v>
      </c>
      <c r="DB156" s="16">
        <v>14</v>
      </c>
      <c r="DC156" s="16">
        <v>16</v>
      </c>
      <c r="DO156" s="13">
        <v>5</v>
      </c>
      <c r="DP156" s="13">
        <v>5</v>
      </c>
      <c r="DQ156" s="13">
        <v>5</v>
      </c>
      <c r="DR156" s="13">
        <v>10</v>
      </c>
      <c r="DU156">
        <v>1</v>
      </c>
      <c r="DV156">
        <v>1</v>
      </c>
      <c r="EA156">
        <v>1</v>
      </c>
      <c r="EF156">
        <v>7</v>
      </c>
      <c r="EH156">
        <v>2</v>
      </c>
      <c r="EI156">
        <v>2</v>
      </c>
    </row>
    <row r="157" spans="1:139" x14ac:dyDescent="0.25">
      <c r="A157" s="10">
        <v>43592.882384259261</v>
      </c>
      <c r="C157">
        <v>36</v>
      </c>
      <c r="D157">
        <v>3</v>
      </c>
      <c r="E157">
        <v>6</v>
      </c>
      <c r="F157">
        <v>6</v>
      </c>
      <c r="G157">
        <v>6</v>
      </c>
      <c r="H157">
        <v>2</v>
      </c>
      <c r="I157">
        <v>3</v>
      </c>
      <c r="J157">
        <v>2</v>
      </c>
      <c r="K157">
        <v>4</v>
      </c>
      <c r="O157" s="13">
        <v>4</v>
      </c>
      <c r="S157">
        <v>2</v>
      </c>
      <c r="AL157" s="16">
        <v>2</v>
      </c>
      <c r="AM157" s="13">
        <v>8</v>
      </c>
      <c r="AN157">
        <v>1</v>
      </c>
      <c r="AO157" t="s">
        <v>284</v>
      </c>
      <c r="AP157">
        <v>1</v>
      </c>
      <c r="AU157">
        <v>1</v>
      </c>
      <c r="AX157">
        <v>1</v>
      </c>
      <c r="BA157">
        <v>1</v>
      </c>
      <c r="BB157">
        <v>1</v>
      </c>
      <c r="BG157">
        <v>1</v>
      </c>
      <c r="BH157">
        <v>1</v>
      </c>
      <c r="BL157">
        <v>1</v>
      </c>
      <c r="BN157">
        <v>1</v>
      </c>
      <c r="BO157">
        <v>1</v>
      </c>
      <c r="BS157" s="13">
        <v>70</v>
      </c>
      <c r="BT157">
        <v>1</v>
      </c>
      <c r="BU157">
        <v>2</v>
      </c>
      <c r="BV157">
        <v>3</v>
      </c>
      <c r="BW157" s="20">
        <v>50</v>
      </c>
      <c r="BX157" s="20">
        <v>30</v>
      </c>
      <c r="BY157" s="20">
        <v>25</v>
      </c>
      <c r="BZ157" s="20"/>
      <c r="CB157">
        <v>1</v>
      </c>
      <c r="CC157">
        <v>1</v>
      </c>
      <c r="CF157">
        <v>1</v>
      </c>
      <c r="CG157">
        <v>1</v>
      </c>
      <c r="CH157">
        <v>1</v>
      </c>
      <c r="CK157" t="s">
        <v>807</v>
      </c>
      <c r="CL157">
        <v>1</v>
      </c>
      <c r="CP157">
        <v>1</v>
      </c>
      <c r="CQ157">
        <v>1</v>
      </c>
      <c r="CT157" s="16">
        <v>14</v>
      </c>
      <c r="CU157" s="16">
        <v>14</v>
      </c>
      <c r="CV157" s="16">
        <v>14</v>
      </c>
      <c r="CW157" s="16">
        <v>14</v>
      </c>
      <c r="CX157" s="16">
        <v>14</v>
      </c>
      <c r="CY157" s="16">
        <v>14</v>
      </c>
      <c r="CZ157" s="16">
        <v>14</v>
      </c>
      <c r="DA157" s="16">
        <v>14</v>
      </c>
      <c r="DB157" s="16">
        <v>14</v>
      </c>
      <c r="DC157" s="16">
        <v>14</v>
      </c>
      <c r="DM157" t="s">
        <v>808</v>
      </c>
      <c r="DN157" t="s">
        <v>809</v>
      </c>
      <c r="DO157" s="13">
        <v>6</v>
      </c>
      <c r="DP157" s="13">
        <v>6</v>
      </c>
      <c r="DQ157" s="13">
        <v>6</v>
      </c>
      <c r="DR157" s="13">
        <v>7</v>
      </c>
      <c r="DS157">
        <v>1</v>
      </c>
      <c r="DZ157">
        <v>1</v>
      </c>
      <c r="EE157">
        <v>1</v>
      </c>
      <c r="EH157">
        <v>2</v>
      </c>
      <c r="EI157">
        <v>2</v>
      </c>
    </row>
    <row r="158" spans="1:139" x14ac:dyDescent="0.25">
      <c r="A158" s="10">
        <v>43592.896331018521</v>
      </c>
      <c r="B158">
        <v>85</v>
      </c>
      <c r="C158">
        <v>100</v>
      </c>
      <c r="D158">
        <v>4</v>
      </c>
      <c r="E158">
        <v>1</v>
      </c>
      <c r="F158">
        <v>3</v>
      </c>
      <c r="G158">
        <v>7</v>
      </c>
      <c r="H158">
        <v>2</v>
      </c>
      <c r="I158">
        <v>2</v>
      </c>
      <c r="J158">
        <v>2</v>
      </c>
      <c r="K158">
        <v>5</v>
      </c>
      <c r="P158" s="13">
        <v>8</v>
      </c>
      <c r="S158">
        <v>4</v>
      </c>
      <c r="AL158" s="16">
        <v>5</v>
      </c>
      <c r="AM158" s="13">
        <v>8</v>
      </c>
      <c r="AN158">
        <v>1</v>
      </c>
      <c r="AO158" t="s">
        <v>810</v>
      </c>
      <c r="AP158">
        <v>1</v>
      </c>
      <c r="AU158">
        <v>1</v>
      </c>
      <c r="AV158">
        <v>1</v>
      </c>
      <c r="BA158">
        <v>1</v>
      </c>
      <c r="BB158">
        <v>1</v>
      </c>
      <c r="BG158">
        <v>1</v>
      </c>
      <c r="BJ158">
        <v>1</v>
      </c>
      <c r="BL158">
        <v>2</v>
      </c>
      <c r="BN158">
        <v>1</v>
      </c>
      <c r="BS158" s="13">
        <v>100</v>
      </c>
      <c r="BW158" s="20">
        <v>350</v>
      </c>
      <c r="BX158" s="20">
        <v>200</v>
      </c>
      <c r="BY158" s="20"/>
      <c r="BZ158" s="20"/>
      <c r="CB158">
        <v>1</v>
      </c>
      <c r="CD158">
        <v>1</v>
      </c>
      <c r="CF158">
        <v>1</v>
      </c>
      <c r="CK158" t="s">
        <v>811</v>
      </c>
      <c r="CL158">
        <v>1</v>
      </c>
      <c r="CT158" s="16">
        <v>18</v>
      </c>
      <c r="CU158" s="16">
        <v>16</v>
      </c>
      <c r="CV158" s="16">
        <v>15</v>
      </c>
      <c r="CW158" s="16">
        <v>14</v>
      </c>
      <c r="CX158" s="16">
        <v>16</v>
      </c>
      <c r="CY158" s="16">
        <v>15</v>
      </c>
      <c r="CZ158" s="16">
        <v>15</v>
      </c>
      <c r="DA158" s="16">
        <v>14</v>
      </c>
      <c r="DB158" s="16">
        <v>16</v>
      </c>
      <c r="DC158" s="16">
        <v>14</v>
      </c>
      <c r="DD158">
        <v>1</v>
      </c>
      <c r="DE158">
        <v>1</v>
      </c>
      <c r="DF158">
        <v>1</v>
      </c>
      <c r="DI158">
        <v>1</v>
      </c>
      <c r="DJ158">
        <v>1</v>
      </c>
      <c r="DM158" t="s">
        <v>812</v>
      </c>
      <c r="DN158" t="s">
        <v>813</v>
      </c>
      <c r="DO158" s="13">
        <v>5</v>
      </c>
      <c r="DP158" s="13">
        <v>8</v>
      </c>
      <c r="DQ158" s="13">
        <v>5</v>
      </c>
      <c r="DR158" s="13">
        <v>7</v>
      </c>
      <c r="DT158">
        <v>1</v>
      </c>
      <c r="DV158">
        <v>1</v>
      </c>
      <c r="EA158">
        <v>1</v>
      </c>
      <c r="EH158">
        <v>1</v>
      </c>
      <c r="EI158">
        <v>1</v>
      </c>
    </row>
    <row r="159" spans="1:139" x14ac:dyDescent="0.25">
      <c r="A159" s="10">
        <v>43592.921805555554</v>
      </c>
      <c r="B159">
        <v>30</v>
      </c>
      <c r="C159">
        <v>29</v>
      </c>
      <c r="D159">
        <v>3</v>
      </c>
      <c r="E159">
        <v>3</v>
      </c>
      <c r="F159">
        <v>3</v>
      </c>
      <c r="G159">
        <v>1</v>
      </c>
      <c r="H159">
        <v>4</v>
      </c>
      <c r="I159">
        <v>6</v>
      </c>
      <c r="J159">
        <v>1</v>
      </c>
      <c r="K159">
        <v>6</v>
      </c>
      <c r="Q159" s="13">
        <v>11</v>
      </c>
      <c r="S159">
        <v>2</v>
      </c>
      <c r="AL159" s="16">
        <v>5</v>
      </c>
      <c r="AM159" s="13">
        <v>8</v>
      </c>
      <c r="AN159">
        <v>1</v>
      </c>
      <c r="AO159" t="s">
        <v>566</v>
      </c>
      <c r="AP159">
        <v>1</v>
      </c>
      <c r="AU159">
        <v>1</v>
      </c>
      <c r="AX159">
        <v>1</v>
      </c>
      <c r="BA159">
        <v>1</v>
      </c>
      <c r="BD159">
        <v>1</v>
      </c>
      <c r="BG159">
        <v>1</v>
      </c>
      <c r="BJ159">
        <v>1</v>
      </c>
      <c r="BL159">
        <v>1</v>
      </c>
      <c r="BN159">
        <v>1</v>
      </c>
      <c r="BP159">
        <v>1</v>
      </c>
      <c r="BS159" s="13">
        <v>95</v>
      </c>
      <c r="BT159">
        <v>1</v>
      </c>
      <c r="BU159">
        <v>2</v>
      </c>
      <c r="BV159">
        <v>3</v>
      </c>
      <c r="BW159" s="20">
        <v>150</v>
      </c>
      <c r="BX159" s="20">
        <v>100</v>
      </c>
      <c r="BY159" s="20">
        <v>80</v>
      </c>
      <c r="BZ159" s="20"/>
      <c r="CK159" t="s">
        <v>815</v>
      </c>
      <c r="CL159">
        <v>1</v>
      </c>
      <c r="CT159" s="16">
        <v>15</v>
      </c>
      <c r="CU159" s="16">
        <v>16</v>
      </c>
      <c r="CV159" s="16">
        <v>14</v>
      </c>
      <c r="CW159" s="16">
        <v>14</v>
      </c>
      <c r="CX159" s="16">
        <v>14</v>
      </c>
      <c r="CY159" s="16">
        <v>16</v>
      </c>
      <c r="CZ159" s="16">
        <v>15</v>
      </c>
      <c r="DA159" s="16">
        <v>14</v>
      </c>
      <c r="DB159" s="16">
        <v>14</v>
      </c>
      <c r="DC159" s="16">
        <v>15</v>
      </c>
      <c r="DJ159">
        <v>1</v>
      </c>
      <c r="DM159" t="s">
        <v>816</v>
      </c>
      <c r="DN159" t="s">
        <v>817</v>
      </c>
      <c r="DO159" s="13">
        <v>6</v>
      </c>
      <c r="DP159" s="13">
        <v>7</v>
      </c>
      <c r="DQ159" s="13">
        <v>5</v>
      </c>
      <c r="DR159" s="13">
        <v>9</v>
      </c>
      <c r="DU159">
        <v>1</v>
      </c>
      <c r="DV159">
        <v>1</v>
      </c>
      <c r="EA159">
        <v>1</v>
      </c>
      <c r="EF159">
        <v>5</v>
      </c>
      <c r="EH159">
        <v>1</v>
      </c>
      <c r="EI159">
        <v>1</v>
      </c>
    </row>
    <row r="160" spans="1:139" x14ac:dyDescent="0.25">
      <c r="A160" s="10">
        <v>43592.929837962962</v>
      </c>
      <c r="B160">
        <v>60</v>
      </c>
      <c r="C160">
        <v>80</v>
      </c>
      <c r="D160">
        <v>5</v>
      </c>
      <c r="E160">
        <v>3</v>
      </c>
      <c r="F160">
        <v>6</v>
      </c>
      <c r="G160">
        <v>6</v>
      </c>
      <c r="H160">
        <v>1</v>
      </c>
      <c r="I160">
        <v>1</v>
      </c>
      <c r="J160">
        <v>1</v>
      </c>
      <c r="K160">
        <v>6</v>
      </c>
      <c r="Q160" s="13">
        <v>3</v>
      </c>
      <c r="S160">
        <v>1</v>
      </c>
      <c r="Y160">
        <v>1</v>
      </c>
      <c r="Z160">
        <v>1</v>
      </c>
      <c r="AL160" s="16">
        <v>4</v>
      </c>
      <c r="AM160" s="13">
        <v>5</v>
      </c>
      <c r="AN160">
        <v>1</v>
      </c>
      <c r="AO160" t="s">
        <v>819</v>
      </c>
      <c r="AP160">
        <v>1</v>
      </c>
      <c r="AU160">
        <v>1</v>
      </c>
      <c r="AX160">
        <v>1</v>
      </c>
      <c r="BA160">
        <v>1</v>
      </c>
      <c r="BD160">
        <v>1</v>
      </c>
      <c r="BG160">
        <v>1</v>
      </c>
      <c r="BJ160">
        <v>1</v>
      </c>
      <c r="BL160">
        <v>1</v>
      </c>
      <c r="BN160">
        <v>1</v>
      </c>
      <c r="BP160">
        <v>1</v>
      </c>
      <c r="BS160" s="13">
        <v>100</v>
      </c>
      <c r="BW160" s="20">
        <v>180</v>
      </c>
      <c r="BX160" s="20">
        <v>50</v>
      </c>
      <c r="BY160" s="20">
        <v>65</v>
      </c>
      <c r="BZ160" s="20"/>
      <c r="CD160">
        <v>1</v>
      </c>
      <c r="CG160">
        <v>1</v>
      </c>
      <c r="CL160">
        <v>1</v>
      </c>
      <c r="CP160">
        <v>1</v>
      </c>
      <c r="CT160" s="16">
        <v>13</v>
      </c>
      <c r="CU160" s="16">
        <v>15</v>
      </c>
      <c r="CV160" s="16">
        <v>13</v>
      </c>
      <c r="CW160" s="16">
        <v>14</v>
      </c>
      <c r="CX160" s="16">
        <v>13</v>
      </c>
      <c r="CY160" s="16">
        <v>14</v>
      </c>
      <c r="CZ160" s="16">
        <v>15</v>
      </c>
      <c r="DA160" s="16">
        <v>13</v>
      </c>
      <c r="DB160" s="16">
        <v>13</v>
      </c>
      <c r="DC160" s="16">
        <v>13</v>
      </c>
      <c r="DD160">
        <v>1</v>
      </c>
      <c r="DE160">
        <v>1</v>
      </c>
      <c r="DH160">
        <v>1</v>
      </c>
      <c r="DO160" s="13">
        <v>5</v>
      </c>
      <c r="DP160" s="13">
        <v>8</v>
      </c>
      <c r="DQ160" s="13">
        <v>5</v>
      </c>
      <c r="DR160" s="13">
        <v>9</v>
      </c>
      <c r="DU160">
        <v>1</v>
      </c>
      <c r="DV160">
        <v>1</v>
      </c>
      <c r="EA160">
        <v>1</v>
      </c>
      <c r="EF160">
        <v>7</v>
      </c>
      <c r="EH160">
        <v>1</v>
      </c>
      <c r="EI160">
        <v>1</v>
      </c>
    </row>
    <row r="161" spans="1:139" x14ac:dyDescent="0.25">
      <c r="A161" s="10">
        <v>43592.955300925925</v>
      </c>
      <c r="B161">
        <v>12</v>
      </c>
      <c r="E161">
        <v>2</v>
      </c>
      <c r="F161">
        <v>6</v>
      </c>
      <c r="H161">
        <v>1</v>
      </c>
      <c r="I161">
        <v>4</v>
      </c>
      <c r="J161">
        <v>1</v>
      </c>
      <c r="K161">
        <v>6</v>
      </c>
      <c r="Q161" s="13">
        <v>11</v>
      </c>
      <c r="S161">
        <v>2</v>
      </c>
      <c r="AL161" s="16">
        <v>5</v>
      </c>
      <c r="AM161" s="13">
        <v>8</v>
      </c>
      <c r="AN161">
        <v>1</v>
      </c>
      <c r="AP161">
        <v>1</v>
      </c>
      <c r="AU161">
        <v>1</v>
      </c>
      <c r="AX161">
        <v>1</v>
      </c>
      <c r="BA161">
        <v>1</v>
      </c>
      <c r="BD161">
        <v>1</v>
      </c>
      <c r="BG161">
        <v>1</v>
      </c>
      <c r="BH161">
        <v>1</v>
      </c>
      <c r="BL161">
        <v>1</v>
      </c>
      <c r="BN161">
        <v>1</v>
      </c>
      <c r="BP161">
        <v>1</v>
      </c>
      <c r="BS161" s="13">
        <v>100</v>
      </c>
      <c r="BW161" s="20"/>
      <c r="BX161" s="20"/>
      <c r="BY161" s="20"/>
      <c r="BZ161" s="20"/>
      <c r="CA161">
        <v>1</v>
      </c>
      <c r="CI161">
        <v>1</v>
      </c>
      <c r="CJ161" t="s">
        <v>821</v>
      </c>
      <c r="CL161">
        <v>1</v>
      </c>
      <c r="CP161">
        <v>1</v>
      </c>
      <c r="CT161" s="16">
        <v>14</v>
      </c>
      <c r="CU161" s="16">
        <v>16</v>
      </c>
      <c r="CV161" s="16">
        <v>14</v>
      </c>
      <c r="CX161" s="16">
        <v>14</v>
      </c>
      <c r="CZ161" s="16">
        <v>14</v>
      </c>
      <c r="DA161" s="16">
        <v>14</v>
      </c>
      <c r="DB161" s="16">
        <v>14</v>
      </c>
      <c r="DI161">
        <v>1</v>
      </c>
      <c r="DO161" s="13">
        <v>7</v>
      </c>
      <c r="DP161" s="13">
        <v>7</v>
      </c>
      <c r="DR161" s="13">
        <v>8</v>
      </c>
      <c r="DT161">
        <v>1</v>
      </c>
      <c r="EH161">
        <v>2</v>
      </c>
      <c r="EI161">
        <v>2</v>
      </c>
    </row>
    <row r="162" spans="1:139" x14ac:dyDescent="0.25">
      <c r="A162" s="10">
        <v>43592.986562500002</v>
      </c>
      <c r="B162">
        <v>40</v>
      </c>
      <c r="C162">
        <v>20</v>
      </c>
      <c r="D162">
        <v>2</v>
      </c>
      <c r="E162">
        <v>2</v>
      </c>
      <c r="F162">
        <v>4</v>
      </c>
      <c r="G162">
        <v>4</v>
      </c>
      <c r="H162">
        <v>2</v>
      </c>
      <c r="I162">
        <v>3</v>
      </c>
      <c r="J162">
        <v>2</v>
      </c>
      <c r="K162">
        <v>6</v>
      </c>
      <c r="Q162" s="13">
        <v>1</v>
      </c>
      <c r="S162">
        <v>1</v>
      </c>
      <c r="W162">
        <v>1</v>
      </c>
      <c r="Z162">
        <v>1</v>
      </c>
      <c r="AH162">
        <v>1</v>
      </c>
      <c r="AL162" s="16">
        <v>2</v>
      </c>
      <c r="AM162" s="13">
        <v>7</v>
      </c>
      <c r="AN162">
        <v>1</v>
      </c>
      <c r="AO162" t="s">
        <v>822</v>
      </c>
      <c r="AP162">
        <v>1</v>
      </c>
      <c r="AT162">
        <v>1</v>
      </c>
      <c r="AU162">
        <v>1</v>
      </c>
      <c r="AV162">
        <v>1</v>
      </c>
      <c r="BA162">
        <v>1</v>
      </c>
      <c r="BB162">
        <v>1</v>
      </c>
      <c r="BG162">
        <v>1</v>
      </c>
      <c r="BJ162">
        <v>1</v>
      </c>
      <c r="BL162">
        <v>2</v>
      </c>
      <c r="BN162">
        <v>1</v>
      </c>
      <c r="BP162">
        <v>1</v>
      </c>
      <c r="BS162" s="13">
        <v>100</v>
      </c>
      <c r="BW162" s="20">
        <v>276</v>
      </c>
      <c r="BX162" s="20"/>
      <c r="BY162" s="20"/>
      <c r="BZ162" s="20"/>
      <c r="CD162">
        <v>1</v>
      </c>
      <c r="CI162">
        <v>1</v>
      </c>
      <c r="CJ162" t="s">
        <v>823</v>
      </c>
      <c r="CK162" t="s">
        <v>824</v>
      </c>
      <c r="CL162">
        <v>1</v>
      </c>
      <c r="CT162" s="16">
        <v>14</v>
      </c>
      <c r="CU162" s="16">
        <v>16</v>
      </c>
      <c r="CV162" s="16">
        <v>15</v>
      </c>
      <c r="CW162" s="16">
        <v>15</v>
      </c>
      <c r="CX162" s="16">
        <v>15</v>
      </c>
      <c r="CY162" s="16">
        <v>16</v>
      </c>
      <c r="CZ162" s="16">
        <v>15</v>
      </c>
      <c r="DA162" s="16">
        <v>14</v>
      </c>
      <c r="DB162" s="16">
        <v>15</v>
      </c>
      <c r="DC162" s="16">
        <v>14</v>
      </c>
      <c r="DD162">
        <v>1</v>
      </c>
      <c r="DF162">
        <v>1</v>
      </c>
      <c r="DJ162">
        <v>1</v>
      </c>
      <c r="DM162" t="e">
        <f>-Text serves as a good reference book  -Lab manual is very comprehensive /contains variety</f>
        <v>#NAME?</v>
      </c>
      <c r="DN162" t="s">
        <v>825</v>
      </c>
      <c r="DO162" s="13">
        <v>7</v>
      </c>
      <c r="DP162" s="13">
        <v>8</v>
      </c>
      <c r="DQ162" s="13">
        <v>5</v>
      </c>
      <c r="DR162" s="13">
        <v>7</v>
      </c>
      <c r="DT162">
        <v>1</v>
      </c>
      <c r="DY162">
        <v>1</v>
      </c>
      <c r="EA162">
        <v>1</v>
      </c>
      <c r="EH162">
        <v>2</v>
      </c>
      <c r="EI162">
        <v>2</v>
      </c>
    </row>
    <row r="163" spans="1:139" x14ac:dyDescent="0.25">
      <c r="A163" s="10">
        <v>43592.987002314818</v>
      </c>
      <c r="C163">
        <v>60</v>
      </c>
      <c r="D163">
        <v>3</v>
      </c>
      <c r="E163">
        <v>3</v>
      </c>
      <c r="F163">
        <v>6</v>
      </c>
      <c r="G163">
        <v>3</v>
      </c>
      <c r="H163">
        <v>2</v>
      </c>
      <c r="I163">
        <v>6</v>
      </c>
      <c r="J163">
        <v>2</v>
      </c>
      <c r="K163">
        <v>1</v>
      </c>
      <c r="L163" s="13">
        <v>13</v>
      </c>
      <c r="S163">
        <v>1</v>
      </c>
      <c r="AE163">
        <v>1</v>
      </c>
      <c r="AL163" s="16">
        <v>1</v>
      </c>
      <c r="AM163" s="13">
        <v>1</v>
      </c>
      <c r="AN163">
        <v>2</v>
      </c>
      <c r="AP163">
        <v>1</v>
      </c>
      <c r="AS163">
        <v>1</v>
      </c>
      <c r="AX163">
        <v>1</v>
      </c>
      <c r="AY163">
        <v>1</v>
      </c>
      <c r="BB163">
        <v>1</v>
      </c>
      <c r="BG163">
        <v>1</v>
      </c>
      <c r="BJ163">
        <v>1</v>
      </c>
      <c r="BL163">
        <v>1</v>
      </c>
      <c r="BP163">
        <v>1</v>
      </c>
      <c r="BS163" s="13">
        <v>98</v>
      </c>
      <c r="BW163" s="20"/>
      <c r="BX163" s="20"/>
      <c r="BY163" s="20"/>
      <c r="BZ163" s="20">
        <v>55</v>
      </c>
      <c r="CE163">
        <v>1</v>
      </c>
      <c r="CG163">
        <v>1</v>
      </c>
      <c r="CK163" t="s">
        <v>826</v>
      </c>
      <c r="CL163">
        <v>1</v>
      </c>
      <c r="CP163">
        <v>1</v>
      </c>
      <c r="CT163" s="16">
        <v>14</v>
      </c>
      <c r="CU163" s="16">
        <v>14</v>
      </c>
      <c r="CV163" s="16">
        <v>13</v>
      </c>
      <c r="CW163" s="16">
        <v>15</v>
      </c>
      <c r="CX163" s="16">
        <v>14</v>
      </c>
      <c r="CY163" s="16">
        <v>14</v>
      </c>
      <c r="CZ163" s="16">
        <v>14</v>
      </c>
      <c r="DA163" s="16">
        <v>14</v>
      </c>
      <c r="DB163" s="16">
        <v>14</v>
      </c>
      <c r="DC163" s="16">
        <v>15</v>
      </c>
      <c r="DD163">
        <v>1</v>
      </c>
      <c r="DJ163">
        <v>1</v>
      </c>
      <c r="DM163" t="s">
        <v>827</v>
      </c>
      <c r="DN163" t="s">
        <v>828</v>
      </c>
      <c r="DO163" s="13">
        <v>7</v>
      </c>
      <c r="DP163" s="13">
        <v>8</v>
      </c>
      <c r="DQ163" s="13">
        <v>6</v>
      </c>
      <c r="DR163" s="13">
        <v>7</v>
      </c>
      <c r="DU163">
        <v>1</v>
      </c>
      <c r="DY163">
        <v>1</v>
      </c>
      <c r="EE163">
        <v>1</v>
      </c>
      <c r="EF163">
        <v>4</v>
      </c>
      <c r="EH163">
        <v>1</v>
      </c>
      <c r="EI163">
        <v>1</v>
      </c>
    </row>
    <row r="164" spans="1:139" x14ac:dyDescent="0.25">
      <c r="A164" s="10">
        <v>43593.024386574078</v>
      </c>
      <c r="B164">
        <v>35</v>
      </c>
      <c r="C164">
        <v>48</v>
      </c>
      <c r="D164">
        <v>1</v>
      </c>
      <c r="E164">
        <v>4</v>
      </c>
      <c r="F164">
        <v>6</v>
      </c>
      <c r="G164">
        <v>3</v>
      </c>
      <c r="H164">
        <v>2</v>
      </c>
      <c r="I164">
        <v>4</v>
      </c>
      <c r="J164">
        <v>2</v>
      </c>
      <c r="K164">
        <v>7</v>
      </c>
      <c r="R164" s="13">
        <v>11</v>
      </c>
      <c r="S164">
        <v>1</v>
      </c>
      <c r="W164">
        <v>1</v>
      </c>
      <c r="AA164">
        <v>1</v>
      </c>
      <c r="AB164">
        <v>1</v>
      </c>
      <c r="AL164" s="16">
        <v>5</v>
      </c>
      <c r="AM164" s="13">
        <v>6</v>
      </c>
      <c r="AN164">
        <v>2</v>
      </c>
      <c r="AO164" t="s">
        <v>830</v>
      </c>
      <c r="AP164">
        <v>1</v>
      </c>
      <c r="AS164">
        <v>1</v>
      </c>
      <c r="AV164">
        <v>1</v>
      </c>
      <c r="AY164">
        <v>1</v>
      </c>
      <c r="BB164">
        <v>1</v>
      </c>
      <c r="BG164">
        <v>1</v>
      </c>
      <c r="BJ164">
        <v>1</v>
      </c>
      <c r="BL164">
        <v>1</v>
      </c>
      <c r="BN164">
        <v>1</v>
      </c>
      <c r="BP164">
        <v>1</v>
      </c>
      <c r="BS164" s="13">
        <v>100</v>
      </c>
      <c r="BW164" s="20"/>
      <c r="BX164" s="20" t="s">
        <v>1499</v>
      </c>
      <c r="BY164" s="20"/>
      <c r="BZ164" s="20"/>
      <c r="CB164">
        <v>1</v>
      </c>
      <c r="CC164">
        <v>1</v>
      </c>
      <c r="CD164">
        <v>1</v>
      </c>
      <c r="CG164">
        <v>1</v>
      </c>
      <c r="CK164" t="s">
        <v>831</v>
      </c>
      <c r="CT164" s="16">
        <v>13</v>
      </c>
      <c r="CU164" s="16">
        <v>14</v>
      </c>
      <c r="CV164" s="16">
        <v>13</v>
      </c>
      <c r="CW164" s="16">
        <v>14</v>
      </c>
      <c r="CX164" s="16">
        <v>14</v>
      </c>
      <c r="CY164" s="16">
        <v>14</v>
      </c>
      <c r="CZ164" s="16">
        <v>15</v>
      </c>
      <c r="DA164" s="16">
        <v>14</v>
      </c>
      <c r="DB164" s="16">
        <v>14</v>
      </c>
      <c r="DC164" s="16">
        <v>14</v>
      </c>
      <c r="DK164">
        <v>1</v>
      </c>
      <c r="DL164" t="s">
        <v>832</v>
      </c>
      <c r="DM164" t="s">
        <v>833</v>
      </c>
      <c r="DN164" t="s">
        <v>834</v>
      </c>
      <c r="DO164" s="13">
        <v>7</v>
      </c>
      <c r="DP164" s="13">
        <v>7</v>
      </c>
      <c r="DQ164" s="13">
        <v>5</v>
      </c>
      <c r="DR164" s="13">
        <v>8</v>
      </c>
      <c r="DU164">
        <v>1</v>
      </c>
      <c r="DV164">
        <v>1</v>
      </c>
      <c r="EF164">
        <v>5</v>
      </c>
      <c r="EH164">
        <v>1</v>
      </c>
      <c r="EI164">
        <v>1</v>
      </c>
    </row>
    <row r="165" spans="1:139" x14ac:dyDescent="0.25">
      <c r="A165" s="10">
        <v>43593.278993055559</v>
      </c>
      <c r="C165">
        <v>0</v>
      </c>
      <c r="D165">
        <v>6</v>
      </c>
      <c r="E165">
        <v>3</v>
      </c>
      <c r="F165">
        <v>4</v>
      </c>
      <c r="G165">
        <v>1</v>
      </c>
      <c r="H165">
        <v>2</v>
      </c>
      <c r="I165">
        <v>1</v>
      </c>
      <c r="J165">
        <v>2</v>
      </c>
      <c r="K165">
        <v>6</v>
      </c>
      <c r="Q165" s="13">
        <v>8</v>
      </c>
      <c r="S165">
        <v>1</v>
      </c>
      <c r="AA165">
        <v>1</v>
      </c>
      <c r="AJ165">
        <v>1</v>
      </c>
      <c r="AK165" t="s">
        <v>836</v>
      </c>
      <c r="AL165" s="16">
        <v>3</v>
      </c>
      <c r="AM165" s="13">
        <v>7</v>
      </c>
      <c r="AN165">
        <v>1</v>
      </c>
      <c r="AP165">
        <v>1</v>
      </c>
      <c r="AU165">
        <v>1</v>
      </c>
      <c r="AX165">
        <v>1</v>
      </c>
      <c r="AY165">
        <v>1</v>
      </c>
      <c r="BD165">
        <v>1</v>
      </c>
      <c r="BG165">
        <v>1</v>
      </c>
      <c r="BH165">
        <v>1</v>
      </c>
      <c r="BK165" t="s">
        <v>837</v>
      </c>
      <c r="BL165">
        <v>2</v>
      </c>
      <c r="BN165">
        <v>1</v>
      </c>
      <c r="BS165" s="13">
        <v>100</v>
      </c>
      <c r="BW165" s="20">
        <v>260</v>
      </c>
      <c r="BX165" s="20">
        <v>90</v>
      </c>
      <c r="BY165" s="20">
        <v>61</v>
      </c>
      <c r="BZ165" s="20"/>
      <c r="CB165">
        <v>1</v>
      </c>
      <c r="CD165">
        <v>1</v>
      </c>
      <c r="CK165" t="s">
        <v>838</v>
      </c>
      <c r="CL165">
        <v>1</v>
      </c>
      <c r="CP165">
        <v>1</v>
      </c>
      <c r="CT165" s="16">
        <v>13</v>
      </c>
      <c r="CU165" s="16">
        <v>15</v>
      </c>
      <c r="CV165" s="16">
        <v>13</v>
      </c>
      <c r="CW165" s="16">
        <v>13</v>
      </c>
      <c r="CX165" s="16">
        <v>13</v>
      </c>
      <c r="CZ165" s="16">
        <v>13</v>
      </c>
      <c r="DA165" s="16">
        <v>13</v>
      </c>
      <c r="DB165" s="16">
        <v>13</v>
      </c>
      <c r="DC165" s="16">
        <v>13</v>
      </c>
      <c r="DK165">
        <v>1</v>
      </c>
      <c r="DL165" t="s">
        <v>839</v>
      </c>
      <c r="DM165" t="s">
        <v>840</v>
      </c>
      <c r="DN165" t="s">
        <v>841</v>
      </c>
      <c r="DO165" s="13">
        <v>6</v>
      </c>
      <c r="DP165" s="13">
        <v>6</v>
      </c>
      <c r="DQ165" s="13">
        <v>6</v>
      </c>
      <c r="DR165" s="13">
        <v>9</v>
      </c>
      <c r="DU165">
        <v>1</v>
      </c>
      <c r="DZ165">
        <v>1</v>
      </c>
      <c r="EA165">
        <v>1</v>
      </c>
      <c r="EF165">
        <v>5</v>
      </c>
      <c r="EG165" t="s">
        <v>842</v>
      </c>
      <c r="EH165">
        <v>2</v>
      </c>
      <c r="EI165">
        <v>2</v>
      </c>
    </row>
    <row r="166" spans="1:139" x14ac:dyDescent="0.25">
      <c r="A166" s="10">
        <v>43593.286319444444</v>
      </c>
      <c r="B166">
        <v>75</v>
      </c>
      <c r="D166">
        <v>4</v>
      </c>
      <c r="E166">
        <v>1</v>
      </c>
      <c r="F166">
        <v>4</v>
      </c>
      <c r="G166">
        <v>1</v>
      </c>
      <c r="H166">
        <v>4</v>
      </c>
      <c r="I166">
        <v>6</v>
      </c>
      <c r="J166">
        <v>1</v>
      </c>
      <c r="K166">
        <v>6</v>
      </c>
      <c r="Q166" s="13">
        <v>6</v>
      </c>
      <c r="S166">
        <v>4</v>
      </c>
      <c r="AL166" s="16">
        <v>4</v>
      </c>
      <c r="AM166" s="13">
        <v>1</v>
      </c>
      <c r="AN166">
        <v>1</v>
      </c>
      <c r="AO166" t="s">
        <v>843</v>
      </c>
      <c r="AP166">
        <v>1</v>
      </c>
      <c r="AU166">
        <v>1</v>
      </c>
      <c r="AX166">
        <v>1</v>
      </c>
      <c r="BA166">
        <v>1</v>
      </c>
      <c r="BD166">
        <v>1</v>
      </c>
      <c r="BG166">
        <v>1</v>
      </c>
      <c r="BH166">
        <v>1</v>
      </c>
      <c r="BK166" t="s">
        <v>780</v>
      </c>
      <c r="BL166">
        <v>2</v>
      </c>
      <c r="BN166">
        <v>1</v>
      </c>
      <c r="BS166" s="13">
        <v>51</v>
      </c>
      <c r="BT166">
        <v>1</v>
      </c>
      <c r="BU166">
        <v>2</v>
      </c>
      <c r="BV166">
        <v>3</v>
      </c>
      <c r="BW166" s="20">
        <v>250</v>
      </c>
      <c r="BX166" s="20">
        <v>150</v>
      </c>
      <c r="BY166" s="20"/>
      <c r="BZ166" s="20"/>
      <c r="CA166">
        <v>1</v>
      </c>
      <c r="CD166">
        <v>1</v>
      </c>
      <c r="CT166" s="16">
        <v>14</v>
      </c>
      <c r="CU166" s="16">
        <v>14</v>
      </c>
      <c r="CV166" s="16">
        <v>14</v>
      </c>
      <c r="CW166" s="16">
        <v>14</v>
      </c>
      <c r="CX166" s="16">
        <v>14</v>
      </c>
      <c r="CY166" s="16">
        <v>13</v>
      </c>
      <c r="CZ166" s="16">
        <v>14</v>
      </c>
      <c r="DA166" s="16">
        <v>14</v>
      </c>
      <c r="DB166" s="16">
        <v>13</v>
      </c>
      <c r="DC166" s="16">
        <v>14</v>
      </c>
      <c r="DE166">
        <v>1</v>
      </c>
      <c r="DF166">
        <v>1</v>
      </c>
      <c r="DG166">
        <v>1</v>
      </c>
      <c r="DJ166">
        <v>1</v>
      </c>
      <c r="DM166" t="s">
        <v>844</v>
      </c>
      <c r="DN166" t="s">
        <v>845</v>
      </c>
      <c r="DO166" s="13">
        <v>5</v>
      </c>
      <c r="DP166" s="13">
        <v>5</v>
      </c>
      <c r="DQ166" s="13">
        <v>5</v>
      </c>
      <c r="DR166" s="13">
        <v>10</v>
      </c>
      <c r="DV166">
        <v>1</v>
      </c>
      <c r="EA166">
        <v>1</v>
      </c>
      <c r="EF166">
        <v>4</v>
      </c>
      <c r="EH166">
        <v>2</v>
      </c>
      <c r="EI166">
        <v>1</v>
      </c>
    </row>
    <row r="167" spans="1:139" x14ac:dyDescent="0.25">
      <c r="A167" s="10">
        <v>43593.287638888891</v>
      </c>
      <c r="B167">
        <v>50</v>
      </c>
      <c r="C167">
        <v>85</v>
      </c>
      <c r="D167">
        <v>4</v>
      </c>
      <c r="E167">
        <v>3</v>
      </c>
      <c r="F167">
        <v>1</v>
      </c>
      <c r="G167">
        <v>6</v>
      </c>
      <c r="H167">
        <v>3</v>
      </c>
      <c r="I167">
        <v>2</v>
      </c>
      <c r="K167">
        <v>5</v>
      </c>
      <c r="P167" s="13">
        <v>18</v>
      </c>
      <c r="S167">
        <v>3</v>
      </c>
      <c r="AL167" s="16">
        <v>4</v>
      </c>
      <c r="AM167" s="13">
        <v>7</v>
      </c>
      <c r="AN167">
        <v>2</v>
      </c>
      <c r="AO167" t="s">
        <v>846</v>
      </c>
      <c r="AP167">
        <v>1</v>
      </c>
      <c r="AU167">
        <v>1</v>
      </c>
      <c r="AW167">
        <v>1</v>
      </c>
      <c r="BA167">
        <v>1</v>
      </c>
      <c r="BC167">
        <v>1</v>
      </c>
      <c r="BG167">
        <v>1</v>
      </c>
      <c r="BJ167">
        <v>1</v>
      </c>
      <c r="BL167">
        <v>1</v>
      </c>
      <c r="BN167">
        <v>1</v>
      </c>
      <c r="BS167" s="13">
        <v>95</v>
      </c>
      <c r="BT167">
        <v>1</v>
      </c>
      <c r="BU167">
        <v>2</v>
      </c>
      <c r="BV167">
        <v>3</v>
      </c>
      <c r="BW167" s="20">
        <v>100</v>
      </c>
      <c r="BX167" s="20"/>
      <c r="BY167" s="20"/>
      <c r="BZ167" s="20"/>
      <c r="CK167" t="s">
        <v>847</v>
      </c>
      <c r="CL167">
        <v>1</v>
      </c>
      <c r="CT167" s="16">
        <v>18</v>
      </c>
      <c r="CU167" s="16">
        <v>15</v>
      </c>
      <c r="CV167" s="16">
        <v>15</v>
      </c>
      <c r="CW167" s="16">
        <v>16</v>
      </c>
      <c r="CX167" s="16">
        <v>15</v>
      </c>
      <c r="CY167" s="16">
        <v>15</v>
      </c>
      <c r="CZ167" s="16">
        <v>16</v>
      </c>
      <c r="DA167" s="16">
        <v>15</v>
      </c>
      <c r="DB167" s="16">
        <v>15</v>
      </c>
      <c r="DC167" s="16">
        <v>16</v>
      </c>
      <c r="DF167">
        <v>1</v>
      </c>
      <c r="DJ167">
        <v>1</v>
      </c>
      <c r="DN167" t="s">
        <v>848</v>
      </c>
      <c r="DO167" s="13">
        <v>5</v>
      </c>
      <c r="DP167" s="13">
        <v>5</v>
      </c>
      <c r="DQ167" s="13">
        <v>5</v>
      </c>
      <c r="DR167" s="13">
        <v>10</v>
      </c>
      <c r="DU167">
        <v>1</v>
      </c>
      <c r="DV167">
        <v>1</v>
      </c>
      <c r="DZ167">
        <v>1</v>
      </c>
      <c r="EA167">
        <v>1</v>
      </c>
      <c r="EE167">
        <v>1</v>
      </c>
      <c r="EF167">
        <v>4</v>
      </c>
      <c r="EH167">
        <v>1</v>
      </c>
      <c r="EI167">
        <v>1</v>
      </c>
    </row>
    <row r="168" spans="1:139" x14ac:dyDescent="0.25">
      <c r="A168" s="10">
        <v>43593.311400462961</v>
      </c>
      <c r="C168">
        <v>68</v>
      </c>
      <c r="D168">
        <v>4</v>
      </c>
      <c r="E168">
        <v>3</v>
      </c>
      <c r="F168">
        <v>5</v>
      </c>
      <c r="G168">
        <v>4</v>
      </c>
      <c r="I168">
        <v>4</v>
      </c>
      <c r="K168">
        <v>2</v>
      </c>
      <c r="M168" s="13">
        <v>15</v>
      </c>
      <c r="S168">
        <v>4</v>
      </c>
      <c r="AL168" s="16">
        <v>3</v>
      </c>
      <c r="AM168" s="13">
        <v>5</v>
      </c>
      <c r="AN168">
        <v>1</v>
      </c>
      <c r="AP168">
        <v>1</v>
      </c>
      <c r="AT168">
        <v>1</v>
      </c>
      <c r="AX168">
        <v>1</v>
      </c>
      <c r="AY168">
        <v>1</v>
      </c>
      <c r="BD168">
        <v>1</v>
      </c>
      <c r="BE168">
        <v>1</v>
      </c>
      <c r="BI168">
        <v>1</v>
      </c>
      <c r="BL168">
        <v>1</v>
      </c>
      <c r="BN168">
        <v>1</v>
      </c>
      <c r="BS168" s="13">
        <v>100</v>
      </c>
      <c r="BW168" s="20">
        <v>75</v>
      </c>
      <c r="BX168" s="20"/>
      <c r="BY168" s="20"/>
      <c r="BZ168" s="20"/>
      <c r="CI168">
        <v>1</v>
      </c>
      <c r="CK168" t="s">
        <v>850</v>
      </c>
      <c r="CL168">
        <v>1</v>
      </c>
      <c r="CT168" s="16">
        <v>14</v>
      </c>
      <c r="CU168" s="16">
        <v>14</v>
      </c>
      <c r="CV168" s="16">
        <v>14</v>
      </c>
      <c r="CW168" s="16">
        <v>14</v>
      </c>
      <c r="CX168" s="16">
        <v>14</v>
      </c>
      <c r="CY168" s="16">
        <v>14</v>
      </c>
      <c r="CZ168" s="16">
        <v>14</v>
      </c>
      <c r="DA168" s="16">
        <v>14</v>
      </c>
      <c r="DB168" s="16">
        <v>14</v>
      </c>
      <c r="DC168" s="16">
        <v>14</v>
      </c>
      <c r="DJ168">
        <v>1</v>
      </c>
      <c r="DO168" s="13">
        <v>6</v>
      </c>
      <c r="DP168" s="13">
        <v>6</v>
      </c>
      <c r="DQ168" s="13">
        <v>6</v>
      </c>
      <c r="DR168" s="13">
        <v>9</v>
      </c>
      <c r="DU168">
        <v>1</v>
      </c>
      <c r="DZ168">
        <v>1</v>
      </c>
      <c r="EA168">
        <v>1</v>
      </c>
      <c r="EF168">
        <v>4</v>
      </c>
      <c r="EH168">
        <v>2</v>
      </c>
      <c r="EI168">
        <v>2</v>
      </c>
    </row>
    <row r="169" spans="1:139" x14ac:dyDescent="0.25">
      <c r="A169" s="10">
        <v>43593.38559027778</v>
      </c>
      <c r="B169">
        <v>50</v>
      </c>
      <c r="C169">
        <v>70</v>
      </c>
      <c r="D169">
        <v>5</v>
      </c>
      <c r="E169">
        <v>2</v>
      </c>
      <c r="F169">
        <v>7</v>
      </c>
      <c r="G169">
        <v>3</v>
      </c>
      <c r="H169">
        <v>4</v>
      </c>
      <c r="I169">
        <v>3</v>
      </c>
      <c r="J169">
        <v>1</v>
      </c>
      <c r="K169">
        <v>4</v>
      </c>
      <c r="O169" s="13">
        <v>4</v>
      </c>
      <c r="S169">
        <v>2</v>
      </c>
      <c r="AL169" s="16">
        <v>4</v>
      </c>
      <c r="AM169" s="13">
        <v>6</v>
      </c>
      <c r="AN169">
        <v>1</v>
      </c>
      <c r="AP169">
        <v>1</v>
      </c>
      <c r="AU169">
        <v>1</v>
      </c>
      <c r="AX169">
        <v>1</v>
      </c>
      <c r="AY169">
        <v>1</v>
      </c>
      <c r="BD169">
        <v>1</v>
      </c>
      <c r="BE169">
        <v>1</v>
      </c>
      <c r="BI169">
        <v>1</v>
      </c>
      <c r="BL169">
        <v>1</v>
      </c>
      <c r="BN169">
        <v>1</v>
      </c>
      <c r="BP169">
        <v>1</v>
      </c>
      <c r="BS169" s="13">
        <v>100</v>
      </c>
      <c r="BW169" s="20">
        <v>100</v>
      </c>
      <c r="BX169" s="20">
        <v>50</v>
      </c>
      <c r="BY169" s="20">
        <v>30</v>
      </c>
      <c r="BZ169" s="20">
        <v>30</v>
      </c>
      <c r="CC169">
        <v>1</v>
      </c>
      <c r="CF169">
        <v>1</v>
      </c>
      <c r="CG169">
        <v>1</v>
      </c>
      <c r="CH169">
        <v>1</v>
      </c>
      <c r="CL169">
        <v>1</v>
      </c>
      <c r="CP169">
        <v>1</v>
      </c>
      <c r="CT169" s="16">
        <v>14</v>
      </c>
      <c r="CU169" s="16">
        <v>16</v>
      </c>
      <c r="CV169" s="16">
        <v>13</v>
      </c>
      <c r="CW169" s="16">
        <v>15</v>
      </c>
      <c r="CX169" s="16">
        <v>16</v>
      </c>
      <c r="CY169" s="16">
        <v>15</v>
      </c>
      <c r="CZ169" s="16">
        <v>15</v>
      </c>
      <c r="DA169" s="16">
        <v>13</v>
      </c>
      <c r="DB169" s="16">
        <v>14</v>
      </c>
      <c r="DC169" s="16">
        <v>14</v>
      </c>
      <c r="DD169">
        <v>1</v>
      </c>
      <c r="DE169">
        <v>1</v>
      </c>
      <c r="DF169">
        <v>1</v>
      </c>
      <c r="DG169">
        <v>1</v>
      </c>
      <c r="DH169">
        <v>1</v>
      </c>
      <c r="DJ169">
        <v>1</v>
      </c>
      <c r="DM169" t="s">
        <v>851</v>
      </c>
      <c r="DN169" t="s">
        <v>852</v>
      </c>
      <c r="DO169" s="13">
        <v>6</v>
      </c>
      <c r="DP169" s="13">
        <v>8</v>
      </c>
      <c r="DQ169" s="13">
        <v>5</v>
      </c>
      <c r="DR169" s="13">
        <v>9</v>
      </c>
      <c r="DT169">
        <v>1</v>
      </c>
      <c r="DV169">
        <v>1</v>
      </c>
      <c r="EA169">
        <v>1</v>
      </c>
      <c r="EH169">
        <v>1</v>
      </c>
      <c r="EI169">
        <v>2</v>
      </c>
    </row>
    <row r="170" spans="1:139" x14ac:dyDescent="0.25">
      <c r="A170" s="10">
        <v>43593.387638888889</v>
      </c>
      <c r="B170">
        <v>70</v>
      </c>
      <c r="D170">
        <v>3</v>
      </c>
      <c r="E170">
        <v>3</v>
      </c>
      <c r="F170">
        <v>3</v>
      </c>
      <c r="G170">
        <v>5</v>
      </c>
      <c r="H170">
        <v>2</v>
      </c>
      <c r="I170">
        <v>6</v>
      </c>
      <c r="J170">
        <v>1</v>
      </c>
      <c r="K170">
        <v>2</v>
      </c>
      <c r="M170" s="13">
        <v>13</v>
      </c>
      <c r="S170">
        <v>1</v>
      </c>
      <c r="AB170">
        <v>1</v>
      </c>
      <c r="AL170" s="16">
        <v>4</v>
      </c>
      <c r="AM170" s="13">
        <v>8</v>
      </c>
      <c r="AN170">
        <v>2</v>
      </c>
      <c r="AO170" t="s">
        <v>853</v>
      </c>
      <c r="AP170">
        <v>1</v>
      </c>
      <c r="AT170">
        <v>1</v>
      </c>
      <c r="AX170">
        <v>1</v>
      </c>
      <c r="AZ170">
        <v>1</v>
      </c>
      <c r="BC170">
        <v>1</v>
      </c>
      <c r="BE170">
        <v>1</v>
      </c>
      <c r="BJ170">
        <v>1</v>
      </c>
      <c r="BL170">
        <v>1</v>
      </c>
      <c r="BN170">
        <v>1</v>
      </c>
      <c r="BO170">
        <v>1</v>
      </c>
      <c r="BP170">
        <v>1</v>
      </c>
      <c r="BS170" s="13">
        <v>80</v>
      </c>
      <c r="BW170" s="20">
        <v>150</v>
      </c>
      <c r="BX170" s="20">
        <v>90</v>
      </c>
      <c r="BY170" s="20">
        <v>65</v>
      </c>
      <c r="BZ170" s="20"/>
      <c r="CD170">
        <v>1</v>
      </c>
      <c r="CG170">
        <v>1</v>
      </c>
      <c r="CK170" t="s">
        <v>854</v>
      </c>
      <c r="CL170">
        <v>1</v>
      </c>
      <c r="CP170">
        <v>1</v>
      </c>
      <c r="CT170" s="16">
        <v>14</v>
      </c>
      <c r="CU170" s="16">
        <v>16</v>
      </c>
      <c r="CV170" s="16">
        <v>15</v>
      </c>
      <c r="CW170" s="16">
        <v>15</v>
      </c>
      <c r="CX170" s="16">
        <v>15</v>
      </c>
      <c r="CY170" s="16">
        <v>15</v>
      </c>
      <c r="CZ170" s="16">
        <v>15</v>
      </c>
      <c r="DA170" s="16">
        <v>15</v>
      </c>
      <c r="DB170" s="16">
        <v>15</v>
      </c>
      <c r="DC170" s="16">
        <v>15</v>
      </c>
      <c r="DD170">
        <v>1</v>
      </c>
      <c r="DE170">
        <v>1</v>
      </c>
      <c r="DF170">
        <v>1</v>
      </c>
      <c r="DG170">
        <v>1</v>
      </c>
      <c r="DH170">
        <v>1</v>
      </c>
      <c r="DJ170">
        <v>1</v>
      </c>
      <c r="DM170" t="s">
        <v>855</v>
      </c>
      <c r="DN170" t="s">
        <v>268</v>
      </c>
      <c r="DO170" s="13">
        <v>6</v>
      </c>
      <c r="DP170" s="13">
        <v>6</v>
      </c>
      <c r="DQ170" s="13">
        <v>5</v>
      </c>
      <c r="DR170" s="13">
        <v>7</v>
      </c>
      <c r="DU170">
        <v>1</v>
      </c>
      <c r="DV170">
        <v>1</v>
      </c>
      <c r="DZ170">
        <v>1</v>
      </c>
      <c r="EA170">
        <v>1</v>
      </c>
      <c r="EE170">
        <v>1</v>
      </c>
      <c r="EF170">
        <v>4</v>
      </c>
      <c r="EH170">
        <v>2</v>
      </c>
      <c r="EI170">
        <v>1</v>
      </c>
    </row>
    <row r="171" spans="1:139" x14ac:dyDescent="0.25">
      <c r="A171" s="10">
        <v>43593.389930555553</v>
      </c>
      <c r="B171">
        <v>100</v>
      </c>
      <c r="D171">
        <v>4</v>
      </c>
      <c r="E171">
        <v>1</v>
      </c>
      <c r="F171">
        <v>4</v>
      </c>
      <c r="G171">
        <v>1</v>
      </c>
      <c r="H171">
        <v>4</v>
      </c>
      <c r="I171">
        <v>5</v>
      </c>
      <c r="J171">
        <v>1</v>
      </c>
      <c r="K171">
        <v>7</v>
      </c>
      <c r="R171" s="13">
        <v>11</v>
      </c>
      <c r="S171">
        <v>2</v>
      </c>
      <c r="AL171" s="16">
        <v>3</v>
      </c>
      <c r="AM171" s="13">
        <v>6</v>
      </c>
      <c r="AN171">
        <v>1</v>
      </c>
      <c r="AO171" t="s">
        <v>857</v>
      </c>
      <c r="AR171">
        <v>1</v>
      </c>
      <c r="AU171">
        <v>1</v>
      </c>
      <c r="AV171">
        <v>1</v>
      </c>
      <c r="BA171">
        <v>1</v>
      </c>
      <c r="BB171">
        <v>1</v>
      </c>
      <c r="BG171">
        <v>1</v>
      </c>
      <c r="BH171">
        <v>1</v>
      </c>
      <c r="BK171" t="s">
        <v>858</v>
      </c>
      <c r="BW171" s="20"/>
      <c r="BX171" s="20"/>
      <c r="BY171" s="20"/>
      <c r="BZ171" s="20"/>
      <c r="CK171" t="s">
        <v>859</v>
      </c>
      <c r="DM171" t="s">
        <v>860</v>
      </c>
      <c r="DN171" t="s">
        <v>262</v>
      </c>
      <c r="DO171" s="13">
        <v>8</v>
      </c>
      <c r="DP171" s="13">
        <v>8</v>
      </c>
      <c r="DQ171" s="13">
        <v>8</v>
      </c>
      <c r="DR171" s="13">
        <v>6</v>
      </c>
      <c r="DT171">
        <v>1</v>
      </c>
      <c r="DV171">
        <v>1</v>
      </c>
      <c r="EA171">
        <v>1</v>
      </c>
      <c r="EH171">
        <v>1</v>
      </c>
      <c r="EI171">
        <v>1</v>
      </c>
    </row>
    <row r="172" spans="1:139" x14ac:dyDescent="0.25">
      <c r="A172" s="10">
        <v>43593.392893518518</v>
      </c>
      <c r="B172">
        <v>24</v>
      </c>
      <c r="C172">
        <v>90</v>
      </c>
      <c r="D172">
        <v>4</v>
      </c>
      <c r="E172">
        <v>3</v>
      </c>
      <c r="F172">
        <v>5</v>
      </c>
      <c r="G172">
        <v>4</v>
      </c>
      <c r="H172">
        <v>4</v>
      </c>
      <c r="I172">
        <v>4</v>
      </c>
      <c r="J172">
        <v>1</v>
      </c>
      <c r="K172">
        <v>6</v>
      </c>
      <c r="Q172" s="13">
        <v>11</v>
      </c>
      <c r="S172">
        <v>1</v>
      </c>
      <c r="W172">
        <v>1</v>
      </c>
      <c r="AL172" s="16">
        <v>4</v>
      </c>
      <c r="AM172" s="13">
        <v>7</v>
      </c>
      <c r="AN172">
        <v>1</v>
      </c>
      <c r="AP172">
        <v>1</v>
      </c>
      <c r="BI172">
        <v>1</v>
      </c>
      <c r="BK172" t="s">
        <v>862</v>
      </c>
      <c r="BL172">
        <v>1</v>
      </c>
      <c r="BN172">
        <v>1</v>
      </c>
      <c r="BS172" s="13">
        <v>100</v>
      </c>
      <c r="BW172" s="20"/>
      <c r="BX172" s="20"/>
      <c r="BY172" s="20"/>
      <c r="BZ172" s="20"/>
      <c r="CA172">
        <v>1</v>
      </c>
      <c r="CB172">
        <v>1</v>
      </c>
      <c r="CD172">
        <v>1</v>
      </c>
      <c r="CL172">
        <v>1</v>
      </c>
      <c r="CP172">
        <v>1</v>
      </c>
      <c r="CT172" s="16">
        <v>14</v>
      </c>
      <c r="CU172" s="16">
        <v>14</v>
      </c>
      <c r="CV172" s="16">
        <v>13</v>
      </c>
      <c r="CW172" s="16">
        <v>14</v>
      </c>
      <c r="CX172" s="16">
        <v>14</v>
      </c>
      <c r="CY172" s="16">
        <v>13</v>
      </c>
      <c r="CZ172" s="16">
        <v>13</v>
      </c>
      <c r="DA172" s="16">
        <v>13</v>
      </c>
      <c r="DB172" s="16">
        <v>13</v>
      </c>
      <c r="DC172" s="16">
        <v>13</v>
      </c>
      <c r="DH172">
        <v>1</v>
      </c>
      <c r="DJ172">
        <v>1</v>
      </c>
      <c r="DM172" t="s">
        <v>863</v>
      </c>
      <c r="DN172" t="s">
        <v>864</v>
      </c>
      <c r="DO172" s="13">
        <v>7</v>
      </c>
      <c r="DP172" s="13">
        <v>8</v>
      </c>
      <c r="DQ172" s="13">
        <v>5</v>
      </c>
      <c r="DR172" s="13">
        <v>9</v>
      </c>
      <c r="DU172">
        <v>1</v>
      </c>
      <c r="DW172">
        <v>1</v>
      </c>
      <c r="EA172">
        <v>1</v>
      </c>
      <c r="EF172">
        <v>7</v>
      </c>
      <c r="EH172">
        <v>1</v>
      </c>
      <c r="EI172">
        <v>2</v>
      </c>
    </row>
    <row r="173" spans="1:139" x14ac:dyDescent="0.25">
      <c r="A173" s="10">
        <v>43593.394444444442</v>
      </c>
      <c r="B173">
        <v>60</v>
      </c>
      <c r="C173">
        <v>62</v>
      </c>
      <c r="D173">
        <v>6</v>
      </c>
      <c r="E173">
        <v>1</v>
      </c>
      <c r="F173">
        <v>6</v>
      </c>
      <c r="G173">
        <v>6</v>
      </c>
      <c r="H173">
        <v>4</v>
      </c>
      <c r="I173">
        <v>3</v>
      </c>
      <c r="J173">
        <v>1</v>
      </c>
      <c r="K173">
        <v>1</v>
      </c>
      <c r="L173" s="13">
        <v>13</v>
      </c>
      <c r="S173">
        <v>2</v>
      </c>
      <c r="AL173" s="16">
        <v>2</v>
      </c>
      <c r="AM173" s="13">
        <v>5</v>
      </c>
      <c r="AN173">
        <v>1</v>
      </c>
      <c r="AO173" t="s">
        <v>865</v>
      </c>
      <c r="AP173">
        <v>1</v>
      </c>
      <c r="AU173">
        <v>1</v>
      </c>
      <c r="AX173">
        <v>1</v>
      </c>
      <c r="BA173">
        <v>1</v>
      </c>
      <c r="BD173">
        <v>1</v>
      </c>
      <c r="BG173">
        <v>1</v>
      </c>
      <c r="BJ173">
        <v>1</v>
      </c>
      <c r="BL173">
        <v>1</v>
      </c>
      <c r="BN173">
        <v>1</v>
      </c>
      <c r="BO173">
        <v>1</v>
      </c>
      <c r="BS173" s="13">
        <v>85</v>
      </c>
      <c r="BW173" s="20">
        <v>39</v>
      </c>
      <c r="BX173" s="20">
        <v>20</v>
      </c>
      <c r="BY173" s="20">
        <v>20</v>
      </c>
      <c r="BZ173" s="20"/>
      <c r="CB173">
        <v>1</v>
      </c>
      <c r="CD173">
        <v>1</v>
      </c>
      <c r="CG173">
        <v>1</v>
      </c>
      <c r="CH173">
        <v>1</v>
      </c>
      <c r="CK173" t="s">
        <v>866</v>
      </c>
      <c r="CL173">
        <v>1</v>
      </c>
      <c r="CP173">
        <v>1</v>
      </c>
      <c r="CT173" s="16">
        <v>14</v>
      </c>
      <c r="CU173" s="16">
        <v>14</v>
      </c>
      <c r="CV173" s="16">
        <v>14</v>
      </c>
      <c r="CW173" s="16">
        <v>14</v>
      </c>
      <c r="CX173" s="16">
        <v>14</v>
      </c>
      <c r="CY173" s="16">
        <v>14</v>
      </c>
      <c r="CZ173" s="16">
        <v>14</v>
      </c>
      <c r="DA173" s="16">
        <v>14</v>
      </c>
      <c r="DB173" s="16">
        <v>14</v>
      </c>
      <c r="DC173" s="16">
        <v>14</v>
      </c>
      <c r="DD173">
        <v>1</v>
      </c>
      <c r="DE173">
        <v>1</v>
      </c>
      <c r="DF173">
        <v>1</v>
      </c>
      <c r="DG173">
        <v>1</v>
      </c>
      <c r="DJ173">
        <v>1</v>
      </c>
      <c r="DM173" t="s">
        <v>867</v>
      </c>
      <c r="DN173" t="s">
        <v>868</v>
      </c>
      <c r="DO173" s="13">
        <v>8</v>
      </c>
      <c r="DP173" s="13">
        <v>8</v>
      </c>
      <c r="DQ173" s="13">
        <v>8</v>
      </c>
      <c r="DR173" s="13">
        <v>7</v>
      </c>
      <c r="DS173">
        <v>1</v>
      </c>
      <c r="DT173">
        <v>1</v>
      </c>
      <c r="DY173">
        <v>1</v>
      </c>
      <c r="ED173">
        <v>1</v>
      </c>
      <c r="EG173" t="s">
        <v>869</v>
      </c>
      <c r="EH173">
        <v>1</v>
      </c>
      <c r="EI173">
        <v>1</v>
      </c>
    </row>
    <row r="174" spans="1:139" x14ac:dyDescent="0.25">
      <c r="A174" s="10">
        <v>43593.403240740743</v>
      </c>
      <c r="B174">
        <v>2</v>
      </c>
      <c r="C174">
        <v>1</v>
      </c>
      <c r="D174">
        <v>4</v>
      </c>
      <c r="E174">
        <v>1</v>
      </c>
      <c r="F174">
        <v>5</v>
      </c>
      <c r="G174">
        <v>3</v>
      </c>
      <c r="H174">
        <v>4</v>
      </c>
      <c r="I174">
        <v>6</v>
      </c>
      <c r="J174">
        <v>1</v>
      </c>
      <c r="K174">
        <v>6</v>
      </c>
      <c r="Q174" s="13">
        <v>11</v>
      </c>
      <c r="S174">
        <v>3</v>
      </c>
      <c r="AL174" s="16">
        <v>3</v>
      </c>
      <c r="AM174" s="13">
        <v>5</v>
      </c>
      <c r="AN174">
        <v>1</v>
      </c>
      <c r="AP174">
        <v>1</v>
      </c>
      <c r="AU174">
        <v>1</v>
      </c>
      <c r="AX174">
        <v>1</v>
      </c>
      <c r="BA174">
        <v>1</v>
      </c>
      <c r="BD174">
        <v>1</v>
      </c>
      <c r="BG174">
        <v>1</v>
      </c>
      <c r="BH174">
        <v>1</v>
      </c>
      <c r="BL174">
        <v>1</v>
      </c>
      <c r="BN174">
        <v>1</v>
      </c>
      <c r="BS174" s="13">
        <v>100</v>
      </c>
      <c r="BW174" s="20">
        <v>200</v>
      </c>
      <c r="BX174" s="20">
        <v>100</v>
      </c>
      <c r="BY174" s="20"/>
      <c r="BZ174" s="20"/>
      <c r="CA174">
        <v>1</v>
      </c>
      <c r="CL174">
        <v>1</v>
      </c>
      <c r="CP174">
        <v>1</v>
      </c>
      <c r="CT174" s="16">
        <v>15</v>
      </c>
      <c r="CU174" s="16">
        <v>16</v>
      </c>
      <c r="CV174" s="16">
        <v>14</v>
      </c>
      <c r="CW174" s="16">
        <v>14</v>
      </c>
      <c r="CX174" s="16">
        <v>14</v>
      </c>
      <c r="CY174" s="16">
        <v>16</v>
      </c>
      <c r="CZ174" s="16">
        <v>16</v>
      </c>
      <c r="DA174" s="16">
        <v>14</v>
      </c>
      <c r="DB174" s="16">
        <v>14</v>
      </c>
      <c r="DD174">
        <v>1</v>
      </c>
      <c r="DM174" t="s">
        <v>871</v>
      </c>
      <c r="DN174" t="s">
        <v>872</v>
      </c>
      <c r="DO174" s="13">
        <v>7</v>
      </c>
      <c r="DP174" s="13">
        <v>7</v>
      </c>
      <c r="DQ174" s="13">
        <v>7</v>
      </c>
      <c r="DR174" s="13">
        <v>9</v>
      </c>
      <c r="DU174">
        <v>1</v>
      </c>
      <c r="DV174">
        <v>1</v>
      </c>
      <c r="EE174">
        <v>1</v>
      </c>
      <c r="EF174">
        <v>6</v>
      </c>
      <c r="EH174">
        <v>2</v>
      </c>
      <c r="EI174">
        <v>2</v>
      </c>
    </row>
    <row r="175" spans="1:139" x14ac:dyDescent="0.25">
      <c r="A175" s="10">
        <v>43593.429710648146</v>
      </c>
      <c r="B175">
        <v>15</v>
      </c>
      <c r="D175">
        <v>4</v>
      </c>
      <c r="E175">
        <v>2</v>
      </c>
      <c r="F175">
        <v>3</v>
      </c>
      <c r="G175">
        <v>6</v>
      </c>
      <c r="H175">
        <v>2</v>
      </c>
      <c r="I175">
        <v>3</v>
      </c>
      <c r="J175">
        <v>2</v>
      </c>
      <c r="K175">
        <v>6</v>
      </c>
      <c r="Q175" s="13">
        <v>11</v>
      </c>
      <c r="S175">
        <v>1</v>
      </c>
      <c r="T175">
        <v>1</v>
      </c>
      <c r="W175">
        <v>1</v>
      </c>
      <c r="AB175">
        <v>1</v>
      </c>
      <c r="AL175" s="16">
        <v>4</v>
      </c>
      <c r="AM175" s="13">
        <v>8</v>
      </c>
      <c r="AN175">
        <v>1</v>
      </c>
      <c r="AO175" t="s">
        <v>873</v>
      </c>
      <c r="AQ175">
        <v>1</v>
      </c>
      <c r="AU175">
        <v>1</v>
      </c>
      <c r="AX175">
        <v>1</v>
      </c>
      <c r="AY175">
        <v>1</v>
      </c>
      <c r="BD175">
        <v>1</v>
      </c>
      <c r="BG175">
        <v>1</v>
      </c>
      <c r="BH175">
        <v>1</v>
      </c>
      <c r="BW175" s="20"/>
      <c r="BX175" s="20"/>
      <c r="BY175" s="20"/>
      <c r="BZ175" s="20"/>
      <c r="DM175" t="s">
        <v>874</v>
      </c>
      <c r="DN175" t="s">
        <v>202</v>
      </c>
      <c r="DO175" s="13">
        <v>7</v>
      </c>
      <c r="DP175" s="13">
        <v>7</v>
      </c>
      <c r="DQ175" s="13">
        <v>7</v>
      </c>
      <c r="DR175" s="13">
        <v>8</v>
      </c>
      <c r="DU175">
        <v>1</v>
      </c>
      <c r="DZ175">
        <v>1</v>
      </c>
      <c r="EE175">
        <v>1</v>
      </c>
      <c r="EF175">
        <v>5</v>
      </c>
      <c r="EH175">
        <v>1</v>
      </c>
      <c r="EI175">
        <v>1</v>
      </c>
    </row>
    <row r="176" spans="1:139" x14ac:dyDescent="0.25">
      <c r="A176" s="10">
        <v>43593.434259259258</v>
      </c>
      <c r="B176">
        <v>50</v>
      </c>
      <c r="C176">
        <v>16</v>
      </c>
      <c r="D176">
        <v>1</v>
      </c>
      <c r="E176">
        <v>6</v>
      </c>
      <c r="F176">
        <v>7</v>
      </c>
      <c r="G176">
        <v>4</v>
      </c>
      <c r="H176">
        <v>4</v>
      </c>
      <c r="I176">
        <v>5</v>
      </c>
      <c r="J176">
        <v>1</v>
      </c>
      <c r="K176">
        <v>2</v>
      </c>
      <c r="M176" s="13">
        <v>3</v>
      </c>
      <c r="S176">
        <v>1</v>
      </c>
      <c r="AA176">
        <v>1</v>
      </c>
      <c r="AB176">
        <v>1</v>
      </c>
      <c r="AL176" s="16">
        <v>1</v>
      </c>
      <c r="AM176" s="13">
        <v>5</v>
      </c>
      <c r="AN176">
        <v>1</v>
      </c>
      <c r="AO176" t="s">
        <v>876</v>
      </c>
      <c r="AQ176">
        <v>1</v>
      </c>
      <c r="AT176">
        <v>1</v>
      </c>
      <c r="AW176">
        <v>1</v>
      </c>
      <c r="AZ176">
        <v>1</v>
      </c>
      <c r="BD176">
        <v>1</v>
      </c>
      <c r="BG176">
        <v>1</v>
      </c>
      <c r="BJ176">
        <v>1</v>
      </c>
      <c r="BW176" s="20"/>
      <c r="BX176" s="20"/>
      <c r="BY176" s="20"/>
      <c r="BZ176" s="20"/>
      <c r="CK176" t="s">
        <v>877</v>
      </c>
      <c r="DM176" t="s">
        <v>878</v>
      </c>
      <c r="DN176" t="s">
        <v>879</v>
      </c>
      <c r="DO176" s="13">
        <v>8</v>
      </c>
      <c r="DP176" s="13">
        <v>8</v>
      </c>
      <c r="DQ176" s="13">
        <v>5</v>
      </c>
      <c r="DR176" s="13">
        <v>10</v>
      </c>
      <c r="DU176">
        <v>1</v>
      </c>
      <c r="DV176">
        <v>1</v>
      </c>
      <c r="EA176">
        <v>1</v>
      </c>
      <c r="EF176">
        <v>3</v>
      </c>
      <c r="EH176">
        <v>2</v>
      </c>
      <c r="EI176">
        <v>1</v>
      </c>
    </row>
    <row r="177" spans="1:139" x14ac:dyDescent="0.25">
      <c r="A177" s="10">
        <v>43593.44703703704</v>
      </c>
      <c r="B177">
        <v>70</v>
      </c>
      <c r="D177">
        <v>4</v>
      </c>
      <c r="E177">
        <v>1</v>
      </c>
      <c r="F177">
        <v>5</v>
      </c>
      <c r="G177">
        <v>3</v>
      </c>
      <c r="H177">
        <v>4</v>
      </c>
      <c r="I177">
        <v>2</v>
      </c>
      <c r="J177">
        <v>1</v>
      </c>
      <c r="K177">
        <v>1</v>
      </c>
      <c r="L177" s="13">
        <v>2</v>
      </c>
      <c r="S177">
        <v>2</v>
      </c>
      <c r="AL177" s="16">
        <v>2</v>
      </c>
      <c r="AM177" s="13">
        <v>8</v>
      </c>
      <c r="AN177">
        <v>1</v>
      </c>
      <c r="AO177" t="s">
        <v>451</v>
      </c>
      <c r="AP177">
        <v>1</v>
      </c>
      <c r="AU177">
        <v>1</v>
      </c>
      <c r="AV177">
        <v>1</v>
      </c>
      <c r="AY177">
        <v>1</v>
      </c>
      <c r="BB177">
        <v>1</v>
      </c>
      <c r="BG177">
        <v>1</v>
      </c>
      <c r="BH177">
        <v>1</v>
      </c>
      <c r="BL177">
        <v>1</v>
      </c>
      <c r="BN177">
        <v>1</v>
      </c>
      <c r="BO177">
        <v>1</v>
      </c>
      <c r="BS177" s="13">
        <v>100</v>
      </c>
      <c r="BW177" s="20">
        <v>30</v>
      </c>
      <c r="BX177" s="20"/>
      <c r="BY177" s="20">
        <v>0</v>
      </c>
      <c r="BZ177" s="20"/>
      <c r="CC177">
        <v>1</v>
      </c>
      <c r="CD177">
        <v>1</v>
      </c>
      <c r="CG177">
        <v>1</v>
      </c>
      <c r="CH177">
        <v>1</v>
      </c>
      <c r="CI177">
        <v>1</v>
      </c>
      <c r="CJ177" t="s">
        <v>881</v>
      </c>
      <c r="CN177">
        <v>1</v>
      </c>
      <c r="CR177">
        <v>1</v>
      </c>
      <c r="CT177" s="16">
        <v>14</v>
      </c>
      <c r="CU177" s="16">
        <v>13</v>
      </c>
      <c r="CV177" s="16">
        <v>14</v>
      </c>
      <c r="CW177" s="16">
        <v>14</v>
      </c>
      <c r="CX177" s="16">
        <v>16</v>
      </c>
      <c r="CY177" s="16">
        <v>16</v>
      </c>
      <c r="CZ177" s="16">
        <v>16</v>
      </c>
      <c r="DA177" s="16">
        <v>13</v>
      </c>
      <c r="DB177" s="16">
        <v>14</v>
      </c>
      <c r="DC177" s="16">
        <v>13</v>
      </c>
      <c r="DD177">
        <v>1</v>
      </c>
      <c r="DE177">
        <v>1</v>
      </c>
      <c r="DJ177">
        <v>1</v>
      </c>
      <c r="DM177" t="s">
        <v>882</v>
      </c>
      <c r="DN177" t="s">
        <v>883</v>
      </c>
      <c r="DO177" s="13">
        <v>8</v>
      </c>
      <c r="DP177" s="13">
        <v>8</v>
      </c>
      <c r="DQ177" s="13">
        <v>8</v>
      </c>
      <c r="DR177" s="13">
        <v>10</v>
      </c>
      <c r="DU177">
        <v>1</v>
      </c>
      <c r="DV177">
        <v>1</v>
      </c>
      <c r="EE177">
        <v>1</v>
      </c>
      <c r="EF177">
        <v>4</v>
      </c>
      <c r="EH177">
        <v>1</v>
      </c>
      <c r="EI177">
        <v>2</v>
      </c>
    </row>
    <row r="178" spans="1:139" x14ac:dyDescent="0.25">
      <c r="A178" s="10">
        <v>43593.465949074074</v>
      </c>
      <c r="B178">
        <v>60</v>
      </c>
      <c r="C178">
        <v>70</v>
      </c>
      <c r="D178">
        <v>6</v>
      </c>
      <c r="E178">
        <v>2</v>
      </c>
      <c r="F178">
        <v>6</v>
      </c>
      <c r="G178">
        <v>2</v>
      </c>
      <c r="H178">
        <v>1</v>
      </c>
      <c r="I178">
        <v>4</v>
      </c>
      <c r="J178">
        <v>1</v>
      </c>
      <c r="K178">
        <v>2</v>
      </c>
      <c r="M178" s="13">
        <v>8</v>
      </c>
      <c r="S178">
        <v>1</v>
      </c>
      <c r="W178">
        <v>1</v>
      </c>
      <c r="Z178">
        <v>1</v>
      </c>
      <c r="AB178">
        <v>1</v>
      </c>
      <c r="AL178" s="16">
        <v>1</v>
      </c>
      <c r="AM178" s="13">
        <v>6</v>
      </c>
      <c r="AN178">
        <v>2</v>
      </c>
      <c r="AO178" t="s">
        <v>884</v>
      </c>
      <c r="AP178">
        <v>1</v>
      </c>
      <c r="AT178">
        <v>1</v>
      </c>
      <c r="AX178">
        <v>1</v>
      </c>
      <c r="AY178">
        <v>1</v>
      </c>
      <c r="BC178">
        <v>1</v>
      </c>
      <c r="BF178">
        <v>1</v>
      </c>
      <c r="BI178">
        <v>1</v>
      </c>
      <c r="BK178" t="s">
        <v>885</v>
      </c>
      <c r="BL178">
        <v>2</v>
      </c>
      <c r="BN178">
        <v>1</v>
      </c>
      <c r="BP178">
        <v>1</v>
      </c>
      <c r="BS178" s="13">
        <v>90</v>
      </c>
      <c r="BT178">
        <v>2</v>
      </c>
      <c r="BU178">
        <v>1</v>
      </c>
      <c r="BV178">
        <v>3</v>
      </c>
      <c r="BW178" s="20">
        <v>150</v>
      </c>
      <c r="BX178" s="20">
        <v>70</v>
      </c>
      <c r="BY178" s="20">
        <v>100</v>
      </c>
      <c r="BZ178" s="20">
        <v>88</v>
      </c>
      <c r="CC178">
        <v>1</v>
      </c>
      <c r="CE178">
        <v>1</v>
      </c>
      <c r="CK178" t="s">
        <v>886</v>
      </c>
      <c r="CL178">
        <v>1</v>
      </c>
      <c r="CP178">
        <v>1</v>
      </c>
      <c r="CT178" s="16">
        <v>14</v>
      </c>
      <c r="CU178" s="16">
        <v>15</v>
      </c>
      <c r="CV178" s="16">
        <v>14</v>
      </c>
      <c r="CW178" s="16">
        <v>14</v>
      </c>
      <c r="CX178" s="16">
        <v>15</v>
      </c>
      <c r="CY178" s="16">
        <v>14</v>
      </c>
      <c r="CZ178" s="16">
        <v>14</v>
      </c>
      <c r="DA178" s="16">
        <v>14</v>
      </c>
      <c r="DB178" s="16">
        <v>14</v>
      </c>
      <c r="DC178" s="16">
        <v>14</v>
      </c>
      <c r="DD178">
        <v>1</v>
      </c>
      <c r="DF178">
        <v>1</v>
      </c>
      <c r="DG178">
        <v>1</v>
      </c>
      <c r="DJ178">
        <v>1</v>
      </c>
      <c r="DM178" t="s">
        <v>887</v>
      </c>
      <c r="DN178" t="s">
        <v>888</v>
      </c>
      <c r="DO178" s="13">
        <v>8</v>
      </c>
      <c r="DP178" s="13">
        <v>8</v>
      </c>
      <c r="DQ178" s="13">
        <v>8</v>
      </c>
      <c r="DR178" s="13">
        <v>8</v>
      </c>
      <c r="DU178">
        <v>1</v>
      </c>
      <c r="DV178">
        <v>1</v>
      </c>
      <c r="DW178">
        <v>1</v>
      </c>
      <c r="EA178">
        <v>1</v>
      </c>
      <c r="EB178">
        <v>1</v>
      </c>
      <c r="EF178">
        <v>5</v>
      </c>
      <c r="EG178" t="s">
        <v>889</v>
      </c>
      <c r="EH178">
        <v>1</v>
      </c>
      <c r="EI178">
        <v>1</v>
      </c>
    </row>
    <row r="179" spans="1:139" x14ac:dyDescent="0.25">
      <c r="A179" s="10">
        <v>43593.467430555553</v>
      </c>
      <c r="C179">
        <v>43</v>
      </c>
      <c r="D179">
        <v>4</v>
      </c>
      <c r="E179">
        <v>4</v>
      </c>
      <c r="F179">
        <v>7</v>
      </c>
      <c r="G179">
        <v>3</v>
      </c>
      <c r="H179">
        <v>2</v>
      </c>
      <c r="I179">
        <v>2</v>
      </c>
      <c r="J179">
        <v>2</v>
      </c>
      <c r="K179">
        <v>5</v>
      </c>
      <c r="P179" s="13">
        <v>1</v>
      </c>
      <c r="S179">
        <v>2</v>
      </c>
      <c r="AL179" s="16">
        <v>4</v>
      </c>
      <c r="AM179" s="13">
        <v>7</v>
      </c>
      <c r="AN179">
        <v>1</v>
      </c>
      <c r="AO179" t="s">
        <v>891</v>
      </c>
      <c r="AP179">
        <v>1</v>
      </c>
      <c r="AU179">
        <v>1</v>
      </c>
      <c r="AV179">
        <v>1</v>
      </c>
      <c r="BA179">
        <v>1</v>
      </c>
      <c r="BC179">
        <v>1</v>
      </c>
      <c r="BG179">
        <v>1</v>
      </c>
      <c r="BH179">
        <v>1</v>
      </c>
      <c r="BK179" t="s">
        <v>892</v>
      </c>
      <c r="BL179">
        <v>2</v>
      </c>
      <c r="BN179">
        <v>1</v>
      </c>
      <c r="BO179">
        <v>1</v>
      </c>
      <c r="BS179" s="13">
        <v>75</v>
      </c>
      <c r="BW179" s="20"/>
      <c r="BX179" s="20"/>
      <c r="BY179" s="20"/>
      <c r="BZ179" s="20"/>
      <c r="CA179">
        <v>1</v>
      </c>
      <c r="CB179">
        <v>1</v>
      </c>
      <c r="CC179">
        <v>1</v>
      </c>
      <c r="CD179">
        <v>1</v>
      </c>
      <c r="CL179">
        <v>1</v>
      </c>
      <c r="CP179">
        <v>1</v>
      </c>
      <c r="CT179" s="16">
        <v>13</v>
      </c>
      <c r="CU179" s="16">
        <v>14</v>
      </c>
      <c r="CV179" s="16">
        <v>13</v>
      </c>
      <c r="CW179" s="16">
        <v>14</v>
      </c>
      <c r="CX179" s="16">
        <v>14</v>
      </c>
      <c r="CY179" s="16">
        <v>14</v>
      </c>
      <c r="CZ179" s="16">
        <v>13</v>
      </c>
      <c r="DA179" s="16">
        <v>13</v>
      </c>
      <c r="DB179" s="16">
        <v>13</v>
      </c>
      <c r="DC179" s="16">
        <v>15</v>
      </c>
      <c r="DD179">
        <v>1</v>
      </c>
      <c r="DE179">
        <v>1</v>
      </c>
      <c r="DF179">
        <v>1</v>
      </c>
      <c r="DG179">
        <v>1</v>
      </c>
      <c r="DI179">
        <v>1</v>
      </c>
      <c r="DJ179">
        <v>1</v>
      </c>
      <c r="DM179" t="s">
        <v>893</v>
      </c>
      <c r="DN179" t="s">
        <v>894</v>
      </c>
      <c r="DO179" s="13">
        <v>8</v>
      </c>
      <c r="DP179" s="13">
        <v>8</v>
      </c>
      <c r="DQ179" s="13">
        <v>5</v>
      </c>
      <c r="DR179" s="13">
        <v>7</v>
      </c>
      <c r="DU179">
        <v>1</v>
      </c>
      <c r="DY179">
        <v>1</v>
      </c>
      <c r="EB179">
        <v>1</v>
      </c>
      <c r="EF179">
        <v>3</v>
      </c>
      <c r="EG179" t="s">
        <v>895</v>
      </c>
      <c r="EH179">
        <v>2</v>
      </c>
      <c r="EI179">
        <v>1</v>
      </c>
    </row>
    <row r="180" spans="1:139" x14ac:dyDescent="0.25">
      <c r="A180" s="10">
        <v>43593.480671296296</v>
      </c>
      <c r="B180">
        <v>50</v>
      </c>
      <c r="C180">
        <v>22</v>
      </c>
      <c r="D180">
        <v>2</v>
      </c>
      <c r="E180">
        <v>1</v>
      </c>
      <c r="F180">
        <v>3</v>
      </c>
      <c r="G180">
        <v>3</v>
      </c>
      <c r="H180">
        <v>2</v>
      </c>
      <c r="I180">
        <v>2</v>
      </c>
      <c r="J180">
        <v>2</v>
      </c>
      <c r="K180">
        <v>2</v>
      </c>
      <c r="M180" s="13">
        <v>13</v>
      </c>
      <c r="S180">
        <v>1</v>
      </c>
      <c r="V180">
        <v>1</v>
      </c>
      <c r="AA180">
        <v>1</v>
      </c>
      <c r="AL180" s="16">
        <v>4</v>
      </c>
      <c r="AM180" s="13">
        <v>8</v>
      </c>
      <c r="AN180">
        <v>2</v>
      </c>
      <c r="AO180" t="s">
        <v>897</v>
      </c>
      <c r="AP180">
        <v>1</v>
      </c>
      <c r="AS180">
        <v>1</v>
      </c>
      <c r="AX180">
        <v>1</v>
      </c>
      <c r="AZ180">
        <v>1</v>
      </c>
      <c r="BD180">
        <v>1</v>
      </c>
      <c r="BE180">
        <v>1</v>
      </c>
      <c r="BJ180">
        <v>1</v>
      </c>
      <c r="BL180">
        <v>2</v>
      </c>
      <c r="BN180">
        <v>1</v>
      </c>
      <c r="BO180">
        <v>1</v>
      </c>
      <c r="BS180" s="13">
        <v>85</v>
      </c>
      <c r="BT180">
        <v>1</v>
      </c>
      <c r="BU180">
        <v>2</v>
      </c>
      <c r="BV180">
        <v>3</v>
      </c>
      <c r="BW180" s="20">
        <v>190</v>
      </c>
      <c r="BX180" s="20">
        <v>80</v>
      </c>
      <c r="BY180" s="20"/>
      <c r="BZ180" s="20"/>
      <c r="CB180">
        <v>1</v>
      </c>
      <c r="CD180">
        <v>1</v>
      </c>
      <c r="CF180">
        <v>1</v>
      </c>
      <c r="CG180">
        <v>1</v>
      </c>
      <c r="CH180">
        <v>1</v>
      </c>
      <c r="CK180" t="s">
        <v>898</v>
      </c>
      <c r="CL180">
        <v>1</v>
      </c>
      <c r="CP180">
        <v>1</v>
      </c>
      <c r="CT180" s="16">
        <v>14</v>
      </c>
      <c r="CU180" s="16">
        <v>16</v>
      </c>
      <c r="CV180" s="16">
        <v>13</v>
      </c>
      <c r="CW180" s="16">
        <v>16</v>
      </c>
      <c r="CX180" s="16">
        <v>13</v>
      </c>
      <c r="CY180" s="16">
        <v>15</v>
      </c>
      <c r="CZ180" s="16">
        <v>14</v>
      </c>
      <c r="DA180" s="16">
        <v>13</v>
      </c>
      <c r="DB180" s="16">
        <v>13</v>
      </c>
      <c r="DC180" s="16">
        <v>13</v>
      </c>
      <c r="DF180">
        <v>1</v>
      </c>
      <c r="DG180">
        <v>1</v>
      </c>
      <c r="DJ180">
        <v>1</v>
      </c>
      <c r="DM180" t="s">
        <v>899</v>
      </c>
      <c r="DN180" t="s">
        <v>900</v>
      </c>
      <c r="DO180" s="13">
        <v>6</v>
      </c>
      <c r="DP180" s="13">
        <v>6</v>
      </c>
      <c r="DQ180" s="13">
        <v>6</v>
      </c>
      <c r="DR180" s="13">
        <v>7</v>
      </c>
      <c r="DU180">
        <v>1</v>
      </c>
      <c r="DZ180">
        <v>1</v>
      </c>
      <c r="EA180">
        <v>1</v>
      </c>
      <c r="EF180">
        <v>4</v>
      </c>
      <c r="EH180">
        <v>1</v>
      </c>
      <c r="EI180">
        <v>1</v>
      </c>
    </row>
    <row r="181" spans="1:139" x14ac:dyDescent="0.25">
      <c r="A181" s="10">
        <v>43593.534826388888</v>
      </c>
      <c r="B181">
        <v>70</v>
      </c>
      <c r="C181">
        <v>67</v>
      </c>
      <c r="D181">
        <v>3</v>
      </c>
      <c r="E181">
        <v>1</v>
      </c>
      <c r="F181">
        <v>3</v>
      </c>
      <c r="G181">
        <v>3</v>
      </c>
      <c r="H181">
        <v>4</v>
      </c>
      <c r="I181">
        <v>3</v>
      </c>
      <c r="J181">
        <v>1</v>
      </c>
      <c r="K181">
        <v>4</v>
      </c>
      <c r="O181" s="13">
        <v>6</v>
      </c>
      <c r="S181">
        <v>1</v>
      </c>
      <c r="W181">
        <v>1</v>
      </c>
      <c r="AB181">
        <v>1</v>
      </c>
      <c r="AL181" s="16">
        <v>2</v>
      </c>
      <c r="AM181" s="13">
        <v>8</v>
      </c>
      <c r="AN181">
        <v>1</v>
      </c>
      <c r="AO181" t="s">
        <v>902</v>
      </c>
      <c r="AP181">
        <v>1</v>
      </c>
      <c r="AU181">
        <v>1</v>
      </c>
      <c r="AV181">
        <v>1</v>
      </c>
      <c r="AY181">
        <v>1</v>
      </c>
      <c r="BC181">
        <v>1</v>
      </c>
      <c r="BF181">
        <v>1</v>
      </c>
      <c r="BI181">
        <v>1</v>
      </c>
      <c r="BL181">
        <v>1</v>
      </c>
      <c r="BN181">
        <v>1</v>
      </c>
      <c r="BO181">
        <v>1</v>
      </c>
      <c r="BP181">
        <v>1</v>
      </c>
      <c r="BS181" s="13">
        <v>81</v>
      </c>
      <c r="BT181">
        <v>2</v>
      </c>
      <c r="BU181">
        <v>1</v>
      </c>
      <c r="BV181">
        <v>3</v>
      </c>
      <c r="BW181" s="20" t="s">
        <v>1497</v>
      </c>
      <c r="BX181" s="20" t="s">
        <v>1498</v>
      </c>
      <c r="BY181" s="20" t="s">
        <v>1492</v>
      </c>
      <c r="BZ181" s="20">
        <v>34</v>
      </c>
      <c r="CB181">
        <v>1</v>
      </c>
      <c r="CC181">
        <v>1</v>
      </c>
      <c r="CD181">
        <v>1</v>
      </c>
      <c r="CE181">
        <v>1</v>
      </c>
      <c r="CG181">
        <v>1</v>
      </c>
      <c r="CH181">
        <v>1</v>
      </c>
      <c r="CL181">
        <v>1</v>
      </c>
      <c r="CP181">
        <v>1</v>
      </c>
      <c r="CT181" s="16">
        <v>14</v>
      </c>
      <c r="CU181" s="16">
        <v>15</v>
      </c>
      <c r="CV181" s="16">
        <v>14</v>
      </c>
      <c r="CW181" s="16">
        <v>14</v>
      </c>
      <c r="CX181" s="16">
        <v>14</v>
      </c>
      <c r="CY181" s="16">
        <v>15</v>
      </c>
      <c r="CZ181" s="16">
        <v>15</v>
      </c>
      <c r="DA181" s="16">
        <v>14</v>
      </c>
      <c r="DB181" s="16">
        <v>14</v>
      </c>
      <c r="DC181" s="16">
        <v>15</v>
      </c>
      <c r="DD181">
        <v>1</v>
      </c>
      <c r="DE181">
        <v>1</v>
      </c>
      <c r="DG181">
        <v>1</v>
      </c>
      <c r="DJ181">
        <v>1</v>
      </c>
      <c r="DM181" t="s">
        <v>903</v>
      </c>
      <c r="DN181" t="s">
        <v>904</v>
      </c>
      <c r="DO181" s="13">
        <v>7</v>
      </c>
      <c r="DP181" s="13">
        <v>7</v>
      </c>
      <c r="DQ181" s="13">
        <v>7</v>
      </c>
      <c r="DR181" s="13">
        <v>7</v>
      </c>
      <c r="DT181">
        <v>1</v>
      </c>
      <c r="DV181">
        <v>1</v>
      </c>
      <c r="ED181">
        <v>1</v>
      </c>
      <c r="EH181">
        <v>1</v>
      </c>
      <c r="EI181">
        <v>1</v>
      </c>
    </row>
    <row r="182" spans="1:139" x14ac:dyDescent="0.25">
      <c r="A182" s="10">
        <v>43593.606030092589</v>
      </c>
      <c r="B182">
        <v>20</v>
      </c>
      <c r="C182">
        <v>79</v>
      </c>
      <c r="D182">
        <v>3</v>
      </c>
      <c r="E182">
        <v>2</v>
      </c>
      <c r="F182">
        <v>5</v>
      </c>
      <c r="G182">
        <v>4</v>
      </c>
      <c r="H182">
        <v>4</v>
      </c>
      <c r="I182">
        <v>3</v>
      </c>
      <c r="J182">
        <v>1</v>
      </c>
      <c r="K182">
        <v>4</v>
      </c>
      <c r="O182" s="13">
        <v>6</v>
      </c>
      <c r="S182">
        <v>3</v>
      </c>
      <c r="AL182" s="16">
        <v>3</v>
      </c>
      <c r="AM182" s="13">
        <v>5</v>
      </c>
      <c r="AN182">
        <v>2</v>
      </c>
      <c r="AO182" t="s">
        <v>906</v>
      </c>
      <c r="AP182">
        <v>1</v>
      </c>
      <c r="AU182">
        <v>1</v>
      </c>
      <c r="AX182">
        <v>1</v>
      </c>
      <c r="BA182">
        <v>1</v>
      </c>
      <c r="BD182">
        <v>1</v>
      </c>
      <c r="BG182">
        <v>1</v>
      </c>
      <c r="BJ182">
        <v>1</v>
      </c>
      <c r="BL182">
        <v>1</v>
      </c>
      <c r="BN182">
        <v>1</v>
      </c>
      <c r="BO182">
        <v>1</v>
      </c>
      <c r="BP182">
        <v>1</v>
      </c>
      <c r="BS182" s="13">
        <v>98</v>
      </c>
      <c r="BT182">
        <v>1</v>
      </c>
      <c r="BU182">
        <v>3</v>
      </c>
      <c r="BV182">
        <v>2</v>
      </c>
      <c r="BW182" s="20">
        <v>125</v>
      </c>
      <c r="BX182" s="20">
        <v>75</v>
      </c>
      <c r="BY182" s="20">
        <v>50</v>
      </c>
      <c r="BZ182" s="20"/>
      <c r="CL182">
        <v>1</v>
      </c>
      <c r="CP182">
        <v>1</v>
      </c>
      <c r="CT182" s="16">
        <v>14</v>
      </c>
      <c r="CU182" s="16">
        <v>15</v>
      </c>
      <c r="CV182" s="16">
        <v>14</v>
      </c>
      <c r="CW182" s="16">
        <v>15</v>
      </c>
      <c r="CX182" s="16">
        <v>14</v>
      </c>
      <c r="CY182" s="16">
        <v>16</v>
      </c>
      <c r="CZ182" s="16">
        <v>16</v>
      </c>
      <c r="DA182" s="16">
        <v>14</v>
      </c>
      <c r="DB182" s="16">
        <v>14</v>
      </c>
      <c r="DC182" s="16">
        <v>14</v>
      </c>
      <c r="DE182">
        <v>1</v>
      </c>
      <c r="DO182" s="13">
        <v>5</v>
      </c>
      <c r="DP182" s="13">
        <v>5</v>
      </c>
      <c r="DQ182" s="13">
        <v>5</v>
      </c>
      <c r="DR182" s="13">
        <v>10</v>
      </c>
      <c r="DU182">
        <v>1</v>
      </c>
      <c r="DV182">
        <v>1</v>
      </c>
      <c r="EA182">
        <v>1</v>
      </c>
      <c r="EF182">
        <v>4</v>
      </c>
      <c r="EH182">
        <v>2</v>
      </c>
      <c r="EI182">
        <v>2</v>
      </c>
    </row>
    <row r="183" spans="1:139" x14ac:dyDescent="0.25">
      <c r="A183" s="10">
        <v>43593.736817129633</v>
      </c>
      <c r="B183">
        <v>33</v>
      </c>
      <c r="D183">
        <v>3</v>
      </c>
      <c r="E183">
        <v>5</v>
      </c>
      <c r="F183">
        <v>5</v>
      </c>
      <c r="G183">
        <v>4</v>
      </c>
      <c r="H183">
        <v>2</v>
      </c>
      <c r="I183">
        <v>2</v>
      </c>
      <c r="J183">
        <v>2</v>
      </c>
      <c r="K183">
        <v>6</v>
      </c>
      <c r="Q183" s="13">
        <v>5</v>
      </c>
      <c r="S183">
        <v>1</v>
      </c>
      <c r="Z183">
        <v>1</v>
      </c>
      <c r="AL183" s="16">
        <v>4</v>
      </c>
      <c r="AM183" s="13">
        <v>7</v>
      </c>
      <c r="AN183">
        <v>1</v>
      </c>
      <c r="AO183" t="s">
        <v>907</v>
      </c>
      <c r="AP183">
        <v>1</v>
      </c>
      <c r="AS183">
        <v>1</v>
      </c>
      <c r="AX183">
        <v>1</v>
      </c>
      <c r="AY183">
        <v>1</v>
      </c>
      <c r="BD183">
        <v>1</v>
      </c>
      <c r="BG183">
        <v>1</v>
      </c>
      <c r="BJ183">
        <v>1</v>
      </c>
      <c r="BL183">
        <v>1</v>
      </c>
      <c r="BN183">
        <v>1</v>
      </c>
      <c r="BO183">
        <v>1</v>
      </c>
      <c r="BP183">
        <v>1</v>
      </c>
      <c r="BS183" s="13">
        <v>95</v>
      </c>
      <c r="BW183" s="20">
        <v>150</v>
      </c>
      <c r="BX183" s="20">
        <v>80</v>
      </c>
      <c r="BY183" s="20">
        <v>60</v>
      </c>
      <c r="BZ183" s="20"/>
      <c r="CD183">
        <v>1</v>
      </c>
      <c r="CK183" t="s">
        <v>908</v>
      </c>
      <c r="CL183">
        <v>1</v>
      </c>
      <c r="CP183">
        <v>1</v>
      </c>
      <c r="CT183" s="16">
        <v>13</v>
      </c>
      <c r="CU183" s="16">
        <v>14</v>
      </c>
      <c r="CV183" s="16">
        <v>13</v>
      </c>
      <c r="CW183" s="16">
        <v>13</v>
      </c>
      <c r="CX183" s="16">
        <v>13</v>
      </c>
      <c r="CY183" s="16">
        <v>13</v>
      </c>
      <c r="CZ183" s="16">
        <v>13</v>
      </c>
      <c r="DA183" s="16">
        <v>13</v>
      </c>
      <c r="DB183" s="16">
        <v>13</v>
      </c>
      <c r="DC183" s="16">
        <v>13</v>
      </c>
      <c r="DJ183">
        <v>1</v>
      </c>
      <c r="DK183">
        <v>1</v>
      </c>
      <c r="DL183" t="s">
        <v>909</v>
      </c>
      <c r="DM183" t="s">
        <v>910</v>
      </c>
      <c r="DN183" t="s">
        <v>911</v>
      </c>
      <c r="DO183" s="13">
        <v>6</v>
      </c>
      <c r="DP183" s="13">
        <v>6</v>
      </c>
      <c r="DQ183" s="13">
        <v>6</v>
      </c>
      <c r="DR183" s="13">
        <v>7</v>
      </c>
      <c r="DU183">
        <v>1</v>
      </c>
      <c r="DZ183">
        <v>1</v>
      </c>
      <c r="EE183">
        <v>1</v>
      </c>
      <c r="EF183">
        <v>6</v>
      </c>
      <c r="EG183" t="s">
        <v>912</v>
      </c>
      <c r="EH183">
        <v>1</v>
      </c>
      <c r="EI183">
        <v>1</v>
      </c>
    </row>
    <row r="184" spans="1:139" x14ac:dyDescent="0.25">
      <c r="A184" s="10">
        <v>43593.737210648149</v>
      </c>
      <c r="B184">
        <v>72</v>
      </c>
      <c r="C184">
        <v>65</v>
      </c>
      <c r="D184">
        <v>4</v>
      </c>
      <c r="E184">
        <v>2</v>
      </c>
      <c r="F184">
        <v>5</v>
      </c>
      <c r="G184">
        <v>3</v>
      </c>
      <c r="H184">
        <v>4</v>
      </c>
      <c r="I184">
        <v>1</v>
      </c>
      <c r="J184">
        <v>1</v>
      </c>
      <c r="K184">
        <v>6</v>
      </c>
      <c r="Q184" s="13">
        <v>4</v>
      </c>
      <c r="S184">
        <v>1</v>
      </c>
      <c r="Z184">
        <v>1</v>
      </c>
      <c r="AL184" s="16">
        <v>4</v>
      </c>
      <c r="AM184" s="13">
        <v>8</v>
      </c>
      <c r="AN184">
        <v>1</v>
      </c>
      <c r="AO184" t="s">
        <v>333</v>
      </c>
      <c r="AP184">
        <v>1</v>
      </c>
      <c r="AS184">
        <v>1</v>
      </c>
      <c r="AX184">
        <v>1</v>
      </c>
      <c r="BA184">
        <v>1</v>
      </c>
      <c r="BD184">
        <v>1</v>
      </c>
      <c r="BG184">
        <v>1</v>
      </c>
      <c r="BH184">
        <v>1</v>
      </c>
      <c r="BK184" t="s">
        <v>914</v>
      </c>
      <c r="BL184">
        <v>2</v>
      </c>
      <c r="BN184">
        <v>1</v>
      </c>
      <c r="BS184" s="13">
        <v>100</v>
      </c>
      <c r="BW184" s="20">
        <v>100</v>
      </c>
      <c r="BX184" s="20">
        <v>50</v>
      </c>
      <c r="BY184" s="20">
        <v>40</v>
      </c>
      <c r="BZ184" s="20"/>
      <c r="CI184">
        <v>1</v>
      </c>
      <c r="CJ184" t="s">
        <v>210</v>
      </c>
      <c r="CK184" t="s">
        <v>915</v>
      </c>
      <c r="CL184">
        <v>1</v>
      </c>
      <c r="CP184">
        <v>1</v>
      </c>
      <c r="CT184" s="16">
        <v>13</v>
      </c>
      <c r="CU184" s="16">
        <v>15</v>
      </c>
      <c r="CV184" s="16">
        <v>14</v>
      </c>
      <c r="CW184" s="16">
        <v>14</v>
      </c>
      <c r="CX184" s="16">
        <v>14</v>
      </c>
      <c r="CY184" s="16">
        <v>13</v>
      </c>
      <c r="CZ184" s="16">
        <v>14</v>
      </c>
      <c r="DA184" s="16">
        <v>13</v>
      </c>
      <c r="DB184" s="16">
        <v>13</v>
      </c>
      <c r="DC184" s="16">
        <v>13</v>
      </c>
      <c r="DF184">
        <v>1</v>
      </c>
      <c r="DG184">
        <v>1</v>
      </c>
      <c r="DJ184">
        <v>1</v>
      </c>
      <c r="DM184" t="s">
        <v>916</v>
      </c>
      <c r="DN184" t="s">
        <v>917</v>
      </c>
      <c r="DO184" s="13">
        <v>5</v>
      </c>
      <c r="DP184" s="13">
        <v>7</v>
      </c>
      <c r="DQ184" s="13">
        <v>6</v>
      </c>
      <c r="DR184" s="13">
        <v>9</v>
      </c>
      <c r="DT184">
        <v>1</v>
      </c>
      <c r="DV184">
        <v>1</v>
      </c>
      <c r="EA184">
        <v>1</v>
      </c>
      <c r="EG184" t="s">
        <v>210</v>
      </c>
      <c r="EH184">
        <v>2</v>
      </c>
      <c r="EI184">
        <v>2</v>
      </c>
    </row>
    <row r="185" spans="1:139" x14ac:dyDescent="0.25">
      <c r="A185" s="10">
        <v>43593.749178240738</v>
      </c>
      <c r="B185">
        <v>65</v>
      </c>
      <c r="D185">
        <v>4</v>
      </c>
      <c r="E185">
        <v>3</v>
      </c>
      <c r="F185">
        <v>5</v>
      </c>
      <c r="G185">
        <v>3</v>
      </c>
      <c r="H185">
        <v>4</v>
      </c>
      <c r="I185">
        <v>4</v>
      </c>
      <c r="J185">
        <v>1</v>
      </c>
      <c r="K185">
        <v>1</v>
      </c>
      <c r="L185" s="13">
        <v>12</v>
      </c>
      <c r="S185">
        <v>1</v>
      </c>
      <c r="W185">
        <v>1</v>
      </c>
      <c r="Y185">
        <v>1</v>
      </c>
      <c r="AA185">
        <v>1</v>
      </c>
      <c r="AB185">
        <v>1</v>
      </c>
      <c r="AL185" s="16">
        <v>3</v>
      </c>
      <c r="AM185" s="13">
        <v>1</v>
      </c>
      <c r="AN185">
        <v>1</v>
      </c>
      <c r="AO185" t="s">
        <v>918</v>
      </c>
      <c r="AP185">
        <v>1</v>
      </c>
      <c r="AU185">
        <v>1</v>
      </c>
      <c r="AX185">
        <v>1</v>
      </c>
      <c r="AY185">
        <v>1</v>
      </c>
      <c r="BB185">
        <v>1</v>
      </c>
      <c r="BE185">
        <v>1</v>
      </c>
      <c r="BJ185">
        <v>1</v>
      </c>
      <c r="BL185">
        <v>1</v>
      </c>
      <c r="BN185">
        <v>1</v>
      </c>
      <c r="BS185" s="13">
        <v>70</v>
      </c>
      <c r="BT185">
        <v>2</v>
      </c>
      <c r="BU185">
        <v>1</v>
      </c>
      <c r="BV185">
        <v>3</v>
      </c>
      <c r="BW185" s="20">
        <v>100</v>
      </c>
      <c r="BX185" s="20">
        <v>40</v>
      </c>
      <c r="BY185" s="20">
        <v>75</v>
      </c>
      <c r="BZ185" s="20"/>
      <c r="CA185">
        <v>1</v>
      </c>
      <c r="CB185">
        <v>1</v>
      </c>
      <c r="CD185">
        <v>1</v>
      </c>
      <c r="CF185">
        <v>1</v>
      </c>
      <c r="CG185">
        <v>1</v>
      </c>
      <c r="CK185" t="s">
        <v>919</v>
      </c>
      <c r="CL185">
        <v>1</v>
      </c>
      <c r="CP185">
        <v>1</v>
      </c>
      <c r="CT185" s="16">
        <v>14</v>
      </c>
      <c r="CU185" s="16">
        <v>15</v>
      </c>
      <c r="CV185" s="16">
        <v>14</v>
      </c>
      <c r="CW185" s="16">
        <v>16</v>
      </c>
      <c r="CX185" s="16">
        <v>14</v>
      </c>
      <c r="CY185" s="16">
        <v>15</v>
      </c>
      <c r="CZ185" s="16">
        <v>16</v>
      </c>
      <c r="DA185" s="16">
        <v>15</v>
      </c>
      <c r="DB185" s="16">
        <v>15</v>
      </c>
      <c r="DC185" s="16">
        <v>15</v>
      </c>
      <c r="DD185">
        <v>1</v>
      </c>
      <c r="DE185">
        <v>1</v>
      </c>
      <c r="DF185">
        <v>1</v>
      </c>
      <c r="DG185">
        <v>1</v>
      </c>
      <c r="DJ185">
        <v>1</v>
      </c>
      <c r="DM185" t="s">
        <v>920</v>
      </c>
      <c r="DN185" t="s">
        <v>921</v>
      </c>
      <c r="DO185" s="13">
        <v>8</v>
      </c>
      <c r="DP185" s="13">
        <v>8</v>
      </c>
      <c r="DQ185" s="13">
        <v>8</v>
      </c>
      <c r="DR185" s="13">
        <v>8</v>
      </c>
      <c r="DU185">
        <v>1</v>
      </c>
      <c r="DV185">
        <v>1</v>
      </c>
      <c r="EA185">
        <v>1</v>
      </c>
      <c r="EF185">
        <v>6</v>
      </c>
      <c r="EG185" t="s">
        <v>922</v>
      </c>
      <c r="EH185">
        <v>2</v>
      </c>
      <c r="EI185">
        <v>2</v>
      </c>
    </row>
    <row r="186" spans="1:139" x14ac:dyDescent="0.25">
      <c r="A186" s="10">
        <v>43593.779004629629</v>
      </c>
      <c r="B186">
        <v>43</v>
      </c>
      <c r="C186">
        <v>82</v>
      </c>
      <c r="D186">
        <v>6</v>
      </c>
      <c r="E186">
        <v>1</v>
      </c>
      <c r="F186">
        <v>2</v>
      </c>
      <c r="G186">
        <v>6</v>
      </c>
      <c r="H186">
        <v>3</v>
      </c>
      <c r="I186">
        <v>4</v>
      </c>
      <c r="J186">
        <v>2</v>
      </c>
      <c r="K186">
        <v>1</v>
      </c>
      <c r="L186" s="13">
        <v>5</v>
      </c>
      <c r="S186">
        <v>5</v>
      </c>
      <c r="AL186" s="16">
        <v>4</v>
      </c>
      <c r="AM186" s="13">
        <v>8</v>
      </c>
      <c r="AN186">
        <v>1</v>
      </c>
      <c r="AO186" t="s">
        <v>923</v>
      </c>
      <c r="AP186">
        <v>1</v>
      </c>
      <c r="AU186">
        <v>1</v>
      </c>
      <c r="AX186">
        <v>1</v>
      </c>
      <c r="AY186">
        <v>1</v>
      </c>
      <c r="BB186">
        <v>1</v>
      </c>
      <c r="BG186">
        <v>1</v>
      </c>
      <c r="BJ186">
        <v>1</v>
      </c>
      <c r="BL186">
        <v>1</v>
      </c>
      <c r="BN186">
        <v>1</v>
      </c>
      <c r="BS186" s="13">
        <v>99</v>
      </c>
      <c r="BW186" s="20">
        <v>58</v>
      </c>
      <c r="BX186" s="20"/>
      <c r="BY186" s="20"/>
      <c r="BZ186" s="20"/>
      <c r="CF186">
        <v>1</v>
      </c>
      <c r="CG186">
        <v>1</v>
      </c>
      <c r="CT186" s="16">
        <v>15</v>
      </c>
      <c r="CU186" s="16">
        <v>13</v>
      </c>
      <c r="CV186" s="16">
        <v>16</v>
      </c>
      <c r="CX186" s="16">
        <v>16</v>
      </c>
      <c r="CY186" s="16">
        <v>16</v>
      </c>
      <c r="CZ186" s="16">
        <v>16</v>
      </c>
      <c r="DA186" s="16">
        <v>15</v>
      </c>
      <c r="DB186" s="16">
        <v>16</v>
      </c>
      <c r="DC186" s="16">
        <v>15</v>
      </c>
      <c r="DF186">
        <v>1</v>
      </c>
      <c r="DG186">
        <v>1</v>
      </c>
      <c r="DJ186">
        <v>1</v>
      </c>
      <c r="DM186" t="s">
        <v>924</v>
      </c>
      <c r="DN186" t="s">
        <v>925</v>
      </c>
      <c r="DO186" s="13">
        <v>7</v>
      </c>
      <c r="DP186" s="13">
        <v>7</v>
      </c>
      <c r="DQ186" s="13">
        <v>5</v>
      </c>
      <c r="DR186" s="13">
        <v>8</v>
      </c>
      <c r="DU186">
        <v>1</v>
      </c>
      <c r="DV186">
        <v>1</v>
      </c>
      <c r="EA186">
        <v>1</v>
      </c>
      <c r="EF186">
        <v>4</v>
      </c>
      <c r="EG186" t="s">
        <v>926</v>
      </c>
      <c r="EH186">
        <v>2</v>
      </c>
      <c r="EI186">
        <v>2</v>
      </c>
    </row>
    <row r="187" spans="1:139" x14ac:dyDescent="0.25">
      <c r="A187" s="10">
        <v>43593.790763888886</v>
      </c>
      <c r="D187">
        <v>4</v>
      </c>
      <c r="E187">
        <v>1</v>
      </c>
      <c r="F187">
        <v>2</v>
      </c>
      <c r="G187">
        <v>6</v>
      </c>
      <c r="H187">
        <v>1</v>
      </c>
      <c r="I187">
        <v>6</v>
      </c>
      <c r="J187">
        <v>1</v>
      </c>
      <c r="K187">
        <v>4</v>
      </c>
      <c r="O187" s="13">
        <v>6</v>
      </c>
      <c r="S187">
        <v>1</v>
      </c>
      <c r="W187">
        <v>1</v>
      </c>
      <c r="AA187">
        <v>1</v>
      </c>
      <c r="AL187" s="16">
        <v>1</v>
      </c>
      <c r="AM187" s="13">
        <v>8</v>
      </c>
      <c r="AN187">
        <v>1</v>
      </c>
      <c r="AO187" t="s">
        <v>927</v>
      </c>
      <c r="AQ187">
        <v>1</v>
      </c>
      <c r="AU187">
        <v>1</v>
      </c>
      <c r="AV187">
        <v>1</v>
      </c>
      <c r="AY187">
        <v>1</v>
      </c>
      <c r="BB187">
        <v>1</v>
      </c>
      <c r="BG187">
        <v>1</v>
      </c>
      <c r="BH187">
        <v>1</v>
      </c>
      <c r="BW187" s="20"/>
      <c r="BX187" s="20"/>
      <c r="BY187" s="20"/>
      <c r="BZ187" s="20"/>
      <c r="CK187" t="s">
        <v>928</v>
      </c>
      <c r="DM187" t="s">
        <v>929</v>
      </c>
      <c r="DN187" t="s">
        <v>752</v>
      </c>
      <c r="DO187" s="13">
        <v>8</v>
      </c>
      <c r="DP187" s="13">
        <v>8</v>
      </c>
      <c r="DQ187" s="13">
        <v>7</v>
      </c>
      <c r="DR187" s="13">
        <v>6</v>
      </c>
      <c r="DS187">
        <v>1</v>
      </c>
      <c r="DT187">
        <v>1</v>
      </c>
      <c r="DV187">
        <v>1</v>
      </c>
      <c r="EA187">
        <v>1</v>
      </c>
      <c r="EH187">
        <v>1</v>
      </c>
      <c r="EI187">
        <v>1</v>
      </c>
    </row>
    <row r="188" spans="1:139" x14ac:dyDescent="0.25">
      <c r="A188" s="10">
        <v>43593.821446759262</v>
      </c>
      <c r="B188">
        <v>78</v>
      </c>
      <c r="C188">
        <v>39</v>
      </c>
      <c r="D188">
        <v>3</v>
      </c>
      <c r="E188">
        <v>2</v>
      </c>
      <c r="F188">
        <v>4</v>
      </c>
      <c r="G188">
        <v>5</v>
      </c>
      <c r="H188">
        <v>4</v>
      </c>
      <c r="I188">
        <v>6</v>
      </c>
      <c r="J188">
        <v>1</v>
      </c>
      <c r="K188">
        <v>4</v>
      </c>
      <c r="O188" s="13">
        <v>3</v>
      </c>
      <c r="S188">
        <v>4</v>
      </c>
      <c r="AL188" s="16">
        <v>4</v>
      </c>
      <c r="AM188" s="13">
        <v>1</v>
      </c>
      <c r="AN188">
        <v>1</v>
      </c>
      <c r="BW188" s="20"/>
      <c r="BX188" s="20"/>
      <c r="BY188" s="20"/>
      <c r="BZ188" s="20"/>
      <c r="CK188" t="s">
        <v>930</v>
      </c>
      <c r="DM188" t="s">
        <v>931</v>
      </c>
      <c r="DN188" t="s">
        <v>932</v>
      </c>
      <c r="DO188" s="13">
        <v>5</v>
      </c>
      <c r="DP188" s="13">
        <v>6</v>
      </c>
      <c r="DQ188" s="13">
        <v>5</v>
      </c>
      <c r="DR188" s="13">
        <v>8</v>
      </c>
      <c r="DT188">
        <v>1</v>
      </c>
      <c r="DV188">
        <v>1</v>
      </c>
      <c r="EA188">
        <v>1</v>
      </c>
      <c r="EH188">
        <v>1</v>
      </c>
      <c r="EI188">
        <v>2</v>
      </c>
    </row>
    <row r="189" spans="1:139" x14ac:dyDescent="0.25">
      <c r="A189" s="10">
        <v>43594.362986111111</v>
      </c>
      <c r="B189">
        <v>23</v>
      </c>
      <c r="C189">
        <v>100</v>
      </c>
      <c r="D189">
        <v>4</v>
      </c>
      <c r="E189">
        <v>2</v>
      </c>
      <c r="F189">
        <v>5</v>
      </c>
      <c r="G189">
        <v>7</v>
      </c>
      <c r="H189">
        <v>2</v>
      </c>
      <c r="I189">
        <v>4</v>
      </c>
      <c r="J189">
        <v>2</v>
      </c>
      <c r="K189">
        <v>7</v>
      </c>
      <c r="R189" s="13">
        <v>11</v>
      </c>
      <c r="S189">
        <v>2</v>
      </c>
      <c r="AL189" s="16">
        <v>4</v>
      </c>
      <c r="AM189" s="13">
        <v>6</v>
      </c>
      <c r="AN189">
        <v>1</v>
      </c>
      <c r="AO189" t="s">
        <v>933</v>
      </c>
      <c r="AP189">
        <v>1</v>
      </c>
      <c r="AU189">
        <v>1</v>
      </c>
      <c r="AX189">
        <v>1</v>
      </c>
      <c r="BA189">
        <v>1</v>
      </c>
      <c r="BB189">
        <v>1</v>
      </c>
      <c r="BG189">
        <v>1</v>
      </c>
      <c r="BH189">
        <v>1</v>
      </c>
      <c r="BK189" t="s">
        <v>934</v>
      </c>
      <c r="BL189">
        <v>1</v>
      </c>
      <c r="BN189">
        <v>1</v>
      </c>
      <c r="BO189">
        <v>1</v>
      </c>
      <c r="BQ189">
        <v>1</v>
      </c>
      <c r="BR189" t="s">
        <v>935</v>
      </c>
      <c r="BS189" s="13">
        <v>100</v>
      </c>
      <c r="BW189" s="20">
        <v>0</v>
      </c>
      <c r="BX189" s="20">
        <v>0</v>
      </c>
      <c r="BY189" s="20">
        <v>0</v>
      </c>
      <c r="BZ189" s="20"/>
      <c r="CH189">
        <v>1</v>
      </c>
      <c r="CN189">
        <v>1</v>
      </c>
      <c r="CR189">
        <v>1</v>
      </c>
      <c r="CT189" s="16">
        <v>14</v>
      </c>
      <c r="CU189" s="16">
        <v>13</v>
      </c>
      <c r="CV189" s="16">
        <v>15</v>
      </c>
      <c r="CW189" s="16">
        <v>15</v>
      </c>
      <c r="CX189" s="16">
        <v>14</v>
      </c>
      <c r="CY189" s="16">
        <v>16</v>
      </c>
      <c r="CZ189" s="16">
        <v>16</v>
      </c>
      <c r="DA189" s="16">
        <v>15</v>
      </c>
      <c r="DB189" s="16">
        <v>14</v>
      </c>
      <c r="DC189" s="16">
        <v>16</v>
      </c>
      <c r="DD189">
        <v>1</v>
      </c>
      <c r="DE189">
        <v>1</v>
      </c>
      <c r="DF189">
        <v>1</v>
      </c>
      <c r="DJ189">
        <v>1</v>
      </c>
      <c r="DM189" t="s">
        <v>936</v>
      </c>
      <c r="DN189" t="s">
        <v>937</v>
      </c>
      <c r="DO189" s="13">
        <v>7</v>
      </c>
      <c r="DP189" s="13">
        <v>7</v>
      </c>
      <c r="DQ189" s="13">
        <v>8</v>
      </c>
      <c r="DR189" s="13">
        <v>6</v>
      </c>
      <c r="DS189">
        <v>1</v>
      </c>
      <c r="DT189">
        <v>1</v>
      </c>
      <c r="DY189">
        <v>1</v>
      </c>
      <c r="EA189">
        <v>1</v>
      </c>
      <c r="EH189">
        <v>1</v>
      </c>
      <c r="EI189">
        <v>1</v>
      </c>
    </row>
    <row r="190" spans="1:139" x14ac:dyDescent="0.25">
      <c r="A190" s="10">
        <v>43594.495879629627</v>
      </c>
      <c r="B190">
        <v>50</v>
      </c>
      <c r="C190">
        <v>50</v>
      </c>
      <c r="D190">
        <v>2</v>
      </c>
      <c r="E190">
        <v>2</v>
      </c>
      <c r="F190">
        <v>6</v>
      </c>
      <c r="G190">
        <v>1</v>
      </c>
      <c r="H190">
        <v>2</v>
      </c>
      <c r="I190">
        <v>5</v>
      </c>
      <c r="J190">
        <v>2</v>
      </c>
      <c r="K190">
        <v>1</v>
      </c>
      <c r="L190" s="13">
        <v>3</v>
      </c>
      <c r="S190">
        <v>1</v>
      </c>
      <c r="AH190">
        <v>1</v>
      </c>
      <c r="AL190" s="16">
        <v>5</v>
      </c>
      <c r="AM190" s="13">
        <v>8</v>
      </c>
      <c r="AN190">
        <v>1</v>
      </c>
      <c r="AP190">
        <v>1</v>
      </c>
      <c r="AU190">
        <v>1</v>
      </c>
      <c r="AW190">
        <v>1</v>
      </c>
      <c r="AY190">
        <v>1</v>
      </c>
      <c r="BC190">
        <v>1</v>
      </c>
      <c r="BG190">
        <v>1</v>
      </c>
      <c r="BJ190">
        <v>1</v>
      </c>
      <c r="BL190">
        <v>1</v>
      </c>
      <c r="BN190">
        <v>1</v>
      </c>
      <c r="BO190">
        <v>1</v>
      </c>
      <c r="BS190" s="13">
        <v>51</v>
      </c>
      <c r="BT190">
        <v>1</v>
      </c>
      <c r="BU190">
        <v>2</v>
      </c>
      <c r="BV190">
        <v>3</v>
      </c>
      <c r="BW190" s="20"/>
      <c r="BX190" s="20"/>
      <c r="BY190" s="20"/>
      <c r="BZ190" s="20"/>
      <c r="CA190">
        <v>1</v>
      </c>
      <c r="CC190">
        <v>1</v>
      </c>
      <c r="CF190">
        <v>1</v>
      </c>
      <c r="CL190">
        <v>1</v>
      </c>
      <c r="CP190">
        <v>1</v>
      </c>
      <c r="CT190" s="16">
        <v>14</v>
      </c>
      <c r="DE190">
        <v>1</v>
      </c>
      <c r="DH190">
        <v>1</v>
      </c>
      <c r="DR190" s="13">
        <v>8</v>
      </c>
      <c r="DU190">
        <v>1</v>
      </c>
      <c r="DV190">
        <v>1</v>
      </c>
      <c r="EE190">
        <v>1</v>
      </c>
      <c r="EF190">
        <v>7</v>
      </c>
      <c r="EH190">
        <v>2</v>
      </c>
      <c r="EI190">
        <v>2</v>
      </c>
    </row>
    <row r="191" spans="1:139" x14ac:dyDescent="0.25">
      <c r="A191" s="10">
        <v>43594.517164351855</v>
      </c>
      <c r="B191">
        <v>25</v>
      </c>
      <c r="C191">
        <v>55</v>
      </c>
      <c r="D191">
        <v>3</v>
      </c>
      <c r="E191">
        <v>3</v>
      </c>
      <c r="F191">
        <v>4</v>
      </c>
      <c r="G191">
        <v>2</v>
      </c>
      <c r="H191">
        <v>4</v>
      </c>
      <c r="I191">
        <v>1</v>
      </c>
      <c r="J191">
        <v>1</v>
      </c>
      <c r="K191">
        <v>7</v>
      </c>
      <c r="R191" s="13">
        <v>11</v>
      </c>
      <c r="S191">
        <v>2</v>
      </c>
      <c r="AL191" s="16">
        <v>2</v>
      </c>
      <c r="AM191" s="13">
        <v>5</v>
      </c>
      <c r="AN191">
        <v>1</v>
      </c>
      <c r="AO191" t="s">
        <v>939</v>
      </c>
      <c r="AP191">
        <v>1</v>
      </c>
      <c r="AU191">
        <v>1</v>
      </c>
      <c r="AW191">
        <v>1</v>
      </c>
      <c r="AZ191">
        <v>1</v>
      </c>
      <c r="BC191">
        <v>1</v>
      </c>
      <c r="BG191">
        <v>1</v>
      </c>
      <c r="BJ191">
        <v>1</v>
      </c>
      <c r="BL191">
        <v>1</v>
      </c>
      <c r="BN191">
        <v>1</v>
      </c>
      <c r="BS191" s="13">
        <v>34</v>
      </c>
      <c r="BT191">
        <v>2</v>
      </c>
      <c r="BU191">
        <v>1</v>
      </c>
      <c r="BV191">
        <v>3</v>
      </c>
      <c r="BW191" s="20">
        <v>100</v>
      </c>
      <c r="BX191" s="20">
        <v>50</v>
      </c>
      <c r="BY191" s="20">
        <v>80</v>
      </c>
      <c r="BZ191" s="20"/>
      <c r="CB191">
        <v>1</v>
      </c>
      <c r="CC191">
        <v>1</v>
      </c>
      <c r="CG191">
        <v>1</v>
      </c>
      <c r="CL191">
        <v>1</v>
      </c>
      <c r="CP191">
        <v>1</v>
      </c>
      <c r="CT191" s="16">
        <v>14</v>
      </c>
      <c r="CU191" s="16">
        <v>15</v>
      </c>
      <c r="CV191" s="16">
        <v>13</v>
      </c>
      <c r="CW191" s="16">
        <v>14</v>
      </c>
      <c r="CX191" s="16">
        <v>14</v>
      </c>
      <c r="CY191" s="16">
        <v>15</v>
      </c>
      <c r="CZ191" s="16">
        <v>14</v>
      </c>
      <c r="DA191" s="16">
        <v>13</v>
      </c>
      <c r="DB191" s="16">
        <v>13</v>
      </c>
      <c r="DC191" s="16">
        <v>13</v>
      </c>
      <c r="DD191">
        <v>1</v>
      </c>
      <c r="DE191">
        <v>1</v>
      </c>
      <c r="DF191">
        <v>1</v>
      </c>
      <c r="DG191">
        <v>1</v>
      </c>
      <c r="DJ191">
        <v>1</v>
      </c>
      <c r="DM191" t="s">
        <v>940</v>
      </c>
      <c r="DN191" t="s">
        <v>941</v>
      </c>
      <c r="DO191" s="13">
        <v>6</v>
      </c>
      <c r="DP191" s="13">
        <v>6</v>
      </c>
      <c r="DQ191" s="13">
        <v>6</v>
      </c>
      <c r="DR191" s="13">
        <v>9</v>
      </c>
      <c r="DU191">
        <v>1</v>
      </c>
      <c r="DV191">
        <v>1</v>
      </c>
      <c r="EA191">
        <v>1</v>
      </c>
      <c r="EF191">
        <v>4</v>
      </c>
      <c r="EH191">
        <v>1</v>
      </c>
      <c r="EI191">
        <v>2</v>
      </c>
    </row>
    <row r="192" spans="1:139" x14ac:dyDescent="0.25">
      <c r="A192" s="10">
        <v>43594.570231481484</v>
      </c>
      <c r="B192">
        <v>70</v>
      </c>
      <c r="C192">
        <v>0</v>
      </c>
      <c r="D192">
        <v>4</v>
      </c>
      <c r="E192">
        <v>1</v>
      </c>
      <c r="F192">
        <v>7</v>
      </c>
      <c r="G192">
        <v>3</v>
      </c>
      <c r="H192">
        <v>4</v>
      </c>
      <c r="I192">
        <v>4</v>
      </c>
      <c r="J192">
        <v>1</v>
      </c>
      <c r="K192">
        <v>6</v>
      </c>
      <c r="Q192" s="13">
        <v>3</v>
      </c>
      <c r="S192">
        <v>2</v>
      </c>
      <c r="AL192" s="16">
        <v>5</v>
      </c>
      <c r="AM192" s="13">
        <v>5</v>
      </c>
      <c r="AN192">
        <v>1</v>
      </c>
      <c r="AO192" t="s">
        <v>942</v>
      </c>
      <c r="AP192">
        <v>1</v>
      </c>
      <c r="AT192">
        <v>1</v>
      </c>
      <c r="AV192">
        <v>1</v>
      </c>
      <c r="AY192">
        <v>1</v>
      </c>
      <c r="BD192">
        <v>1</v>
      </c>
      <c r="BG192">
        <v>1</v>
      </c>
      <c r="BJ192">
        <v>1</v>
      </c>
      <c r="BL192">
        <v>2</v>
      </c>
      <c r="BN192">
        <v>1</v>
      </c>
      <c r="BO192">
        <v>1</v>
      </c>
      <c r="BP192">
        <v>1</v>
      </c>
      <c r="BS192" s="13">
        <v>90</v>
      </c>
      <c r="BT192">
        <v>1</v>
      </c>
      <c r="BU192">
        <v>2</v>
      </c>
      <c r="BV192">
        <v>3</v>
      </c>
      <c r="BW192" s="20">
        <v>350</v>
      </c>
      <c r="BX192" s="20">
        <v>150</v>
      </c>
      <c r="BY192" s="20">
        <v>120</v>
      </c>
      <c r="BZ192" s="20"/>
      <c r="CC192">
        <v>1</v>
      </c>
      <c r="CD192">
        <v>1</v>
      </c>
      <c r="CF192">
        <v>1</v>
      </c>
      <c r="CK192" t="s">
        <v>943</v>
      </c>
      <c r="CL192">
        <v>1</v>
      </c>
      <c r="CP192">
        <v>1</v>
      </c>
      <c r="CT192" s="16">
        <v>13</v>
      </c>
      <c r="CU192" s="16">
        <v>16</v>
      </c>
      <c r="CV192" s="16">
        <v>14</v>
      </c>
      <c r="CW192" s="16">
        <v>15</v>
      </c>
      <c r="CX192" s="16">
        <v>14</v>
      </c>
      <c r="CY192" s="16">
        <v>15</v>
      </c>
      <c r="CZ192" s="16">
        <v>13</v>
      </c>
      <c r="DA192" s="16">
        <v>13</v>
      </c>
      <c r="DB192" s="16">
        <v>13</v>
      </c>
      <c r="DC192" s="16">
        <v>13</v>
      </c>
      <c r="DD192">
        <v>1</v>
      </c>
      <c r="DE192">
        <v>1</v>
      </c>
      <c r="DM192" t="s">
        <v>944</v>
      </c>
      <c r="DN192" t="s">
        <v>945</v>
      </c>
      <c r="DO192" s="13">
        <v>6</v>
      </c>
      <c r="DP192" s="13">
        <v>7</v>
      </c>
      <c r="DQ192" s="13">
        <v>5</v>
      </c>
      <c r="DR192" s="13">
        <v>7</v>
      </c>
      <c r="DU192">
        <v>1</v>
      </c>
      <c r="DV192">
        <v>1</v>
      </c>
      <c r="EA192">
        <v>1</v>
      </c>
      <c r="EF192">
        <v>4</v>
      </c>
      <c r="EG192" t="s">
        <v>946</v>
      </c>
      <c r="EH192">
        <v>1</v>
      </c>
      <c r="EI192">
        <v>1</v>
      </c>
    </row>
    <row r="193" spans="1:139" x14ac:dyDescent="0.25">
      <c r="A193" s="10">
        <v>43594.5703125</v>
      </c>
      <c r="B193">
        <v>80</v>
      </c>
      <c r="D193">
        <v>4</v>
      </c>
      <c r="E193">
        <v>1</v>
      </c>
      <c r="F193">
        <v>6</v>
      </c>
      <c r="G193">
        <v>3</v>
      </c>
      <c r="H193">
        <v>1</v>
      </c>
      <c r="I193">
        <v>5</v>
      </c>
      <c r="J193">
        <v>1</v>
      </c>
      <c r="K193">
        <v>7</v>
      </c>
      <c r="R193" s="13">
        <v>11</v>
      </c>
      <c r="S193">
        <v>2</v>
      </c>
      <c r="AL193" s="16">
        <v>5</v>
      </c>
      <c r="AM193" s="13">
        <v>8</v>
      </c>
      <c r="AN193">
        <v>2</v>
      </c>
      <c r="AO193" t="s">
        <v>948</v>
      </c>
      <c r="AP193">
        <v>1</v>
      </c>
      <c r="AU193">
        <v>1</v>
      </c>
      <c r="AV193">
        <v>1</v>
      </c>
      <c r="BA193">
        <v>1</v>
      </c>
      <c r="BD193">
        <v>1</v>
      </c>
      <c r="BG193">
        <v>1</v>
      </c>
      <c r="BJ193">
        <v>1</v>
      </c>
      <c r="BL193">
        <v>1</v>
      </c>
      <c r="BN193">
        <v>1</v>
      </c>
      <c r="BS193" s="13">
        <v>99</v>
      </c>
      <c r="BW193" s="20">
        <v>110</v>
      </c>
      <c r="BX193" s="20">
        <v>80</v>
      </c>
      <c r="BY193" s="20"/>
      <c r="BZ193" s="20"/>
      <c r="CF193">
        <v>1</v>
      </c>
      <c r="CG193">
        <v>1</v>
      </c>
      <c r="CK193" t="s">
        <v>949</v>
      </c>
      <c r="CL193">
        <v>1</v>
      </c>
      <c r="CP193">
        <v>1</v>
      </c>
      <c r="CT193" s="16">
        <v>13</v>
      </c>
      <c r="CV193" s="16">
        <v>13</v>
      </c>
      <c r="CW193" s="16">
        <v>16</v>
      </c>
      <c r="DA193" s="16">
        <v>13</v>
      </c>
      <c r="DB193" s="16">
        <v>13</v>
      </c>
      <c r="DK193">
        <v>1</v>
      </c>
      <c r="DL193" t="s">
        <v>547</v>
      </c>
      <c r="DM193" t="s">
        <v>950</v>
      </c>
      <c r="DN193" t="s">
        <v>951</v>
      </c>
      <c r="DO193" s="13">
        <v>8</v>
      </c>
      <c r="DP193" s="13">
        <v>8</v>
      </c>
      <c r="DQ193" s="13">
        <v>8</v>
      </c>
      <c r="DR193" s="13">
        <v>8</v>
      </c>
      <c r="DU193">
        <v>1</v>
      </c>
      <c r="DZ193">
        <v>1</v>
      </c>
      <c r="EA193">
        <v>1</v>
      </c>
      <c r="EF193">
        <v>5</v>
      </c>
      <c r="EH193">
        <v>1</v>
      </c>
      <c r="EI193">
        <v>2</v>
      </c>
    </row>
    <row r="194" spans="1:139" x14ac:dyDescent="0.25">
      <c r="A194" s="10">
        <v>43594.612939814811</v>
      </c>
      <c r="B194">
        <v>70</v>
      </c>
      <c r="D194">
        <v>6</v>
      </c>
      <c r="E194">
        <v>1</v>
      </c>
      <c r="F194">
        <v>7</v>
      </c>
      <c r="G194">
        <v>3</v>
      </c>
      <c r="H194">
        <v>4</v>
      </c>
      <c r="I194">
        <v>4</v>
      </c>
      <c r="J194">
        <v>1</v>
      </c>
      <c r="K194">
        <v>4</v>
      </c>
      <c r="O194" s="13">
        <v>7</v>
      </c>
      <c r="S194">
        <v>1</v>
      </c>
      <c r="W194">
        <v>1</v>
      </c>
      <c r="AG194">
        <v>1</v>
      </c>
      <c r="AH194">
        <v>1</v>
      </c>
      <c r="AL194" s="16">
        <v>3</v>
      </c>
      <c r="AM194" s="13">
        <v>8</v>
      </c>
      <c r="AN194">
        <v>1</v>
      </c>
      <c r="AO194" t="s">
        <v>952</v>
      </c>
      <c r="AR194">
        <v>1</v>
      </c>
      <c r="AU194">
        <v>1</v>
      </c>
      <c r="AX194">
        <v>1</v>
      </c>
      <c r="BA194">
        <v>1</v>
      </c>
      <c r="BD194">
        <v>1</v>
      </c>
      <c r="BG194">
        <v>1</v>
      </c>
      <c r="BJ194">
        <v>1</v>
      </c>
      <c r="BW194" s="20"/>
      <c r="BX194" s="20"/>
      <c r="BY194" s="20"/>
      <c r="BZ194" s="20"/>
      <c r="CK194" t="s">
        <v>953</v>
      </c>
      <c r="DM194" t="s">
        <v>954</v>
      </c>
      <c r="DN194" t="s">
        <v>955</v>
      </c>
      <c r="DO194" s="13">
        <v>6</v>
      </c>
      <c r="DP194" s="13">
        <v>7</v>
      </c>
      <c r="DQ194" s="13">
        <v>6</v>
      </c>
      <c r="DR194" s="13">
        <v>9</v>
      </c>
      <c r="DZ194">
        <v>1</v>
      </c>
      <c r="EC194">
        <v>1</v>
      </c>
      <c r="EF194">
        <v>5</v>
      </c>
      <c r="EH194">
        <v>1</v>
      </c>
      <c r="EI194">
        <v>1</v>
      </c>
    </row>
    <row r="195" spans="1:139" x14ac:dyDescent="0.25">
      <c r="A195" s="10">
        <v>43594.616898148146</v>
      </c>
      <c r="C195">
        <v>23</v>
      </c>
      <c r="D195">
        <v>2</v>
      </c>
      <c r="E195">
        <v>3</v>
      </c>
      <c r="F195">
        <v>5</v>
      </c>
      <c r="G195">
        <v>5</v>
      </c>
      <c r="H195">
        <v>2</v>
      </c>
      <c r="I195">
        <v>4</v>
      </c>
      <c r="J195">
        <v>2</v>
      </c>
      <c r="K195">
        <v>4</v>
      </c>
      <c r="O195" s="13">
        <v>1</v>
      </c>
      <c r="S195">
        <v>1</v>
      </c>
      <c r="AA195">
        <v>1</v>
      </c>
      <c r="AB195">
        <v>1</v>
      </c>
      <c r="AJ195">
        <v>1</v>
      </c>
      <c r="AL195" s="16">
        <v>3</v>
      </c>
      <c r="AM195" s="13">
        <v>8</v>
      </c>
      <c r="AN195">
        <v>1</v>
      </c>
      <c r="AO195" t="s">
        <v>957</v>
      </c>
      <c r="AP195">
        <v>1</v>
      </c>
      <c r="AU195">
        <v>1</v>
      </c>
      <c r="AV195">
        <v>1</v>
      </c>
      <c r="AY195">
        <v>1</v>
      </c>
      <c r="BC195">
        <v>1</v>
      </c>
      <c r="BF195">
        <v>1</v>
      </c>
      <c r="BJ195">
        <v>1</v>
      </c>
      <c r="BL195">
        <v>1</v>
      </c>
      <c r="BN195">
        <v>1</v>
      </c>
      <c r="BS195" s="13">
        <v>100</v>
      </c>
      <c r="BW195" s="20">
        <v>60</v>
      </c>
      <c r="BX195" s="20">
        <v>30</v>
      </c>
      <c r="BY195" s="20"/>
      <c r="BZ195" s="20"/>
      <c r="CF195">
        <v>1</v>
      </c>
      <c r="CG195">
        <v>1</v>
      </c>
      <c r="CH195">
        <v>1</v>
      </c>
      <c r="CL195">
        <v>1</v>
      </c>
      <c r="CP195">
        <v>1</v>
      </c>
      <c r="CT195" s="16">
        <v>16</v>
      </c>
      <c r="CU195" s="16">
        <v>14</v>
      </c>
      <c r="CV195" s="16">
        <v>14</v>
      </c>
      <c r="CW195" s="16">
        <v>13</v>
      </c>
      <c r="CX195" s="16">
        <v>15</v>
      </c>
      <c r="CY195" s="16">
        <v>14</v>
      </c>
      <c r="CZ195" s="16">
        <v>14</v>
      </c>
      <c r="DA195" s="16">
        <v>14</v>
      </c>
      <c r="DB195" s="16">
        <v>14</v>
      </c>
      <c r="DC195" s="16">
        <v>14</v>
      </c>
      <c r="DD195">
        <v>1</v>
      </c>
      <c r="DE195">
        <v>1</v>
      </c>
      <c r="DF195">
        <v>1</v>
      </c>
      <c r="DG195">
        <v>1</v>
      </c>
      <c r="DH195">
        <v>1</v>
      </c>
      <c r="DI195">
        <v>1</v>
      </c>
      <c r="DJ195">
        <v>1</v>
      </c>
      <c r="DM195" t="s">
        <v>958</v>
      </c>
      <c r="DN195" t="s">
        <v>959</v>
      </c>
      <c r="DO195" s="13">
        <v>7</v>
      </c>
      <c r="DP195" s="13">
        <v>7</v>
      </c>
      <c r="DQ195" s="13">
        <v>7</v>
      </c>
      <c r="DR195" s="13">
        <v>7</v>
      </c>
      <c r="DS195">
        <v>1</v>
      </c>
      <c r="DV195">
        <v>1</v>
      </c>
      <c r="EA195">
        <v>1</v>
      </c>
      <c r="EG195" t="s">
        <v>960</v>
      </c>
      <c r="EH195">
        <v>2</v>
      </c>
      <c r="EI195">
        <v>1</v>
      </c>
    </row>
    <row r="196" spans="1:139" x14ac:dyDescent="0.25">
      <c r="A196" s="10">
        <v>43594.707638888889</v>
      </c>
      <c r="B196">
        <v>100</v>
      </c>
      <c r="C196">
        <v>100</v>
      </c>
      <c r="D196">
        <v>4</v>
      </c>
      <c r="E196">
        <v>2</v>
      </c>
      <c r="F196">
        <v>7</v>
      </c>
      <c r="G196">
        <v>7</v>
      </c>
      <c r="H196">
        <v>2</v>
      </c>
      <c r="I196">
        <v>1</v>
      </c>
      <c r="J196">
        <v>2</v>
      </c>
      <c r="K196">
        <v>7</v>
      </c>
      <c r="R196" s="13">
        <v>4</v>
      </c>
      <c r="S196">
        <v>1</v>
      </c>
      <c r="W196">
        <v>1</v>
      </c>
      <c r="AL196" s="16">
        <v>4</v>
      </c>
      <c r="AM196" s="13">
        <v>7</v>
      </c>
      <c r="AN196">
        <v>2</v>
      </c>
      <c r="AO196" t="s">
        <v>962</v>
      </c>
      <c r="AP196">
        <v>1</v>
      </c>
      <c r="AS196">
        <v>1</v>
      </c>
      <c r="AW196">
        <v>1</v>
      </c>
      <c r="AY196">
        <v>1</v>
      </c>
      <c r="BC196">
        <v>1</v>
      </c>
      <c r="BG196">
        <v>1</v>
      </c>
      <c r="BJ196">
        <v>1</v>
      </c>
      <c r="BL196">
        <v>1</v>
      </c>
      <c r="BP196">
        <v>1</v>
      </c>
      <c r="BS196" s="13">
        <v>70</v>
      </c>
      <c r="BW196" s="20"/>
      <c r="BX196" s="20"/>
      <c r="BY196" s="20"/>
      <c r="BZ196" s="20"/>
      <c r="CA196">
        <v>1</v>
      </c>
      <c r="CD196">
        <v>1</v>
      </c>
      <c r="CF196">
        <v>1</v>
      </c>
      <c r="CI196">
        <v>1</v>
      </c>
      <c r="CJ196" t="s">
        <v>963</v>
      </c>
      <c r="CL196">
        <v>1</v>
      </c>
      <c r="CP196">
        <v>1</v>
      </c>
      <c r="CT196" s="16">
        <v>13</v>
      </c>
      <c r="CU196" s="16">
        <v>16</v>
      </c>
      <c r="CV196" s="16">
        <v>13</v>
      </c>
      <c r="CW196" s="16">
        <v>13</v>
      </c>
      <c r="CX196" s="16">
        <v>14</v>
      </c>
      <c r="CY196" s="16">
        <v>14</v>
      </c>
      <c r="CZ196" s="16">
        <v>14</v>
      </c>
      <c r="DA196" s="16">
        <v>13</v>
      </c>
      <c r="DB196" s="16">
        <v>13</v>
      </c>
      <c r="DC196" s="16">
        <v>13</v>
      </c>
      <c r="DE196">
        <v>1</v>
      </c>
      <c r="DF196">
        <v>1</v>
      </c>
      <c r="DG196">
        <v>1</v>
      </c>
      <c r="DH196">
        <v>1</v>
      </c>
      <c r="DJ196">
        <v>1</v>
      </c>
      <c r="DO196" s="13">
        <v>5</v>
      </c>
      <c r="DP196" s="13">
        <v>8</v>
      </c>
      <c r="DQ196" s="13">
        <v>5</v>
      </c>
      <c r="DR196" s="13">
        <v>10</v>
      </c>
      <c r="DU196">
        <v>1</v>
      </c>
      <c r="DV196">
        <v>1</v>
      </c>
      <c r="EA196">
        <v>1</v>
      </c>
      <c r="EF196">
        <v>4</v>
      </c>
      <c r="EH196">
        <v>1</v>
      </c>
      <c r="EI196">
        <v>1</v>
      </c>
    </row>
    <row r="197" spans="1:139" x14ac:dyDescent="0.25">
      <c r="A197" s="10">
        <v>43594.741631944446</v>
      </c>
      <c r="B197">
        <v>22</v>
      </c>
      <c r="C197">
        <v>25</v>
      </c>
      <c r="D197">
        <v>6</v>
      </c>
      <c r="E197">
        <v>2</v>
      </c>
      <c r="F197">
        <v>6</v>
      </c>
      <c r="G197">
        <v>5</v>
      </c>
      <c r="H197">
        <v>2</v>
      </c>
      <c r="I197">
        <v>5</v>
      </c>
      <c r="J197">
        <v>2</v>
      </c>
      <c r="K197">
        <v>2</v>
      </c>
      <c r="M197" s="13">
        <v>8</v>
      </c>
      <c r="S197">
        <v>1</v>
      </c>
      <c r="W197">
        <v>1</v>
      </c>
      <c r="AA197">
        <v>1</v>
      </c>
      <c r="AE197">
        <v>1</v>
      </c>
      <c r="AL197" s="16">
        <v>1</v>
      </c>
      <c r="AM197" s="13">
        <v>7</v>
      </c>
      <c r="AN197">
        <v>2</v>
      </c>
      <c r="AO197" t="s">
        <v>965</v>
      </c>
      <c r="AP197">
        <v>1</v>
      </c>
      <c r="AU197">
        <v>1</v>
      </c>
      <c r="AX197">
        <v>1</v>
      </c>
      <c r="AY197">
        <v>1</v>
      </c>
      <c r="BC197">
        <v>1</v>
      </c>
      <c r="BE197">
        <v>1</v>
      </c>
      <c r="BJ197">
        <v>1</v>
      </c>
      <c r="BL197">
        <v>1</v>
      </c>
      <c r="BN197">
        <v>1</v>
      </c>
      <c r="BO197">
        <v>1</v>
      </c>
      <c r="BP197">
        <v>1</v>
      </c>
      <c r="BS197" s="13">
        <v>100</v>
      </c>
      <c r="BW197" s="20">
        <v>150</v>
      </c>
      <c r="BX197" s="20"/>
      <c r="BY197" s="20">
        <v>75</v>
      </c>
      <c r="BZ197" s="20"/>
      <c r="CH197">
        <v>1</v>
      </c>
      <c r="CL197">
        <v>1</v>
      </c>
      <c r="CP197">
        <v>1</v>
      </c>
      <c r="CT197" s="16">
        <v>14</v>
      </c>
      <c r="CU197" s="16">
        <v>15</v>
      </c>
      <c r="CV197" s="16">
        <v>14</v>
      </c>
      <c r="CW197" s="16">
        <v>13</v>
      </c>
      <c r="CX197" s="16">
        <v>14</v>
      </c>
      <c r="CY197" s="16">
        <v>13</v>
      </c>
      <c r="CZ197" s="16">
        <v>13</v>
      </c>
      <c r="DA197" s="16">
        <v>14</v>
      </c>
      <c r="DB197" s="16">
        <v>13</v>
      </c>
      <c r="DC197" s="16">
        <v>14</v>
      </c>
      <c r="DE197">
        <v>1</v>
      </c>
      <c r="DI197">
        <v>1</v>
      </c>
      <c r="DM197" t="s">
        <v>966</v>
      </c>
      <c r="DN197" t="s">
        <v>202</v>
      </c>
      <c r="DO197" s="13">
        <v>8</v>
      </c>
      <c r="DP197" s="13">
        <v>8</v>
      </c>
      <c r="DQ197" s="13">
        <v>8</v>
      </c>
      <c r="DR197" s="13">
        <v>6</v>
      </c>
      <c r="DS197">
        <v>1</v>
      </c>
      <c r="DT197">
        <v>1</v>
      </c>
      <c r="DY197">
        <v>1</v>
      </c>
      <c r="EE197">
        <v>1</v>
      </c>
      <c r="EG197" t="s">
        <v>967</v>
      </c>
      <c r="EH197">
        <v>2</v>
      </c>
      <c r="EI197">
        <v>2</v>
      </c>
    </row>
    <row r="198" spans="1:139" x14ac:dyDescent="0.25">
      <c r="A198" s="10">
        <v>43595.303090277775</v>
      </c>
      <c r="B198">
        <v>80</v>
      </c>
      <c r="C198">
        <v>90</v>
      </c>
      <c r="D198">
        <v>7</v>
      </c>
      <c r="E198">
        <v>3</v>
      </c>
      <c r="F198">
        <v>6</v>
      </c>
      <c r="G198">
        <v>1</v>
      </c>
      <c r="H198">
        <v>4</v>
      </c>
      <c r="I198">
        <v>3</v>
      </c>
      <c r="J198">
        <v>1</v>
      </c>
      <c r="K198">
        <v>1</v>
      </c>
      <c r="L198" s="13">
        <v>1</v>
      </c>
      <c r="S198">
        <v>3</v>
      </c>
      <c r="AL198" s="16">
        <v>3</v>
      </c>
      <c r="AM198" s="13">
        <v>5</v>
      </c>
      <c r="AN198">
        <v>1</v>
      </c>
      <c r="AP198">
        <v>1</v>
      </c>
      <c r="AU198">
        <v>1</v>
      </c>
      <c r="AX198">
        <v>1</v>
      </c>
      <c r="BA198">
        <v>1</v>
      </c>
      <c r="BC198">
        <v>1</v>
      </c>
      <c r="BG198">
        <v>1</v>
      </c>
      <c r="BH198">
        <v>1</v>
      </c>
      <c r="BL198">
        <v>1</v>
      </c>
      <c r="BN198">
        <v>1</v>
      </c>
      <c r="BO198">
        <v>1</v>
      </c>
      <c r="BS198" s="13">
        <v>80</v>
      </c>
      <c r="BT198">
        <v>2</v>
      </c>
      <c r="BU198">
        <v>1</v>
      </c>
      <c r="BV198">
        <v>3</v>
      </c>
      <c r="BW198" s="20">
        <v>40</v>
      </c>
      <c r="BX198" s="20">
        <v>12</v>
      </c>
      <c r="BY198" s="20"/>
      <c r="BZ198" s="20"/>
      <c r="CD198">
        <v>1</v>
      </c>
      <c r="CL198">
        <v>1</v>
      </c>
      <c r="CP198">
        <v>1</v>
      </c>
      <c r="CT198" s="16">
        <v>14</v>
      </c>
      <c r="CU198" s="16">
        <v>15</v>
      </c>
      <c r="CV198" s="16">
        <v>13</v>
      </c>
      <c r="CW198" s="16">
        <v>15</v>
      </c>
      <c r="CX198" s="16">
        <v>15</v>
      </c>
      <c r="CY198" s="16">
        <v>15</v>
      </c>
      <c r="CZ198" s="16">
        <v>16</v>
      </c>
      <c r="DA198" s="16">
        <v>13</v>
      </c>
      <c r="DB198" s="16">
        <v>13</v>
      </c>
      <c r="DC198" s="16">
        <v>13</v>
      </c>
      <c r="DD198">
        <v>1</v>
      </c>
      <c r="DE198">
        <v>1</v>
      </c>
      <c r="DJ198">
        <v>1</v>
      </c>
      <c r="DM198" t="s">
        <v>968</v>
      </c>
      <c r="DN198" t="s">
        <v>969</v>
      </c>
      <c r="DO198" s="13">
        <v>7</v>
      </c>
      <c r="DP198" s="13">
        <v>8</v>
      </c>
      <c r="DQ198" s="13">
        <v>6</v>
      </c>
      <c r="DR198" s="13">
        <v>7</v>
      </c>
      <c r="DU198">
        <v>1</v>
      </c>
      <c r="DV198">
        <v>1</v>
      </c>
      <c r="EA198">
        <v>1</v>
      </c>
      <c r="EF198">
        <v>5</v>
      </c>
      <c r="EH198">
        <v>2</v>
      </c>
      <c r="EI198">
        <v>1</v>
      </c>
    </row>
    <row r="199" spans="1:139" x14ac:dyDescent="0.25">
      <c r="A199" s="10">
        <v>43595.511562500003</v>
      </c>
      <c r="B199">
        <v>19</v>
      </c>
      <c r="C199">
        <v>17</v>
      </c>
      <c r="D199">
        <v>2</v>
      </c>
      <c r="E199">
        <v>1</v>
      </c>
      <c r="F199">
        <v>6</v>
      </c>
      <c r="G199">
        <v>2</v>
      </c>
      <c r="H199">
        <v>2</v>
      </c>
      <c r="I199">
        <v>4</v>
      </c>
      <c r="J199">
        <v>2</v>
      </c>
      <c r="K199">
        <v>6</v>
      </c>
      <c r="Q199" s="13">
        <v>4</v>
      </c>
      <c r="S199">
        <v>1</v>
      </c>
      <c r="T199">
        <v>1</v>
      </c>
      <c r="AL199" s="16">
        <v>4</v>
      </c>
      <c r="AM199" s="13">
        <v>6</v>
      </c>
      <c r="AN199">
        <v>1</v>
      </c>
      <c r="AO199" t="s">
        <v>971</v>
      </c>
      <c r="AP199">
        <v>1</v>
      </c>
      <c r="AU199">
        <v>1</v>
      </c>
      <c r="AX199">
        <v>1</v>
      </c>
      <c r="BA199">
        <v>1</v>
      </c>
      <c r="BD199">
        <v>1</v>
      </c>
      <c r="BG199">
        <v>1</v>
      </c>
      <c r="BI199">
        <v>1</v>
      </c>
      <c r="BK199" t="s">
        <v>972</v>
      </c>
      <c r="BL199">
        <v>2</v>
      </c>
      <c r="BN199">
        <v>1</v>
      </c>
      <c r="BS199" s="13">
        <v>73</v>
      </c>
      <c r="BT199">
        <v>2</v>
      </c>
      <c r="BU199">
        <v>1</v>
      </c>
      <c r="BV199">
        <v>3</v>
      </c>
      <c r="BW199" s="20">
        <v>150</v>
      </c>
      <c r="BX199" s="20"/>
      <c r="BY199" s="20"/>
      <c r="BZ199" s="20"/>
      <c r="CB199">
        <v>1</v>
      </c>
      <c r="CG199">
        <v>1</v>
      </c>
      <c r="CI199">
        <v>1</v>
      </c>
      <c r="CJ199" t="s">
        <v>973</v>
      </c>
      <c r="CK199" t="s">
        <v>974</v>
      </c>
      <c r="CL199">
        <v>1</v>
      </c>
      <c r="CT199" s="16">
        <v>13</v>
      </c>
      <c r="CU199" s="16">
        <v>13</v>
      </c>
      <c r="CV199" s="16">
        <v>13</v>
      </c>
      <c r="CW199" s="16">
        <v>14</v>
      </c>
      <c r="CX199" s="16">
        <v>14</v>
      </c>
      <c r="CY199" s="16">
        <v>13</v>
      </c>
      <c r="CZ199" s="16">
        <v>13</v>
      </c>
      <c r="DA199" s="16">
        <v>13</v>
      </c>
      <c r="DB199" s="16">
        <v>13</v>
      </c>
      <c r="DC199" s="16">
        <v>13</v>
      </c>
      <c r="DD199">
        <v>1</v>
      </c>
      <c r="DE199">
        <v>1</v>
      </c>
      <c r="DM199" t="s">
        <v>975</v>
      </c>
      <c r="DN199" t="s">
        <v>976</v>
      </c>
      <c r="DO199" s="13">
        <v>7</v>
      </c>
      <c r="DP199" s="13">
        <v>7</v>
      </c>
      <c r="DQ199" s="13">
        <v>7</v>
      </c>
      <c r="DR199" s="13">
        <v>7</v>
      </c>
      <c r="DU199">
        <v>1</v>
      </c>
      <c r="DY199">
        <v>1</v>
      </c>
      <c r="EE199">
        <v>1</v>
      </c>
      <c r="EF199">
        <v>4</v>
      </c>
      <c r="EG199" t="s">
        <v>977</v>
      </c>
      <c r="EH199">
        <v>1</v>
      </c>
      <c r="EI199">
        <v>1</v>
      </c>
    </row>
    <row r="200" spans="1:139" x14ac:dyDescent="0.25">
      <c r="A200" s="10">
        <v>43595.530347222222</v>
      </c>
      <c r="B200">
        <v>76</v>
      </c>
      <c r="C200">
        <v>19</v>
      </c>
      <c r="D200">
        <v>2</v>
      </c>
      <c r="E200">
        <v>3</v>
      </c>
      <c r="F200">
        <v>2</v>
      </c>
      <c r="G200">
        <v>4</v>
      </c>
      <c r="H200">
        <v>2</v>
      </c>
      <c r="I200">
        <v>3</v>
      </c>
      <c r="J200">
        <v>2</v>
      </c>
      <c r="K200">
        <v>2</v>
      </c>
      <c r="M200" s="13">
        <v>5</v>
      </c>
      <c r="S200">
        <v>1</v>
      </c>
      <c r="AA200">
        <v>1</v>
      </c>
      <c r="AL200" s="16">
        <v>5</v>
      </c>
      <c r="AM200" s="13">
        <v>6</v>
      </c>
      <c r="AN200">
        <v>3</v>
      </c>
      <c r="AP200">
        <v>1</v>
      </c>
      <c r="BL200">
        <v>2</v>
      </c>
      <c r="BN200">
        <v>1</v>
      </c>
      <c r="BS200" s="13">
        <v>93</v>
      </c>
      <c r="BT200">
        <v>2</v>
      </c>
      <c r="BU200">
        <v>3</v>
      </c>
      <c r="BV200">
        <v>1</v>
      </c>
      <c r="BW200" s="20">
        <v>150</v>
      </c>
      <c r="BX200" s="20">
        <v>95</v>
      </c>
      <c r="BY200" s="20"/>
      <c r="BZ200" s="20"/>
      <c r="CD200">
        <v>1</v>
      </c>
      <c r="CK200" t="s">
        <v>979</v>
      </c>
      <c r="CL200">
        <v>1</v>
      </c>
      <c r="CT200" s="16">
        <v>13</v>
      </c>
      <c r="CU200" s="16">
        <v>14</v>
      </c>
      <c r="CV200" s="16">
        <v>13</v>
      </c>
      <c r="CW200" s="16">
        <v>14</v>
      </c>
      <c r="CX200" s="16">
        <v>13</v>
      </c>
      <c r="CY200" s="16">
        <v>14</v>
      </c>
      <c r="CZ200" s="16">
        <v>14</v>
      </c>
      <c r="DA200" s="16">
        <v>13</v>
      </c>
      <c r="DB200" s="16">
        <v>13</v>
      </c>
      <c r="DC200" s="16">
        <v>16</v>
      </c>
      <c r="DD200">
        <v>1</v>
      </c>
      <c r="DO200" s="13">
        <v>8</v>
      </c>
      <c r="DP200" s="13">
        <v>8</v>
      </c>
      <c r="DQ200" s="13">
        <v>6</v>
      </c>
      <c r="DR200" s="13">
        <v>10</v>
      </c>
      <c r="DU200">
        <v>1</v>
      </c>
      <c r="DW200">
        <v>1</v>
      </c>
      <c r="EA200">
        <v>1</v>
      </c>
      <c r="EF200">
        <v>5</v>
      </c>
      <c r="EH200">
        <v>2</v>
      </c>
      <c r="EI200">
        <v>1</v>
      </c>
    </row>
    <row r="201" spans="1:139" x14ac:dyDescent="0.25">
      <c r="A201" s="10">
        <v>43595.575439814813</v>
      </c>
      <c r="B201">
        <v>40</v>
      </c>
      <c r="C201">
        <v>25</v>
      </c>
      <c r="D201">
        <v>3</v>
      </c>
      <c r="E201">
        <v>2</v>
      </c>
      <c r="F201">
        <v>1</v>
      </c>
      <c r="G201">
        <v>1</v>
      </c>
      <c r="H201">
        <v>2</v>
      </c>
      <c r="I201">
        <v>4</v>
      </c>
      <c r="J201">
        <v>2</v>
      </c>
      <c r="K201">
        <v>5</v>
      </c>
      <c r="P201" s="13">
        <v>10</v>
      </c>
      <c r="S201">
        <v>3</v>
      </c>
      <c r="AL201" s="16">
        <v>4</v>
      </c>
      <c r="AM201" s="13">
        <v>8</v>
      </c>
      <c r="AN201">
        <v>1</v>
      </c>
      <c r="AP201">
        <v>1</v>
      </c>
      <c r="AU201">
        <v>1</v>
      </c>
      <c r="AV201">
        <v>1</v>
      </c>
      <c r="AY201">
        <v>1</v>
      </c>
      <c r="BB201">
        <v>1</v>
      </c>
      <c r="BG201">
        <v>1</v>
      </c>
      <c r="BL201">
        <v>2</v>
      </c>
      <c r="BN201">
        <v>1</v>
      </c>
      <c r="BS201" s="13">
        <v>100</v>
      </c>
      <c r="BW201" s="20">
        <v>200</v>
      </c>
      <c r="BX201" s="20">
        <v>150</v>
      </c>
      <c r="BY201" s="20"/>
      <c r="BZ201" s="20"/>
      <c r="CF201">
        <v>1</v>
      </c>
      <c r="CK201" t="s">
        <v>981</v>
      </c>
      <c r="CL201">
        <v>1</v>
      </c>
      <c r="CP201">
        <v>1</v>
      </c>
      <c r="CT201" s="16">
        <v>14</v>
      </c>
      <c r="CU201" s="16">
        <v>16</v>
      </c>
      <c r="CV201" s="16">
        <v>14</v>
      </c>
      <c r="CW201" s="16">
        <v>16</v>
      </c>
      <c r="CX201" s="16">
        <v>16</v>
      </c>
      <c r="CY201" s="16">
        <v>14</v>
      </c>
      <c r="CZ201" s="16">
        <v>14</v>
      </c>
      <c r="DA201" s="16">
        <v>14</v>
      </c>
      <c r="DB201" s="16">
        <v>13</v>
      </c>
      <c r="DC201" s="16">
        <v>13</v>
      </c>
      <c r="DD201">
        <v>1</v>
      </c>
      <c r="DE201">
        <v>1</v>
      </c>
      <c r="DI201">
        <v>1</v>
      </c>
      <c r="DJ201">
        <v>1</v>
      </c>
      <c r="DM201" t="s">
        <v>982</v>
      </c>
      <c r="DN201" t="s">
        <v>983</v>
      </c>
      <c r="DO201" s="13">
        <v>8</v>
      </c>
      <c r="DP201" s="13">
        <v>8</v>
      </c>
      <c r="DQ201" s="13">
        <v>8</v>
      </c>
      <c r="DR201" s="13">
        <v>7</v>
      </c>
      <c r="DU201">
        <v>1</v>
      </c>
      <c r="DZ201">
        <v>1</v>
      </c>
      <c r="EE201">
        <v>1</v>
      </c>
      <c r="EF201">
        <v>4</v>
      </c>
      <c r="EH201">
        <v>1</v>
      </c>
      <c r="EI201">
        <v>1</v>
      </c>
    </row>
    <row r="202" spans="1:139" x14ac:dyDescent="0.25">
      <c r="A202" s="10">
        <v>43595.595104166663</v>
      </c>
      <c r="B202">
        <v>100</v>
      </c>
      <c r="C202">
        <v>82</v>
      </c>
      <c r="D202">
        <v>3</v>
      </c>
      <c r="E202">
        <v>3</v>
      </c>
      <c r="F202">
        <v>2</v>
      </c>
      <c r="G202">
        <v>6</v>
      </c>
      <c r="H202">
        <v>2</v>
      </c>
      <c r="I202">
        <v>4</v>
      </c>
      <c r="J202">
        <v>2</v>
      </c>
      <c r="K202">
        <v>4</v>
      </c>
      <c r="O202" s="13">
        <v>4</v>
      </c>
      <c r="S202">
        <v>2</v>
      </c>
      <c r="AL202" s="16">
        <v>2</v>
      </c>
      <c r="AM202" s="13">
        <v>8</v>
      </c>
      <c r="AN202">
        <v>3</v>
      </c>
      <c r="AO202" t="s">
        <v>985</v>
      </c>
      <c r="AP202">
        <v>1</v>
      </c>
      <c r="AU202">
        <v>1</v>
      </c>
      <c r="AX202">
        <v>1</v>
      </c>
      <c r="BA202">
        <v>1</v>
      </c>
      <c r="BD202">
        <v>1</v>
      </c>
      <c r="BG202">
        <v>1</v>
      </c>
      <c r="BJ202">
        <v>1</v>
      </c>
      <c r="BL202">
        <v>1</v>
      </c>
      <c r="BN202">
        <v>1</v>
      </c>
      <c r="BO202">
        <v>1</v>
      </c>
      <c r="BP202">
        <v>1</v>
      </c>
      <c r="BS202" s="13">
        <v>100</v>
      </c>
      <c r="BW202" s="20">
        <v>40</v>
      </c>
      <c r="BX202" s="20">
        <v>20</v>
      </c>
      <c r="BY202" s="20">
        <v>20</v>
      </c>
      <c r="BZ202" s="20"/>
      <c r="CC202">
        <v>1</v>
      </c>
      <c r="CG202">
        <v>1</v>
      </c>
      <c r="CH202">
        <v>1</v>
      </c>
      <c r="CL202">
        <v>1</v>
      </c>
      <c r="CP202">
        <v>1</v>
      </c>
      <c r="CT202" s="16">
        <v>13</v>
      </c>
      <c r="CU202" s="16">
        <v>13</v>
      </c>
      <c r="CV202" s="16">
        <v>13</v>
      </c>
      <c r="CX202" s="16">
        <v>13</v>
      </c>
      <c r="DA202" s="16">
        <v>13</v>
      </c>
      <c r="DB202" s="16">
        <v>13</v>
      </c>
      <c r="DM202" t="s">
        <v>986</v>
      </c>
      <c r="DO202" s="13">
        <v>6</v>
      </c>
      <c r="DP202" s="13">
        <v>6</v>
      </c>
      <c r="DQ202" s="13">
        <v>6</v>
      </c>
      <c r="DR202" s="13">
        <v>7</v>
      </c>
      <c r="DS202">
        <v>1</v>
      </c>
      <c r="DT202">
        <v>1</v>
      </c>
      <c r="DY202">
        <v>1</v>
      </c>
      <c r="DZ202">
        <v>1</v>
      </c>
      <c r="EB202">
        <v>1</v>
      </c>
      <c r="EG202" t="s">
        <v>987</v>
      </c>
      <c r="EH202">
        <v>1</v>
      </c>
      <c r="EI202">
        <v>1</v>
      </c>
    </row>
    <row r="203" spans="1:139" x14ac:dyDescent="0.25">
      <c r="A203" s="10">
        <v>43597.852222222224</v>
      </c>
      <c r="B203">
        <v>22</v>
      </c>
      <c r="C203">
        <v>4</v>
      </c>
      <c r="D203">
        <v>3</v>
      </c>
      <c r="E203">
        <v>5</v>
      </c>
      <c r="F203">
        <v>6</v>
      </c>
      <c r="G203">
        <v>1</v>
      </c>
      <c r="H203">
        <v>2</v>
      </c>
      <c r="I203">
        <v>2</v>
      </c>
      <c r="J203">
        <v>2</v>
      </c>
      <c r="K203">
        <v>6</v>
      </c>
      <c r="Q203" s="13">
        <v>11</v>
      </c>
      <c r="S203">
        <v>1</v>
      </c>
      <c r="T203">
        <v>1</v>
      </c>
      <c r="W203">
        <v>1</v>
      </c>
      <c r="AB203">
        <v>1</v>
      </c>
      <c r="AG203">
        <v>1</v>
      </c>
      <c r="AL203" s="16">
        <v>5</v>
      </c>
      <c r="AM203" s="13">
        <v>8</v>
      </c>
      <c r="AN203">
        <v>1</v>
      </c>
      <c r="AO203" t="s">
        <v>989</v>
      </c>
      <c r="AP203">
        <v>1</v>
      </c>
      <c r="AU203">
        <v>1</v>
      </c>
      <c r="AX203">
        <v>1</v>
      </c>
      <c r="AZ203">
        <v>1</v>
      </c>
      <c r="BD203">
        <v>1</v>
      </c>
      <c r="BF203">
        <v>1</v>
      </c>
      <c r="BJ203">
        <v>1</v>
      </c>
      <c r="BL203">
        <v>1</v>
      </c>
      <c r="BN203">
        <v>1</v>
      </c>
      <c r="BO203">
        <v>1</v>
      </c>
      <c r="BP203">
        <v>1</v>
      </c>
      <c r="BS203" s="13">
        <v>74</v>
      </c>
      <c r="BT203">
        <v>2</v>
      </c>
      <c r="BU203">
        <v>1</v>
      </c>
      <c r="BV203">
        <v>3</v>
      </c>
      <c r="BW203" s="20"/>
      <c r="BX203" s="20"/>
      <c r="BY203" s="20"/>
      <c r="BZ203" s="20"/>
      <c r="CA203">
        <v>1</v>
      </c>
      <c r="CB203">
        <v>1</v>
      </c>
      <c r="CI203">
        <v>1</v>
      </c>
      <c r="CJ203" t="s">
        <v>990</v>
      </c>
      <c r="CK203" t="s">
        <v>991</v>
      </c>
      <c r="CL203">
        <v>1</v>
      </c>
      <c r="CT203" s="16">
        <v>14</v>
      </c>
      <c r="CU203" s="16">
        <v>16</v>
      </c>
      <c r="CV203" s="16">
        <v>14</v>
      </c>
      <c r="CW203" s="16">
        <v>14</v>
      </c>
      <c r="CX203" s="16">
        <v>14</v>
      </c>
      <c r="CY203" s="16">
        <v>14</v>
      </c>
      <c r="CZ203" s="16">
        <v>13</v>
      </c>
      <c r="DA203" s="16">
        <v>13</v>
      </c>
      <c r="DB203" s="16">
        <v>13</v>
      </c>
      <c r="DC203" s="16">
        <v>13</v>
      </c>
      <c r="DF203">
        <v>1</v>
      </c>
      <c r="DH203">
        <v>1</v>
      </c>
      <c r="DO203" s="13">
        <v>5</v>
      </c>
      <c r="DP203" s="13">
        <v>6</v>
      </c>
      <c r="DQ203" s="13">
        <v>5</v>
      </c>
      <c r="DR203" s="13">
        <v>7</v>
      </c>
      <c r="DU203">
        <v>1</v>
      </c>
      <c r="DZ203">
        <v>1</v>
      </c>
      <c r="EE203">
        <v>1</v>
      </c>
      <c r="EF203">
        <v>5</v>
      </c>
      <c r="EH203">
        <v>2</v>
      </c>
      <c r="EI203">
        <v>1</v>
      </c>
    </row>
    <row r="204" spans="1:139" x14ac:dyDescent="0.25">
      <c r="A204" s="10">
        <v>43598.444675925923</v>
      </c>
      <c r="B204">
        <v>75</v>
      </c>
      <c r="C204">
        <v>0</v>
      </c>
      <c r="D204">
        <v>1</v>
      </c>
      <c r="E204">
        <v>4</v>
      </c>
      <c r="F204">
        <v>7</v>
      </c>
      <c r="G204">
        <v>2</v>
      </c>
      <c r="I204">
        <v>6</v>
      </c>
      <c r="J204">
        <v>1</v>
      </c>
      <c r="K204">
        <v>4</v>
      </c>
      <c r="O204" s="13">
        <v>3</v>
      </c>
      <c r="S204">
        <v>4</v>
      </c>
      <c r="AL204" s="16">
        <v>4</v>
      </c>
      <c r="AM204" s="13">
        <v>6</v>
      </c>
      <c r="AN204">
        <v>1</v>
      </c>
      <c r="AP204">
        <v>1</v>
      </c>
      <c r="BK204" t="s">
        <v>993</v>
      </c>
      <c r="BL204">
        <v>3</v>
      </c>
      <c r="BN204">
        <v>1</v>
      </c>
      <c r="BS204" s="13">
        <v>90</v>
      </c>
      <c r="BT204">
        <v>2</v>
      </c>
      <c r="BU204">
        <v>1</v>
      </c>
      <c r="BV204">
        <v>3</v>
      </c>
      <c r="BW204" s="20"/>
      <c r="BX204" s="20"/>
      <c r="BY204" s="20"/>
      <c r="BZ204" s="20"/>
      <c r="CA204">
        <v>1</v>
      </c>
      <c r="CC204">
        <v>1</v>
      </c>
      <c r="CL204">
        <v>1</v>
      </c>
      <c r="CT204" s="16">
        <v>14</v>
      </c>
      <c r="CU204" s="16">
        <v>15</v>
      </c>
      <c r="CV204" s="16">
        <v>14</v>
      </c>
      <c r="CX204" s="16">
        <v>14</v>
      </c>
      <c r="CY204" s="16">
        <v>14</v>
      </c>
      <c r="CZ204" s="16">
        <v>14</v>
      </c>
      <c r="DA204" s="16">
        <v>14</v>
      </c>
      <c r="DB204" s="16">
        <v>14</v>
      </c>
      <c r="DC204" s="16">
        <v>14</v>
      </c>
      <c r="DD204">
        <v>1</v>
      </c>
      <c r="DE204">
        <v>1</v>
      </c>
      <c r="DI204">
        <v>1</v>
      </c>
      <c r="DJ204">
        <v>1</v>
      </c>
      <c r="DM204" t="s">
        <v>994</v>
      </c>
      <c r="DN204" t="s">
        <v>995</v>
      </c>
      <c r="DO204" s="13">
        <v>8</v>
      </c>
      <c r="DP204" s="13">
        <v>8</v>
      </c>
      <c r="DQ204" s="13">
        <v>5</v>
      </c>
      <c r="DR204" s="13">
        <v>9</v>
      </c>
      <c r="DU204">
        <v>1</v>
      </c>
      <c r="DX204">
        <v>1</v>
      </c>
      <c r="EE204">
        <v>1</v>
      </c>
      <c r="EF204">
        <v>7</v>
      </c>
      <c r="EH204">
        <v>2</v>
      </c>
      <c r="EI204">
        <v>2</v>
      </c>
    </row>
    <row r="205" spans="1:139" x14ac:dyDescent="0.25">
      <c r="A205" s="10">
        <v>43598.676608796297</v>
      </c>
      <c r="B205">
        <v>2</v>
      </c>
      <c r="C205">
        <v>94</v>
      </c>
      <c r="D205">
        <v>4</v>
      </c>
      <c r="E205">
        <v>3</v>
      </c>
      <c r="F205">
        <v>2</v>
      </c>
      <c r="G205">
        <v>6</v>
      </c>
      <c r="H205">
        <v>1</v>
      </c>
      <c r="I205">
        <v>1</v>
      </c>
      <c r="J205">
        <v>1</v>
      </c>
      <c r="K205">
        <v>2</v>
      </c>
      <c r="M205" s="13">
        <v>1</v>
      </c>
      <c r="S205">
        <v>1</v>
      </c>
      <c r="W205">
        <v>1</v>
      </c>
      <c r="AA205">
        <v>1</v>
      </c>
      <c r="AE205">
        <v>1</v>
      </c>
      <c r="AH205">
        <v>1</v>
      </c>
      <c r="AL205" s="16">
        <v>1</v>
      </c>
      <c r="AM205" s="13">
        <v>7</v>
      </c>
      <c r="AN205">
        <v>1</v>
      </c>
      <c r="AO205" t="s">
        <v>996</v>
      </c>
      <c r="AP205">
        <v>1</v>
      </c>
      <c r="AS205">
        <v>1</v>
      </c>
      <c r="AV205">
        <v>1</v>
      </c>
      <c r="AY205">
        <v>1</v>
      </c>
      <c r="BB205">
        <v>1</v>
      </c>
      <c r="BG205">
        <v>1</v>
      </c>
      <c r="BH205">
        <v>1</v>
      </c>
      <c r="BL205">
        <v>1</v>
      </c>
      <c r="BN205">
        <v>1</v>
      </c>
      <c r="BP205">
        <v>1</v>
      </c>
      <c r="BS205" s="13">
        <v>100</v>
      </c>
      <c r="BW205" s="20"/>
      <c r="BX205" s="20"/>
      <c r="BY205" s="20"/>
      <c r="BZ205" s="20"/>
      <c r="CA205">
        <v>1</v>
      </c>
      <c r="CK205" t="s">
        <v>997</v>
      </c>
      <c r="CL205">
        <v>1</v>
      </c>
      <c r="CP205">
        <v>1</v>
      </c>
      <c r="CT205" s="16">
        <v>18</v>
      </c>
      <c r="CU205" s="16">
        <v>15</v>
      </c>
      <c r="CV205" s="16">
        <v>13</v>
      </c>
      <c r="CW205" s="16">
        <v>15</v>
      </c>
      <c r="CX205" s="16">
        <v>15</v>
      </c>
      <c r="CY205" s="16">
        <v>16</v>
      </c>
      <c r="CZ205" s="16">
        <v>16</v>
      </c>
      <c r="DA205" s="16">
        <v>16</v>
      </c>
      <c r="DB205" s="16">
        <v>15</v>
      </c>
      <c r="DC205" s="16">
        <v>16</v>
      </c>
      <c r="DF205">
        <v>1</v>
      </c>
      <c r="DG205">
        <v>1</v>
      </c>
      <c r="DH205">
        <v>1</v>
      </c>
      <c r="DI205">
        <v>1</v>
      </c>
      <c r="DJ205">
        <v>1</v>
      </c>
      <c r="DM205" t="s">
        <v>998</v>
      </c>
      <c r="DN205" t="s">
        <v>999</v>
      </c>
      <c r="DO205" s="13">
        <v>7</v>
      </c>
      <c r="DP205" s="13">
        <v>8</v>
      </c>
      <c r="DQ205" s="13">
        <v>6</v>
      </c>
      <c r="DR205" s="13">
        <v>8</v>
      </c>
      <c r="DT205">
        <v>1</v>
      </c>
      <c r="DZ205">
        <v>1</v>
      </c>
      <c r="EE205">
        <v>1</v>
      </c>
      <c r="EH205">
        <v>1</v>
      </c>
      <c r="EI205">
        <v>1</v>
      </c>
    </row>
    <row r="206" spans="1:139" x14ac:dyDescent="0.25">
      <c r="A206" s="10">
        <v>43599.55568287037</v>
      </c>
      <c r="B206">
        <v>72</v>
      </c>
      <c r="C206">
        <v>77</v>
      </c>
      <c r="D206">
        <v>2</v>
      </c>
      <c r="E206">
        <v>1</v>
      </c>
      <c r="F206">
        <v>4</v>
      </c>
      <c r="G206">
        <v>1</v>
      </c>
      <c r="H206">
        <v>2</v>
      </c>
      <c r="I206">
        <v>6</v>
      </c>
      <c r="J206">
        <v>2</v>
      </c>
      <c r="K206">
        <v>7</v>
      </c>
      <c r="R206" s="13">
        <v>8</v>
      </c>
      <c r="S206">
        <v>1</v>
      </c>
      <c r="W206">
        <v>1</v>
      </c>
      <c r="AL206" s="16">
        <v>4</v>
      </c>
      <c r="AM206" s="13">
        <v>8</v>
      </c>
      <c r="AN206">
        <v>1</v>
      </c>
      <c r="AO206" t="s">
        <v>1001</v>
      </c>
      <c r="AP206">
        <v>1</v>
      </c>
      <c r="AU206">
        <v>1</v>
      </c>
      <c r="AV206">
        <v>1</v>
      </c>
      <c r="AY206">
        <v>1</v>
      </c>
      <c r="BB206">
        <v>1</v>
      </c>
      <c r="BE206">
        <v>1</v>
      </c>
      <c r="BJ206">
        <v>1</v>
      </c>
      <c r="BL206">
        <v>1</v>
      </c>
      <c r="BN206">
        <v>1</v>
      </c>
      <c r="BO206">
        <v>1</v>
      </c>
      <c r="BS206" s="13">
        <v>86</v>
      </c>
      <c r="BW206" s="20" t="s">
        <v>1496</v>
      </c>
      <c r="BX206" s="20" t="s">
        <v>1495</v>
      </c>
      <c r="BY206" s="20"/>
      <c r="BZ206" s="20"/>
      <c r="CB206">
        <v>1</v>
      </c>
      <c r="CC206">
        <v>1</v>
      </c>
      <c r="CD206">
        <v>1</v>
      </c>
      <c r="CK206" t="s">
        <v>1002</v>
      </c>
      <c r="CL206">
        <v>1</v>
      </c>
      <c r="CP206">
        <v>1</v>
      </c>
      <c r="CT206" s="16">
        <v>14</v>
      </c>
      <c r="CU206" s="16">
        <v>16</v>
      </c>
      <c r="CV206" s="16">
        <v>14</v>
      </c>
      <c r="CW206" s="16">
        <v>14</v>
      </c>
      <c r="CX206" s="16">
        <v>14</v>
      </c>
      <c r="CY206" s="16">
        <v>15</v>
      </c>
      <c r="CZ206" s="16">
        <v>14</v>
      </c>
      <c r="DA206" s="16">
        <v>14</v>
      </c>
      <c r="DB206" s="16">
        <v>14</v>
      </c>
      <c r="DC206" s="16">
        <v>15</v>
      </c>
      <c r="DF206">
        <v>1</v>
      </c>
      <c r="DG206">
        <v>1</v>
      </c>
      <c r="DH206">
        <v>1</v>
      </c>
      <c r="DM206" t="s">
        <v>1003</v>
      </c>
      <c r="DN206" t="s">
        <v>1004</v>
      </c>
      <c r="DO206" s="13">
        <v>6</v>
      </c>
      <c r="DP206" s="13">
        <v>7</v>
      </c>
      <c r="DQ206" s="13">
        <v>5</v>
      </c>
      <c r="DR206" s="13">
        <v>9</v>
      </c>
      <c r="DU206">
        <v>1</v>
      </c>
      <c r="DV206">
        <v>1</v>
      </c>
      <c r="EA206">
        <v>1</v>
      </c>
      <c r="EF206">
        <v>7</v>
      </c>
      <c r="EH206">
        <v>1</v>
      </c>
      <c r="EI206">
        <v>1</v>
      </c>
    </row>
    <row r="207" spans="1:139" x14ac:dyDescent="0.25">
      <c r="A207" s="10">
        <v>43600.399861111109</v>
      </c>
      <c r="B207">
        <v>40</v>
      </c>
      <c r="D207">
        <v>4</v>
      </c>
      <c r="E207">
        <v>2</v>
      </c>
      <c r="F207">
        <v>3</v>
      </c>
      <c r="G207">
        <v>7</v>
      </c>
      <c r="H207">
        <v>2</v>
      </c>
      <c r="I207">
        <v>4</v>
      </c>
      <c r="J207">
        <v>2</v>
      </c>
      <c r="K207">
        <v>1</v>
      </c>
      <c r="L207" s="13">
        <v>13</v>
      </c>
      <c r="S207">
        <v>2</v>
      </c>
      <c r="AL207" s="16">
        <v>4</v>
      </c>
      <c r="AM207" s="13">
        <v>5</v>
      </c>
      <c r="AN207">
        <v>1</v>
      </c>
      <c r="AO207" t="s">
        <v>1006</v>
      </c>
      <c r="AQ207">
        <v>1</v>
      </c>
      <c r="AU207">
        <v>1</v>
      </c>
      <c r="AV207">
        <v>1</v>
      </c>
      <c r="AY207">
        <v>1</v>
      </c>
      <c r="BB207">
        <v>1</v>
      </c>
      <c r="BG207">
        <v>1</v>
      </c>
      <c r="BI207">
        <v>1</v>
      </c>
      <c r="BW207" s="20"/>
      <c r="BX207" s="20"/>
      <c r="BY207" s="20"/>
      <c r="BZ207" s="20"/>
      <c r="DO207" s="13">
        <v>5</v>
      </c>
      <c r="DP207" s="13">
        <v>5</v>
      </c>
      <c r="DQ207" s="13">
        <v>5</v>
      </c>
      <c r="DR207" s="13">
        <v>8</v>
      </c>
      <c r="DU207">
        <v>1</v>
      </c>
      <c r="DV207">
        <v>1</v>
      </c>
      <c r="EA207">
        <v>1</v>
      </c>
      <c r="EF207">
        <v>3</v>
      </c>
      <c r="EH207">
        <v>1</v>
      </c>
      <c r="EI207">
        <v>2</v>
      </c>
    </row>
    <row r="208" spans="1:139" x14ac:dyDescent="0.25">
      <c r="A208" s="10">
        <v>43600.40247685185</v>
      </c>
      <c r="B208">
        <v>75</v>
      </c>
      <c r="C208">
        <v>70</v>
      </c>
      <c r="D208">
        <v>6</v>
      </c>
      <c r="E208">
        <v>2</v>
      </c>
      <c r="F208">
        <v>4</v>
      </c>
      <c r="G208">
        <v>1</v>
      </c>
      <c r="H208">
        <v>4</v>
      </c>
      <c r="I208">
        <v>1</v>
      </c>
      <c r="J208">
        <v>1</v>
      </c>
      <c r="K208">
        <v>2</v>
      </c>
      <c r="M208" s="13">
        <v>8</v>
      </c>
      <c r="S208">
        <v>4</v>
      </c>
      <c r="AL208" s="16">
        <v>4</v>
      </c>
      <c r="AM208" s="13">
        <v>1</v>
      </c>
      <c r="AN208">
        <v>1</v>
      </c>
      <c r="AQ208">
        <v>1</v>
      </c>
      <c r="AU208">
        <v>1</v>
      </c>
      <c r="AX208">
        <v>1</v>
      </c>
      <c r="AZ208">
        <v>1</v>
      </c>
      <c r="BD208">
        <v>1</v>
      </c>
      <c r="BF208">
        <v>1</v>
      </c>
      <c r="BJ208">
        <v>1</v>
      </c>
      <c r="BW208" s="20"/>
      <c r="BX208" s="20"/>
      <c r="BY208" s="20"/>
      <c r="BZ208" s="20"/>
      <c r="DM208" t="s">
        <v>1007</v>
      </c>
      <c r="DN208" t="s">
        <v>1008</v>
      </c>
      <c r="DO208" s="13">
        <v>8</v>
      </c>
      <c r="DP208" s="13">
        <v>8</v>
      </c>
      <c r="DQ208" s="13">
        <v>8</v>
      </c>
      <c r="DR208" s="13">
        <v>8</v>
      </c>
      <c r="DU208">
        <v>1</v>
      </c>
      <c r="DV208">
        <v>1</v>
      </c>
      <c r="EA208">
        <v>1</v>
      </c>
      <c r="EF208">
        <v>4</v>
      </c>
      <c r="EH208">
        <v>2</v>
      </c>
      <c r="EI208">
        <v>2</v>
      </c>
    </row>
    <row r="209" spans="1:139" x14ac:dyDescent="0.25">
      <c r="A209" s="10">
        <v>43600.404699074075</v>
      </c>
      <c r="B209">
        <v>0</v>
      </c>
      <c r="C209">
        <v>0</v>
      </c>
      <c r="D209">
        <v>4</v>
      </c>
      <c r="E209">
        <v>4</v>
      </c>
      <c r="F209">
        <v>7</v>
      </c>
      <c r="G209">
        <v>7</v>
      </c>
      <c r="H209">
        <v>1</v>
      </c>
      <c r="I209">
        <v>1</v>
      </c>
      <c r="J209">
        <v>1</v>
      </c>
      <c r="K209">
        <v>1</v>
      </c>
      <c r="L209" s="13">
        <v>10</v>
      </c>
      <c r="S209">
        <v>2</v>
      </c>
      <c r="AL209" s="16">
        <v>4</v>
      </c>
      <c r="AM209" s="13">
        <v>1</v>
      </c>
      <c r="AN209">
        <v>1</v>
      </c>
      <c r="AO209">
        <v>1422</v>
      </c>
      <c r="AQ209">
        <v>1</v>
      </c>
      <c r="AU209">
        <v>1</v>
      </c>
      <c r="AX209">
        <v>1</v>
      </c>
      <c r="BA209">
        <v>1</v>
      </c>
      <c r="BB209">
        <v>1</v>
      </c>
      <c r="BE209">
        <v>1</v>
      </c>
      <c r="BH209">
        <v>1</v>
      </c>
      <c r="BK209" t="s">
        <v>1009</v>
      </c>
      <c r="BW209" s="20"/>
      <c r="BX209" s="20"/>
      <c r="BY209" s="20"/>
      <c r="BZ209" s="20"/>
      <c r="CK209" t="s">
        <v>1010</v>
      </c>
      <c r="DM209" t="s">
        <v>1011</v>
      </c>
      <c r="DN209" t="s">
        <v>1012</v>
      </c>
      <c r="DO209" s="13">
        <v>8</v>
      </c>
      <c r="DP209" s="13">
        <v>8</v>
      </c>
      <c r="DQ209" s="13">
        <v>8</v>
      </c>
      <c r="DR209" s="13">
        <v>6</v>
      </c>
      <c r="DU209">
        <v>1</v>
      </c>
      <c r="DV209">
        <v>1</v>
      </c>
      <c r="EA209">
        <v>1</v>
      </c>
      <c r="EF209">
        <v>4</v>
      </c>
      <c r="EG209" t="s">
        <v>1013</v>
      </c>
      <c r="EH209">
        <v>1</v>
      </c>
      <c r="EI209">
        <v>1</v>
      </c>
    </row>
    <row r="210" spans="1:139" x14ac:dyDescent="0.25">
      <c r="A210" s="10">
        <v>43600.408101851855</v>
      </c>
      <c r="B210">
        <v>100</v>
      </c>
      <c r="D210">
        <v>1</v>
      </c>
      <c r="E210">
        <v>1</v>
      </c>
      <c r="F210">
        <v>6</v>
      </c>
      <c r="G210">
        <v>6</v>
      </c>
      <c r="H210">
        <v>2</v>
      </c>
      <c r="I210">
        <v>3</v>
      </c>
      <c r="J210">
        <v>2</v>
      </c>
      <c r="K210">
        <v>7</v>
      </c>
      <c r="R210" s="13">
        <v>4</v>
      </c>
      <c r="S210">
        <v>1</v>
      </c>
      <c r="W210">
        <v>1</v>
      </c>
      <c r="AL210" s="16">
        <v>4</v>
      </c>
      <c r="AM210" s="13">
        <v>8</v>
      </c>
      <c r="AN210">
        <v>3</v>
      </c>
      <c r="AO210" t="s">
        <v>1015</v>
      </c>
      <c r="AP210">
        <v>1</v>
      </c>
      <c r="AU210">
        <v>1</v>
      </c>
      <c r="AV210">
        <v>1</v>
      </c>
      <c r="AY210">
        <v>1</v>
      </c>
      <c r="BC210">
        <v>1</v>
      </c>
      <c r="BG210">
        <v>1</v>
      </c>
      <c r="BJ210">
        <v>1</v>
      </c>
      <c r="BL210">
        <v>1</v>
      </c>
      <c r="BN210">
        <v>1</v>
      </c>
      <c r="BO210">
        <v>1</v>
      </c>
      <c r="BP210">
        <v>1</v>
      </c>
      <c r="BS210" s="13">
        <v>50</v>
      </c>
      <c r="BW210" s="20">
        <v>150</v>
      </c>
      <c r="BX210" s="20"/>
      <c r="BY210" s="20"/>
      <c r="BZ210" s="20"/>
      <c r="CD210">
        <v>1</v>
      </c>
      <c r="CF210">
        <v>1</v>
      </c>
      <c r="CG210">
        <v>1</v>
      </c>
      <c r="CH210">
        <v>1</v>
      </c>
      <c r="CK210" t="s">
        <v>1016</v>
      </c>
      <c r="CL210">
        <v>1</v>
      </c>
      <c r="CP210">
        <v>1</v>
      </c>
      <c r="CT210" s="16">
        <v>13</v>
      </c>
      <c r="CU210" s="16">
        <v>14</v>
      </c>
      <c r="CV210" s="16">
        <v>13</v>
      </c>
      <c r="CW210" s="16">
        <v>14</v>
      </c>
      <c r="CX210" s="16">
        <v>15</v>
      </c>
      <c r="CY210" s="16">
        <v>16</v>
      </c>
      <c r="CZ210" s="16">
        <v>14</v>
      </c>
      <c r="DA210" s="16">
        <v>13</v>
      </c>
      <c r="DB210" s="16">
        <v>13</v>
      </c>
      <c r="DC210" s="16">
        <v>13</v>
      </c>
      <c r="DD210">
        <v>1</v>
      </c>
      <c r="DE210">
        <v>1</v>
      </c>
      <c r="DF210">
        <v>1</v>
      </c>
      <c r="DG210">
        <v>1</v>
      </c>
      <c r="DJ210">
        <v>1</v>
      </c>
      <c r="DO210" s="13">
        <v>7</v>
      </c>
      <c r="DP210" s="13">
        <v>7</v>
      </c>
      <c r="DQ210" s="13">
        <v>6</v>
      </c>
      <c r="DR210" s="13">
        <v>7</v>
      </c>
      <c r="DT210">
        <v>1</v>
      </c>
      <c r="DV210">
        <v>1</v>
      </c>
      <c r="EA210">
        <v>1</v>
      </c>
      <c r="EH210">
        <v>1</v>
      </c>
      <c r="EI210">
        <v>1</v>
      </c>
    </row>
    <row r="211" spans="1:139" x14ac:dyDescent="0.25">
      <c r="A211" s="10">
        <v>43600.409039351849</v>
      </c>
      <c r="B211">
        <v>50</v>
      </c>
      <c r="C211">
        <v>61</v>
      </c>
      <c r="D211">
        <v>6</v>
      </c>
      <c r="E211">
        <v>5</v>
      </c>
      <c r="F211">
        <v>7</v>
      </c>
      <c r="G211">
        <v>3</v>
      </c>
      <c r="H211">
        <v>1</v>
      </c>
      <c r="I211">
        <v>6</v>
      </c>
      <c r="J211">
        <v>1</v>
      </c>
      <c r="K211">
        <v>6</v>
      </c>
      <c r="Q211" s="13">
        <v>3</v>
      </c>
      <c r="S211">
        <v>1</v>
      </c>
      <c r="W211">
        <v>1</v>
      </c>
      <c r="Y211">
        <v>1</v>
      </c>
      <c r="AB211">
        <v>1</v>
      </c>
      <c r="AL211" s="16">
        <v>1</v>
      </c>
      <c r="AM211" s="13">
        <v>6</v>
      </c>
      <c r="AN211">
        <v>1</v>
      </c>
      <c r="AO211" t="s">
        <v>1018</v>
      </c>
      <c r="AP211">
        <v>1</v>
      </c>
      <c r="AT211">
        <v>1</v>
      </c>
      <c r="AV211">
        <v>1</v>
      </c>
      <c r="BA211">
        <v>1</v>
      </c>
      <c r="BB211">
        <v>1</v>
      </c>
      <c r="BG211">
        <v>1</v>
      </c>
      <c r="BJ211">
        <v>1</v>
      </c>
      <c r="BL211">
        <v>1</v>
      </c>
      <c r="BN211">
        <v>1</v>
      </c>
      <c r="BP211">
        <v>1</v>
      </c>
      <c r="BS211" s="13">
        <v>99</v>
      </c>
      <c r="BT211">
        <v>2</v>
      </c>
      <c r="BU211">
        <v>1</v>
      </c>
      <c r="BV211">
        <v>3</v>
      </c>
      <c r="BW211" s="20">
        <v>200</v>
      </c>
      <c r="BX211" s="20"/>
      <c r="BY211" s="20"/>
      <c r="BZ211" s="20"/>
      <c r="CB211">
        <v>1</v>
      </c>
      <c r="CE211">
        <v>1</v>
      </c>
      <c r="CL211">
        <v>1</v>
      </c>
      <c r="CP211">
        <v>1</v>
      </c>
      <c r="CT211" s="16">
        <v>15</v>
      </c>
      <c r="CU211" s="16">
        <v>15</v>
      </c>
      <c r="CV211" s="16">
        <v>14</v>
      </c>
      <c r="CW211" s="16">
        <v>14</v>
      </c>
      <c r="CX211" s="16">
        <v>15</v>
      </c>
      <c r="CY211" s="16">
        <v>14</v>
      </c>
      <c r="CZ211" s="16">
        <v>15</v>
      </c>
      <c r="DA211" s="16">
        <v>14</v>
      </c>
      <c r="DB211" s="16">
        <v>14</v>
      </c>
      <c r="DC211" s="16">
        <v>14</v>
      </c>
      <c r="DD211">
        <v>1</v>
      </c>
      <c r="DF211">
        <v>1</v>
      </c>
      <c r="DG211">
        <v>1</v>
      </c>
      <c r="DJ211">
        <v>1</v>
      </c>
      <c r="DK211">
        <v>1</v>
      </c>
      <c r="DM211" t="s">
        <v>1019</v>
      </c>
      <c r="DN211" t="s">
        <v>202</v>
      </c>
      <c r="DO211" s="13">
        <v>7</v>
      </c>
      <c r="DP211" s="13">
        <v>8</v>
      </c>
      <c r="DQ211" s="13">
        <v>5</v>
      </c>
      <c r="DR211" s="13">
        <v>10</v>
      </c>
      <c r="DT211">
        <v>1</v>
      </c>
      <c r="DV211">
        <v>1</v>
      </c>
      <c r="EA211">
        <v>1</v>
      </c>
      <c r="EH211">
        <v>2</v>
      </c>
      <c r="EI211">
        <v>2</v>
      </c>
    </row>
    <row r="212" spans="1:139" x14ac:dyDescent="0.25">
      <c r="A212" s="10">
        <v>43600.409861111111</v>
      </c>
      <c r="B212">
        <v>40</v>
      </c>
      <c r="C212">
        <v>75</v>
      </c>
      <c r="D212">
        <v>3</v>
      </c>
      <c r="E212">
        <v>2</v>
      </c>
      <c r="F212">
        <v>1</v>
      </c>
      <c r="G212">
        <v>5</v>
      </c>
      <c r="H212">
        <v>1</v>
      </c>
      <c r="I212">
        <v>1</v>
      </c>
      <c r="J212">
        <v>1</v>
      </c>
      <c r="K212">
        <v>2</v>
      </c>
      <c r="M212" s="13">
        <v>8</v>
      </c>
      <c r="S212">
        <v>3</v>
      </c>
      <c r="AL212" s="16">
        <v>2</v>
      </c>
      <c r="AM212" s="13">
        <v>1</v>
      </c>
      <c r="AN212">
        <v>1</v>
      </c>
      <c r="AP212">
        <v>1</v>
      </c>
      <c r="AU212">
        <v>1</v>
      </c>
      <c r="AX212">
        <v>1</v>
      </c>
      <c r="AZ212">
        <v>1</v>
      </c>
      <c r="BD212">
        <v>1</v>
      </c>
      <c r="BE212">
        <v>1</v>
      </c>
      <c r="BJ212">
        <v>1</v>
      </c>
      <c r="BL212">
        <v>1</v>
      </c>
      <c r="BN212">
        <v>1</v>
      </c>
      <c r="BS212" s="13">
        <v>75</v>
      </c>
      <c r="BT212">
        <v>1</v>
      </c>
      <c r="BU212">
        <v>2</v>
      </c>
      <c r="BV212">
        <v>3</v>
      </c>
      <c r="BW212" s="20">
        <v>40</v>
      </c>
      <c r="BX212" s="20">
        <v>30</v>
      </c>
      <c r="BY212" s="20">
        <v>40</v>
      </c>
      <c r="BZ212" s="20"/>
      <c r="CK212" t="s">
        <v>1020</v>
      </c>
      <c r="CL212">
        <v>1</v>
      </c>
      <c r="CP212">
        <v>1</v>
      </c>
      <c r="CT212" s="16">
        <v>18</v>
      </c>
      <c r="CU212" s="16">
        <v>14</v>
      </c>
      <c r="CV212" s="16">
        <v>16</v>
      </c>
      <c r="CW212" s="16">
        <v>15</v>
      </c>
      <c r="CX212" s="16">
        <v>16</v>
      </c>
      <c r="CY212" s="16">
        <v>16</v>
      </c>
      <c r="CZ212" s="16">
        <v>16</v>
      </c>
      <c r="DA212" s="16">
        <v>16</v>
      </c>
      <c r="DB212" s="16">
        <v>16</v>
      </c>
      <c r="DC212" s="16">
        <v>15</v>
      </c>
      <c r="DD212">
        <v>1</v>
      </c>
      <c r="DE212">
        <v>1</v>
      </c>
      <c r="DF212">
        <v>1</v>
      </c>
      <c r="DG212">
        <v>1</v>
      </c>
      <c r="DH212">
        <v>1</v>
      </c>
      <c r="DI212">
        <v>1</v>
      </c>
      <c r="DJ212">
        <v>1</v>
      </c>
      <c r="DO212" s="13">
        <v>7</v>
      </c>
      <c r="DP212" s="13">
        <v>7</v>
      </c>
      <c r="DQ212" s="13">
        <v>6</v>
      </c>
      <c r="DR212" s="13">
        <v>10</v>
      </c>
      <c r="DV212">
        <v>1</v>
      </c>
      <c r="EA212">
        <v>1</v>
      </c>
      <c r="EF212">
        <v>4</v>
      </c>
      <c r="EH212">
        <v>2</v>
      </c>
      <c r="EI212">
        <v>2</v>
      </c>
    </row>
    <row r="213" spans="1:139" x14ac:dyDescent="0.25">
      <c r="A213" s="10">
        <v>43600.413564814815</v>
      </c>
      <c r="B213">
        <v>82</v>
      </c>
      <c r="C213">
        <v>30</v>
      </c>
      <c r="D213">
        <v>2</v>
      </c>
      <c r="E213">
        <v>2</v>
      </c>
      <c r="F213">
        <v>3</v>
      </c>
      <c r="G213">
        <v>2</v>
      </c>
      <c r="H213">
        <v>2</v>
      </c>
      <c r="I213">
        <v>3</v>
      </c>
      <c r="J213">
        <v>2</v>
      </c>
      <c r="K213">
        <v>8</v>
      </c>
      <c r="S213">
        <v>5</v>
      </c>
      <c r="AL213" s="16">
        <v>4</v>
      </c>
      <c r="AM213" s="13">
        <v>1</v>
      </c>
      <c r="AN213">
        <v>1</v>
      </c>
      <c r="AR213">
        <v>1</v>
      </c>
      <c r="AU213">
        <v>1</v>
      </c>
      <c r="AV213">
        <v>1</v>
      </c>
      <c r="BA213">
        <v>1</v>
      </c>
      <c r="BD213">
        <v>1</v>
      </c>
      <c r="BG213">
        <v>1</v>
      </c>
      <c r="BJ213">
        <v>1</v>
      </c>
      <c r="BW213" s="20"/>
      <c r="BX213" s="20"/>
      <c r="BY213" s="20"/>
      <c r="BZ213" s="20"/>
      <c r="CK213" t="s">
        <v>1021</v>
      </c>
      <c r="DM213" t="s">
        <v>362</v>
      </c>
      <c r="DN213" t="s">
        <v>362</v>
      </c>
      <c r="DO213" s="13">
        <v>8</v>
      </c>
      <c r="DP213" s="13">
        <v>8</v>
      </c>
      <c r="DQ213" s="13">
        <v>8</v>
      </c>
      <c r="DR213" s="13">
        <v>6</v>
      </c>
      <c r="DU213">
        <v>1</v>
      </c>
      <c r="DV213">
        <v>1</v>
      </c>
      <c r="EA213">
        <v>1</v>
      </c>
      <c r="EF213">
        <v>4</v>
      </c>
      <c r="EH213">
        <v>1</v>
      </c>
      <c r="EI213">
        <v>2</v>
      </c>
    </row>
    <row r="214" spans="1:139" x14ac:dyDescent="0.25">
      <c r="A214" s="10">
        <v>43600.417673611111</v>
      </c>
      <c r="D214">
        <v>3</v>
      </c>
      <c r="E214">
        <v>2</v>
      </c>
      <c r="F214">
        <v>2</v>
      </c>
      <c r="G214">
        <v>4</v>
      </c>
      <c r="H214">
        <v>1</v>
      </c>
      <c r="I214">
        <v>4</v>
      </c>
      <c r="J214">
        <v>1</v>
      </c>
      <c r="K214">
        <v>4</v>
      </c>
      <c r="O214" s="13">
        <v>1</v>
      </c>
      <c r="S214">
        <v>1</v>
      </c>
      <c r="AL214" s="16">
        <v>4</v>
      </c>
      <c r="AM214" s="13">
        <v>8</v>
      </c>
      <c r="AN214">
        <v>1</v>
      </c>
      <c r="AP214">
        <v>1</v>
      </c>
      <c r="BL214">
        <v>1</v>
      </c>
      <c r="BN214">
        <v>1</v>
      </c>
      <c r="BO214">
        <v>1</v>
      </c>
      <c r="BP214">
        <v>1</v>
      </c>
      <c r="BS214" s="13">
        <v>100</v>
      </c>
      <c r="BW214" s="20" t="s">
        <v>1494</v>
      </c>
      <c r="BX214" s="20"/>
      <c r="BY214" s="20"/>
      <c r="BZ214" s="20"/>
      <c r="CC214">
        <v>1</v>
      </c>
      <c r="CF214">
        <v>1</v>
      </c>
      <c r="CT214" s="16">
        <v>14</v>
      </c>
      <c r="CU214" s="16">
        <v>16</v>
      </c>
      <c r="CV214" s="16">
        <v>14</v>
      </c>
      <c r="CW214" s="16">
        <v>16</v>
      </c>
      <c r="CX214" s="16">
        <v>14</v>
      </c>
      <c r="CY214" s="16">
        <v>15</v>
      </c>
      <c r="CZ214" s="16">
        <v>15</v>
      </c>
      <c r="DA214" s="16">
        <v>13</v>
      </c>
      <c r="DB214" s="16">
        <v>13</v>
      </c>
      <c r="DC214" s="16">
        <v>13</v>
      </c>
      <c r="DD214">
        <v>1</v>
      </c>
      <c r="DE214">
        <v>1</v>
      </c>
      <c r="DF214">
        <v>1</v>
      </c>
      <c r="DG214">
        <v>1</v>
      </c>
      <c r="DH214">
        <v>1</v>
      </c>
      <c r="DJ214">
        <v>1</v>
      </c>
      <c r="DO214" s="13">
        <v>6</v>
      </c>
      <c r="DP214" s="13">
        <v>6</v>
      </c>
      <c r="DQ214" s="13">
        <v>5</v>
      </c>
      <c r="DR214" s="13">
        <v>8</v>
      </c>
      <c r="DU214">
        <v>1</v>
      </c>
      <c r="DZ214">
        <v>1</v>
      </c>
      <c r="EF214">
        <v>4</v>
      </c>
      <c r="EH214">
        <v>2</v>
      </c>
      <c r="EI214">
        <v>2</v>
      </c>
    </row>
    <row r="215" spans="1:139" x14ac:dyDescent="0.25">
      <c r="A215" s="10">
        <v>43600.418124999997</v>
      </c>
      <c r="B215">
        <v>71</v>
      </c>
      <c r="C215">
        <v>1</v>
      </c>
      <c r="D215">
        <v>3</v>
      </c>
      <c r="E215">
        <v>2</v>
      </c>
      <c r="F215">
        <v>6</v>
      </c>
      <c r="G215">
        <v>6</v>
      </c>
      <c r="H215">
        <v>4</v>
      </c>
      <c r="I215">
        <v>6</v>
      </c>
      <c r="J215">
        <v>1</v>
      </c>
      <c r="K215">
        <v>1</v>
      </c>
      <c r="L215" s="13">
        <v>9</v>
      </c>
      <c r="S215">
        <v>3</v>
      </c>
      <c r="AL215" s="16">
        <v>3</v>
      </c>
      <c r="AM215" s="13">
        <v>5</v>
      </c>
      <c r="AN215">
        <v>3</v>
      </c>
      <c r="AQ215">
        <v>1</v>
      </c>
      <c r="AU215">
        <v>1</v>
      </c>
      <c r="AX215">
        <v>1</v>
      </c>
      <c r="BA215">
        <v>1</v>
      </c>
      <c r="BD215">
        <v>1</v>
      </c>
      <c r="BG215">
        <v>1</v>
      </c>
      <c r="BJ215">
        <v>1</v>
      </c>
      <c r="BW215" s="20"/>
      <c r="BX215" s="20"/>
      <c r="BY215" s="20"/>
      <c r="BZ215" s="20"/>
      <c r="DM215" t="s">
        <v>1022</v>
      </c>
      <c r="DN215" t="s">
        <v>1023</v>
      </c>
      <c r="DO215" s="13">
        <v>8</v>
      </c>
      <c r="DP215" s="13">
        <v>8</v>
      </c>
      <c r="DQ215" s="13">
        <v>7</v>
      </c>
      <c r="DR215" s="13">
        <v>7</v>
      </c>
      <c r="DT215">
        <v>1</v>
      </c>
      <c r="DV215">
        <v>1</v>
      </c>
      <c r="ED215">
        <v>1</v>
      </c>
      <c r="EG215" t="s">
        <v>1024</v>
      </c>
      <c r="EH215">
        <v>1</v>
      </c>
      <c r="EI215">
        <v>1</v>
      </c>
    </row>
    <row r="216" spans="1:139" x14ac:dyDescent="0.25">
      <c r="A216" s="10">
        <v>43600.420474537037</v>
      </c>
      <c r="B216">
        <v>74</v>
      </c>
      <c r="C216">
        <v>90</v>
      </c>
      <c r="D216">
        <v>3</v>
      </c>
      <c r="E216">
        <v>1</v>
      </c>
      <c r="F216">
        <v>3</v>
      </c>
      <c r="G216">
        <v>2</v>
      </c>
      <c r="H216">
        <v>3</v>
      </c>
      <c r="I216">
        <v>1</v>
      </c>
      <c r="J216">
        <v>2</v>
      </c>
      <c r="K216">
        <v>9</v>
      </c>
      <c r="S216">
        <v>2</v>
      </c>
      <c r="AL216" s="16">
        <v>2</v>
      </c>
      <c r="AM216" s="13">
        <v>1</v>
      </c>
      <c r="AN216">
        <v>1</v>
      </c>
      <c r="AO216" t="s">
        <v>1026</v>
      </c>
      <c r="AP216">
        <v>1</v>
      </c>
      <c r="AU216">
        <v>1</v>
      </c>
      <c r="AW216">
        <v>1</v>
      </c>
      <c r="BA216">
        <v>1</v>
      </c>
      <c r="BC216">
        <v>1</v>
      </c>
      <c r="BG216">
        <v>1</v>
      </c>
      <c r="BJ216">
        <v>1</v>
      </c>
      <c r="BL216">
        <v>1</v>
      </c>
      <c r="BN216">
        <v>1</v>
      </c>
      <c r="BO216">
        <v>1</v>
      </c>
      <c r="BS216" s="13">
        <v>70</v>
      </c>
      <c r="BW216" s="20">
        <v>85</v>
      </c>
      <c r="BX216" s="20">
        <v>40</v>
      </c>
      <c r="BY216" s="20">
        <v>25</v>
      </c>
      <c r="BZ216" s="20"/>
      <c r="CC216">
        <v>1</v>
      </c>
      <c r="CD216">
        <v>1</v>
      </c>
      <c r="CL216">
        <v>1</v>
      </c>
      <c r="CP216">
        <v>1</v>
      </c>
      <c r="CT216" s="16">
        <v>18</v>
      </c>
      <c r="CU216" s="16">
        <v>15</v>
      </c>
      <c r="CV216" s="16">
        <v>14</v>
      </c>
      <c r="CW216" s="16">
        <v>16</v>
      </c>
      <c r="CX216" s="16">
        <v>16</v>
      </c>
      <c r="CY216" s="16">
        <v>16</v>
      </c>
      <c r="CZ216" s="16">
        <v>16</v>
      </c>
      <c r="DA216" s="16">
        <v>14</v>
      </c>
      <c r="DB216" s="16">
        <v>16</v>
      </c>
      <c r="DC216" s="16">
        <v>15</v>
      </c>
      <c r="DD216">
        <v>1</v>
      </c>
      <c r="DE216">
        <v>1</v>
      </c>
      <c r="DF216">
        <v>1</v>
      </c>
      <c r="DG216">
        <v>1</v>
      </c>
      <c r="DM216" t="s">
        <v>1027</v>
      </c>
      <c r="DN216" t="s">
        <v>1028</v>
      </c>
      <c r="DO216" s="13">
        <v>8</v>
      </c>
      <c r="DP216" s="13">
        <v>8</v>
      </c>
      <c r="DQ216" s="13">
        <v>8</v>
      </c>
      <c r="DR216" s="13">
        <v>6</v>
      </c>
      <c r="DT216">
        <v>1</v>
      </c>
      <c r="DW216">
        <v>1</v>
      </c>
      <c r="DY216">
        <v>1</v>
      </c>
      <c r="EA216">
        <v>1</v>
      </c>
      <c r="EH216">
        <v>1</v>
      </c>
      <c r="EI216">
        <v>1</v>
      </c>
    </row>
    <row r="217" spans="1:139" x14ac:dyDescent="0.25">
      <c r="A217" s="10">
        <v>43600.422129629631</v>
      </c>
      <c r="B217">
        <v>100</v>
      </c>
      <c r="C217">
        <v>80</v>
      </c>
      <c r="D217">
        <v>6</v>
      </c>
      <c r="E217">
        <v>1</v>
      </c>
      <c r="F217">
        <v>7</v>
      </c>
      <c r="G217">
        <v>4</v>
      </c>
      <c r="H217">
        <v>4</v>
      </c>
      <c r="I217">
        <v>5</v>
      </c>
      <c r="J217">
        <v>1</v>
      </c>
      <c r="K217">
        <v>4</v>
      </c>
      <c r="O217" s="13">
        <v>4</v>
      </c>
      <c r="S217">
        <v>2</v>
      </c>
      <c r="AL217" s="16">
        <v>4</v>
      </c>
      <c r="AM217" s="13">
        <v>5</v>
      </c>
      <c r="AN217">
        <v>1</v>
      </c>
      <c r="AP217">
        <v>1</v>
      </c>
      <c r="AU217">
        <v>1</v>
      </c>
      <c r="AX217">
        <v>1</v>
      </c>
      <c r="BA217">
        <v>1</v>
      </c>
      <c r="BD217">
        <v>1</v>
      </c>
      <c r="BG217">
        <v>1</v>
      </c>
      <c r="BJ217">
        <v>1</v>
      </c>
      <c r="BL217">
        <v>1</v>
      </c>
      <c r="BN217">
        <v>1</v>
      </c>
      <c r="BO217">
        <v>1</v>
      </c>
      <c r="BQ217">
        <v>1</v>
      </c>
      <c r="BR217" t="s">
        <v>1030</v>
      </c>
      <c r="BS217" s="13">
        <v>87</v>
      </c>
      <c r="BW217" s="20">
        <v>60</v>
      </c>
      <c r="BX217" s="20"/>
      <c r="BY217" s="20"/>
      <c r="BZ217" s="20"/>
      <c r="CC217">
        <v>1</v>
      </c>
      <c r="CK217" t="s">
        <v>1031</v>
      </c>
      <c r="CL217">
        <v>1</v>
      </c>
      <c r="CP217">
        <v>1</v>
      </c>
      <c r="CT217" s="16">
        <v>13</v>
      </c>
      <c r="CU217" s="16">
        <v>16</v>
      </c>
      <c r="CV217" s="16">
        <v>13</v>
      </c>
      <c r="CW217" s="16">
        <v>15</v>
      </c>
      <c r="CX217" s="16">
        <v>14</v>
      </c>
      <c r="CY217" s="16">
        <v>13</v>
      </c>
      <c r="CZ217" s="16">
        <v>16</v>
      </c>
      <c r="DA217" s="16">
        <v>13</v>
      </c>
      <c r="DB217" s="16">
        <v>13</v>
      </c>
      <c r="DC217" s="16">
        <v>13</v>
      </c>
      <c r="DD217">
        <v>1</v>
      </c>
      <c r="DM217" t="s">
        <v>1032</v>
      </c>
      <c r="DN217" t="s">
        <v>210</v>
      </c>
      <c r="DO217" s="13">
        <v>8</v>
      </c>
      <c r="DP217" s="13">
        <v>8</v>
      </c>
      <c r="DQ217" s="13">
        <v>5</v>
      </c>
      <c r="DR217" s="13">
        <v>7</v>
      </c>
      <c r="DT217">
        <v>1</v>
      </c>
      <c r="DW217">
        <v>1</v>
      </c>
      <c r="EA217">
        <v>1</v>
      </c>
      <c r="EH217">
        <v>2</v>
      </c>
      <c r="EI217">
        <v>2</v>
      </c>
    </row>
    <row r="218" spans="1:139" x14ac:dyDescent="0.25">
      <c r="A218" s="10">
        <v>43600.422662037039</v>
      </c>
      <c r="B218">
        <v>46</v>
      </c>
      <c r="C218">
        <v>44</v>
      </c>
      <c r="D218">
        <v>3</v>
      </c>
      <c r="E218">
        <v>4</v>
      </c>
      <c r="F218">
        <v>7</v>
      </c>
      <c r="G218">
        <v>3</v>
      </c>
      <c r="H218">
        <v>4</v>
      </c>
      <c r="I218">
        <v>4</v>
      </c>
      <c r="J218">
        <v>1</v>
      </c>
      <c r="K218">
        <v>6</v>
      </c>
      <c r="Q218" s="13">
        <v>11</v>
      </c>
      <c r="S218">
        <v>3</v>
      </c>
      <c r="AL218" s="16">
        <v>3</v>
      </c>
      <c r="AM218" s="13">
        <v>1</v>
      </c>
      <c r="AN218">
        <v>1</v>
      </c>
      <c r="AO218" t="s">
        <v>1033</v>
      </c>
      <c r="AQ218">
        <v>1</v>
      </c>
      <c r="AU218">
        <v>1</v>
      </c>
      <c r="AX218">
        <v>1</v>
      </c>
      <c r="BA218">
        <v>1</v>
      </c>
      <c r="BD218">
        <v>1</v>
      </c>
      <c r="BG218">
        <v>1</v>
      </c>
      <c r="BJ218">
        <v>1</v>
      </c>
      <c r="BW218" s="20"/>
      <c r="BX218" s="20"/>
      <c r="BY218" s="20"/>
      <c r="BZ218" s="20"/>
      <c r="DN218" t="s">
        <v>202</v>
      </c>
      <c r="DO218" s="13">
        <v>6</v>
      </c>
      <c r="DP218" s="13">
        <v>6</v>
      </c>
      <c r="DQ218" s="13">
        <v>6</v>
      </c>
      <c r="DR218" s="13">
        <v>9</v>
      </c>
      <c r="DU218">
        <v>1</v>
      </c>
      <c r="DV218">
        <v>1</v>
      </c>
      <c r="EA218">
        <v>1</v>
      </c>
      <c r="EF218">
        <v>5</v>
      </c>
      <c r="EH218">
        <v>1</v>
      </c>
      <c r="EI218">
        <v>1</v>
      </c>
    </row>
    <row r="219" spans="1:139" x14ac:dyDescent="0.25">
      <c r="A219" s="10">
        <v>43600.425324074073</v>
      </c>
      <c r="B219">
        <v>72</v>
      </c>
      <c r="C219">
        <v>27</v>
      </c>
      <c r="D219">
        <v>2</v>
      </c>
      <c r="E219">
        <v>4</v>
      </c>
      <c r="F219">
        <v>2</v>
      </c>
      <c r="G219">
        <v>3</v>
      </c>
      <c r="H219">
        <v>1</v>
      </c>
      <c r="I219">
        <v>6</v>
      </c>
      <c r="J219">
        <v>1</v>
      </c>
      <c r="K219">
        <v>2</v>
      </c>
      <c r="M219" s="13">
        <v>12</v>
      </c>
      <c r="S219">
        <v>5</v>
      </c>
      <c r="AL219" s="16">
        <v>5</v>
      </c>
      <c r="AM219" s="13">
        <v>6</v>
      </c>
      <c r="AN219">
        <v>1</v>
      </c>
      <c r="AQ219">
        <v>1</v>
      </c>
      <c r="AU219">
        <v>1</v>
      </c>
      <c r="AX219">
        <v>1</v>
      </c>
      <c r="BA219">
        <v>1</v>
      </c>
      <c r="BD219">
        <v>1</v>
      </c>
      <c r="BG219">
        <v>1</v>
      </c>
      <c r="BI219">
        <v>1</v>
      </c>
      <c r="BW219" s="20"/>
      <c r="BX219" s="20"/>
      <c r="BY219" s="20"/>
      <c r="BZ219" s="20"/>
      <c r="DO219" s="13">
        <v>6</v>
      </c>
      <c r="DP219" s="13">
        <v>6</v>
      </c>
      <c r="DQ219" s="13">
        <v>6</v>
      </c>
      <c r="DR219" s="13">
        <v>9</v>
      </c>
      <c r="DU219">
        <v>1</v>
      </c>
      <c r="DV219">
        <v>1</v>
      </c>
      <c r="EA219">
        <v>1</v>
      </c>
      <c r="EF219">
        <v>4</v>
      </c>
      <c r="EH219">
        <v>2</v>
      </c>
      <c r="EI219">
        <v>2</v>
      </c>
    </row>
    <row r="220" spans="1:139" x14ac:dyDescent="0.25">
      <c r="A220" s="10">
        <v>43600.431875000002</v>
      </c>
      <c r="B220">
        <v>46</v>
      </c>
      <c r="D220">
        <v>5</v>
      </c>
      <c r="E220">
        <v>2</v>
      </c>
      <c r="F220">
        <v>7</v>
      </c>
      <c r="G220">
        <v>4</v>
      </c>
      <c r="H220">
        <v>2</v>
      </c>
      <c r="I220">
        <v>2</v>
      </c>
      <c r="J220">
        <v>2</v>
      </c>
      <c r="K220">
        <v>6</v>
      </c>
      <c r="Q220" s="13">
        <v>14</v>
      </c>
      <c r="S220">
        <v>1</v>
      </c>
      <c r="Z220">
        <v>1</v>
      </c>
      <c r="AD220">
        <v>1</v>
      </c>
      <c r="AL220" s="16">
        <v>1</v>
      </c>
      <c r="AM220" s="13">
        <v>6</v>
      </c>
      <c r="AN220">
        <v>1</v>
      </c>
      <c r="AO220" t="s">
        <v>1035</v>
      </c>
      <c r="AQ220">
        <v>1</v>
      </c>
      <c r="AU220">
        <v>1</v>
      </c>
      <c r="AX220">
        <v>1</v>
      </c>
      <c r="AY220">
        <v>1</v>
      </c>
      <c r="BD220">
        <v>1</v>
      </c>
      <c r="BG220">
        <v>1</v>
      </c>
      <c r="BH220">
        <v>1</v>
      </c>
      <c r="BK220" t="s">
        <v>972</v>
      </c>
      <c r="BW220" s="20"/>
      <c r="BX220" s="20"/>
      <c r="BY220" s="20"/>
      <c r="BZ220" s="20"/>
      <c r="CK220" t="s">
        <v>1036</v>
      </c>
      <c r="DM220" t="s">
        <v>1037</v>
      </c>
      <c r="DN220" t="s">
        <v>1038</v>
      </c>
      <c r="DO220" s="13">
        <v>7</v>
      </c>
      <c r="DP220" s="13">
        <v>7</v>
      </c>
      <c r="DQ220" s="13">
        <v>6</v>
      </c>
      <c r="DR220" s="13">
        <v>6</v>
      </c>
      <c r="DU220">
        <v>1</v>
      </c>
      <c r="DV220">
        <v>1</v>
      </c>
      <c r="EA220">
        <v>1</v>
      </c>
      <c r="EF220">
        <v>5</v>
      </c>
      <c r="EG220" t="s">
        <v>1039</v>
      </c>
      <c r="EH220">
        <v>1</v>
      </c>
      <c r="EI220">
        <v>1</v>
      </c>
    </row>
    <row r="221" spans="1:139" x14ac:dyDescent="0.25">
      <c r="A221" s="10">
        <v>43600.433645833335</v>
      </c>
      <c r="B221">
        <v>50</v>
      </c>
      <c r="C221">
        <v>100</v>
      </c>
      <c r="D221">
        <v>6</v>
      </c>
      <c r="E221">
        <v>3</v>
      </c>
      <c r="F221">
        <v>4</v>
      </c>
      <c r="G221">
        <v>5</v>
      </c>
      <c r="H221">
        <v>4</v>
      </c>
      <c r="I221">
        <v>3</v>
      </c>
      <c r="J221">
        <v>1</v>
      </c>
      <c r="K221">
        <v>2</v>
      </c>
      <c r="M221" s="13">
        <v>4</v>
      </c>
      <c r="S221">
        <v>1</v>
      </c>
      <c r="W221">
        <v>1</v>
      </c>
      <c r="AA221">
        <v>1</v>
      </c>
      <c r="AB221">
        <v>1</v>
      </c>
      <c r="AL221" s="16">
        <v>4</v>
      </c>
      <c r="AM221" s="13">
        <v>7</v>
      </c>
      <c r="AN221">
        <v>1</v>
      </c>
      <c r="AO221" t="s">
        <v>1041</v>
      </c>
      <c r="AP221">
        <v>1</v>
      </c>
      <c r="AU221">
        <v>1</v>
      </c>
      <c r="AW221">
        <v>1</v>
      </c>
      <c r="AY221">
        <v>1</v>
      </c>
      <c r="BB221">
        <v>1</v>
      </c>
      <c r="BG221">
        <v>1</v>
      </c>
      <c r="BJ221">
        <v>1</v>
      </c>
      <c r="BL221">
        <v>1</v>
      </c>
      <c r="BN221">
        <v>1</v>
      </c>
      <c r="BO221">
        <v>1</v>
      </c>
      <c r="BP221">
        <v>1</v>
      </c>
      <c r="BS221" s="13">
        <v>80</v>
      </c>
      <c r="BW221" s="20">
        <v>120</v>
      </c>
      <c r="BX221" s="20">
        <v>80</v>
      </c>
      <c r="BY221" s="20">
        <v>80</v>
      </c>
      <c r="BZ221" s="20">
        <v>65</v>
      </c>
      <c r="CL221">
        <v>1</v>
      </c>
      <c r="CP221">
        <v>1</v>
      </c>
      <c r="CT221" s="16">
        <v>14</v>
      </c>
      <c r="CU221" s="16">
        <v>15</v>
      </c>
      <c r="CV221" s="16">
        <v>14</v>
      </c>
      <c r="CW221" s="16">
        <v>15</v>
      </c>
      <c r="CX221" s="16">
        <v>14</v>
      </c>
      <c r="CY221" s="16">
        <v>14</v>
      </c>
      <c r="CZ221" s="16">
        <v>14</v>
      </c>
      <c r="DA221" s="16">
        <v>14</v>
      </c>
      <c r="DB221" s="16">
        <v>14</v>
      </c>
      <c r="DC221" s="16">
        <v>14</v>
      </c>
      <c r="DJ221">
        <v>1</v>
      </c>
      <c r="DO221" s="13">
        <v>5</v>
      </c>
      <c r="DP221" s="13">
        <v>5</v>
      </c>
      <c r="DQ221" s="13">
        <v>5</v>
      </c>
      <c r="DR221" s="13">
        <v>10</v>
      </c>
      <c r="DU221">
        <v>1</v>
      </c>
      <c r="DV221">
        <v>1</v>
      </c>
      <c r="EA221">
        <v>1</v>
      </c>
      <c r="EF221">
        <v>7</v>
      </c>
      <c r="EH221">
        <v>1</v>
      </c>
      <c r="EI221">
        <v>2</v>
      </c>
    </row>
    <row r="222" spans="1:139" x14ac:dyDescent="0.25">
      <c r="A222" s="10">
        <v>43600.434918981482</v>
      </c>
      <c r="B222">
        <v>70</v>
      </c>
      <c r="C222">
        <v>38</v>
      </c>
      <c r="D222">
        <v>2</v>
      </c>
      <c r="E222">
        <v>1</v>
      </c>
      <c r="F222">
        <v>3</v>
      </c>
      <c r="G222">
        <v>3</v>
      </c>
      <c r="H222">
        <v>2</v>
      </c>
      <c r="I222">
        <v>4</v>
      </c>
      <c r="J222">
        <v>2</v>
      </c>
      <c r="K222">
        <v>4</v>
      </c>
      <c r="O222" s="13">
        <v>4</v>
      </c>
      <c r="S222">
        <v>2</v>
      </c>
      <c r="AL222" s="16">
        <v>4</v>
      </c>
      <c r="AM222" s="13">
        <v>6</v>
      </c>
      <c r="AN222">
        <v>1</v>
      </c>
      <c r="AO222" t="s">
        <v>1042</v>
      </c>
      <c r="AR222">
        <v>1</v>
      </c>
      <c r="AU222">
        <v>1</v>
      </c>
      <c r="AV222">
        <v>1</v>
      </c>
      <c r="AY222">
        <v>1</v>
      </c>
      <c r="BD222">
        <v>1</v>
      </c>
      <c r="BG222">
        <v>1</v>
      </c>
      <c r="BJ222">
        <v>1</v>
      </c>
      <c r="BW222" s="20"/>
      <c r="BX222" s="20"/>
      <c r="BY222" s="20"/>
      <c r="BZ222" s="20"/>
      <c r="CK222" t="s">
        <v>1043</v>
      </c>
      <c r="DM222" t="s">
        <v>1044</v>
      </c>
      <c r="DN222" t="s">
        <v>1045</v>
      </c>
      <c r="DO222" s="13">
        <v>7</v>
      </c>
      <c r="DP222" s="13">
        <v>7</v>
      </c>
      <c r="DQ222" s="13">
        <v>5</v>
      </c>
      <c r="DR222" s="13">
        <v>8</v>
      </c>
      <c r="DU222">
        <v>1</v>
      </c>
      <c r="DW222">
        <v>1</v>
      </c>
      <c r="DY222">
        <v>1</v>
      </c>
      <c r="EA222">
        <v>1</v>
      </c>
      <c r="EF222">
        <v>4</v>
      </c>
      <c r="EG222" t="s">
        <v>1046</v>
      </c>
      <c r="EH222">
        <v>2</v>
      </c>
      <c r="EI222">
        <v>2</v>
      </c>
    </row>
    <row r="223" spans="1:139" x14ac:dyDescent="0.25">
      <c r="A223" s="10">
        <v>43600.437442129631</v>
      </c>
      <c r="B223">
        <v>36</v>
      </c>
      <c r="D223">
        <v>3</v>
      </c>
      <c r="E223">
        <v>2</v>
      </c>
      <c r="F223">
        <v>6</v>
      </c>
      <c r="G223">
        <v>5</v>
      </c>
      <c r="H223">
        <v>2</v>
      </c>
      <c r="I223">
        <v>2</v>
      </c>
      <c r="J223">
        <v>2</v>
      </c>
      <c r="K223">
        <v>6</v>
      </c>
      <c r="Q223" s="13">
        <v>11</v>
      </c>
      <c r="S223">
        <v>1</v>
      </c>
      <c r="T223">
        <v>1</v>
      </c>
      <c r="W223">
        <v>1</v>
      </c>
      <c r="AB223">
        <v>1</v>
      </c>
      <c r="AG223">
        <v>1</v>
      </c>
      <c r="AL223" s="16">
        <v>4</v>
      </c>
      <c r="AM223" s="13">
        <v>8</v>
      </c>
      <c r="AN223">
        <v>1</v>
      </c>
      <c r="AP223">
        <v>1</v>
      </c>
      <c r="AU223">
        <v>1</v>
      </c>
      <c r="AX223">
        <v>1</v>
      </c>
      <c r="AY223">
        <v>1</v>
      </c>
      <c r="BD223">
        <v>1</v>
      </c>
      <c r="BG223">
        <v>1</v>
      </c>
      <c r="BL223">
        <v>1</v>
      </c>
      <c r="BN223">
        <v>1</v>
      </c>
      <c r="BP223">
        <v>1</v>
      </c>
      <c r="BS223" s="13">
        <v>99</v>
      </c>
      <c r="BT223">
        <v>1</v>
      </c>
      <c r="BU223">
        <v>2</v>
      </c>
      <c r="BV223">
        <v>3</v>
      </c>
      <c r="BW223" s="20">
        <v>250</v>
      </c>
      <c r="BX223" s="20">
        <v>150</v>
      </c>
      <c r="BY223" s="20">
        <v>125</v>
      </c>
      <c r="BZ223" s="20">
        <v>125</v>
      </c>
      <c r="CC223">
        <v>1</v>
      </c>
      <c r="CH223">
        <v>1</v>
      </c>
      <c r="CL223">
        <v>1</v>
      </c>
      <c r="CP223">
        <v>1</v>
      </c>
      <c r="CT223" s="16">
        <v>14</v>
      </c>
      <c r="CU223" s="16">
        <v>16</v>
      </c>
      <c r="CV223" s="16">
        <v>14</v>
      </c>
      <c r="CW223" s="16">
        <v>16</v>
      </c>
      <c r="CX223" s="16">
        <v>16</v>
      </c>
      <c r="CY223" s="16">
        <v>16</v>
      </c>
      <c r="CZ223" s="16">
        <v>15</v>
      </c>
      <c r="DA223" s="16">
        <v>13</v>
      </c>
      <c r="DB223" s="16">
        <v>14</v>
      </c>
      <c r="DC223" s="16">
        <v>13</v>
      </c>
      <c r="DD223">
        <v>1</v>
      </c>
      <c r="DE223">
        <v>1</v>
      </c>
      <c r="DF223">
        <v>1</v>
      </c>
      <c r="DG223">
        <v>1</v>
      </c>
      <c r="DI223">
        <v>1</v>
      </c>
      <c r="DJ223">
        <v>1</v>
      </c>
      <c r="DM223" t="s">
        <v>1047</v>
      </c>
      <c r="DN223" t="s">
        <v>1048</v>
      </c>
      <c r="DO223" s="13">
        <v>8</v>
      </c>
      <c r="DP223" s="13">
        <v>8</v>
      </c>
      <c r="DQ223" s="13">
        <v>8</v>
      </c>
      <c r="DR223" s="13">
        <v>6</v>
      </c>
      <c r="DT223">
        <v>1</v>
      </c>
      <c r="DV223">
        <v>1</v>
      </c>
      <c r="EA223">
        <v>1</v>
      </c>
      <c r="EG223" t="s">
        <v>1049</v>
      </c>
      <c r="EH223">
        <v>2</v>
      </c>
      <c r="EI223">
        <v>2</v>
      </c>
    </row>
    <row r="224" spans="1:139" x14ac:dyDescent="0.25">
      <c r="A224" s="10">
        <v>43600.443680555552</v>
      </c>
      <c r="C224">
        <v>36</v>
      </c>
      <c r="D224">
        <v>4</v>
      </c>
      <c r="E224">
        <v>3</v>
      </c>
      <c r="F224">
        <v>4</v>
      </c>
      <c r="G224">
        <v>5</v>
      </c>
      <c r="H224">
        <v>1</v>
      </c>
      <c r="I224">
        <v>3</v>
      </c>
      <c r="J224">
        <v>1</v>
      </c>
      <c r="K224">
        <v>3</v>
      </c>
      <c r="N224" s="13">
        <v>1</v>
      </c>
      <c r="AL224" s="16">
        <v>4</v>
      </c>
      <c r="AM224" s="13">
        <v>8</v>
      </c>
      <c r="AN224">
        <v>1</v>
      </c>
      <c r="AP224">
        <v>1</v>
      </c>
      <c r="AU224">
        <v>1</v>
      </c>
      <c r="AX224">
        <v>1</v>
      </c>
      <c r="AY224">
        <v>1</v>
      </c>
      <c r="BC224">
        <v>1</v>
      </c>
      <c r="BG224">
        <v>1</v>
      </c>
      <c r="BJ224">
        <v>1</v>
      </c>
      <c r="BL224">
        <v>2</v>
      </c>
      <c r="BN224">
        <v>1</v>
      </c>
      <c r="BS224" s="13">
        <v>100</v>
      </c>
      <c r="BW224" s="20"/>
      <c r="BX224" s="20"/>
      <c r="BY224" s="20"/>
      <c r="BZ224" s="20"/>
      <c r="CA224">
        <v>1</v>
      </c>
      <c r="CI224">
        <v>1</v>
      </c>
      <c r="CJ224" t="s">
        <v>1050</v>
      </c>
      <c r="CK224" t="s">
        <v>1051</v>
      </c>
      <c r="CL224">
        <v>1</v>
      </c>
      <c r="CP224">
        <v>1</v>
      </c>
      <c r="CT224" s="16">
        <v>14</v>
      </c>
      <c r="CU224" s="16">
        <v>15</v>
      </c>
      <c r="CV224" s="16">
        <v>14</v>
      </c>
      <c r="CX224" s="16">
        <v>16</v>
      </c>
      <c r="CY224" s="16">
        <v>14</v>
      </c>
      <c r="CZ224" s="16">
        <v>15</v>
      </c>
      <c r="DA224" s="16">
        <v>14</v>
      </c>
      <c r="DB224" s="16">
        <v>15</v>
      </c>
      <c r="DC224" s="16">
        <v>15</v>
      </c>
      <c r="DD224">
        <v>1</v>
      </c>
      <c r="DF224">
        <v>1</v>
      </c>
      <c r="DG224">
        <v>1</v>
      </c>
      <c r="DH224">
        <v>1</v>
      </c>
      <c r="DI224">
        <v>1</v>
      </c>
      <c r="DJ224">
        <v>1</v>
      </c>
      <c r="DM224" t="s">
        <v>1052</v>
      </c>
      <c r="DN224" t="s">
        <v>1053</v>
      </c>
      <c r="DO224" s="13">
        <v>8</v>
      </c>
      <c r="DP224" s="13">
        <v>8</v>
      </c>
      <c r="DQ224" s="13">
        <v>5</v>
      </c>
      <c r="DR224" s="13">
        <v>8</v>
      </c>
      <c r="DT224">
        <v>1</v>
      </c>
      <c r="DV224">
        <v>1</v>
      </c>
      <c r="EA224">
        <v>1</v>
      </c>
      <c r="EG224" t="s">
        <v>1054</v>
      </c>
      <c r="EH224">
        <v>1</v>
      </c>
      <c r="EI224">
        <v>2</v>
      </c>
    </row>
    <row r="225" spans="1:139" x14ac:dyDescent="0.25">
      <c r="A225" s="10">
        <v>43600.443912037037</v>
      </c>
      <c r="B225">
        <v>80</v>
      </c>
      <c r="C225">
        <v>80</v>
      </c>
      <c r="D225">
        <v>6</v>
      </c>
      <c r="E225">
        <v>2</v>
      </c>
      <c r="F225">
        <v>3</v>
      </c>
      <c r="G225">
        <v>5</v>
      </c>
      <c r="H225">
        <v>2</v>
      </c>
      <c r="I225">
        <v>4</v>
      </c>
      <c r="J225">
        <v>2</v>
      </c>
      <c r="K225">
        <v>2</v>
      </c>
      <c r="M225" s="13">
        <v>7</v>
      </c>
      <c r="S225">
        <v>1</v>
      </c>
      <c r="AA225">
        <v>1</v>
      </c>
      <c r="AJ225">
        <v>1</v>
      </c>
      <c r="AK225" t="s">
        <v>1055</v>
      </c>
      <c r="AL225" s="16">
        <v>1</v>
      </c>
      <c r="AM225" s="13">
        <v>8</v>
      </c>
      <c r="AN225">
        <v>1</v>
      </c>
      <c r="AO225" t="s">
        <v>1056</v>
      </c>
      <c r="AQ225">
        <v>1</v>
      </c>
      <c r="AU225">
        <v>1</v>
      </c>
      <c r="AX225">
        <v>1</v>
      </c>
      <c r="BA225">
        <v>1</v>
      </c>
      <c r="BD225">
        <v>1</v>
      </c>
      <c r="BG225">
        <v>1</v>
      </c>
      <c r="BJ225">
        <v>1</v>
      </c>
      <c r="BW225" s="20"/>
      <c r="BX225" s="20"/>
      <c r="BY225" s="20"/>
      <c r="BZ225" s="20"/>
      <c r="DM225" t="s">
        <v>1057</v>
      </c>
      <c r="DN225" t="s">
        <v>1058</v>
      </c>
      <c r="DO225" s="13">
        <v>7</v>
      </c>
      <c r="DP225" s="13">
        <v>6</v>
      </c>
      <c r="DQ225" s="13">
        <v>7</v>
      </c>
      <c r="DR225" s="13">
        <v>7</v>
      </c>
      <c r="DU225">
        <v>1</v>
      </c>
      <c r="DV225">
        <v>1</v>
      </c>
      <c r="EA225">
        <v>1</v>
      </c>
      <c r="EF225">
        <v>4</v>
      </c>
      <c r="EH225">
        <v>1</v>
      </c>
      <c r="EI225">
        <v>1</v>
      </c>
    </row>
    <row r="226" spans="1:139" x14ac:dyDescent="0.25">
      <c r="A226" s="10">
        <v>43600.447372685187</v>
      </c>
      <c r="B226">
        <v>93</v>
      </c>
      <c r="D226">
        <v>2</v>
      </c>
      <c r="E226">
        <v>1</v>
      </c>
      <c r="F226">
        <v>3</v>
      </c>
      <c r="G226">
        <v>4</v>
      </c>
      <c r="H226">
        <v>1</v>
      </c>
      <c r="I226">
        <v>6</v>
      </c>
      <c r="J226">
        <v>1</v>
      </c>
      <c r="K226">
        <v>4</v>
      </c>
      <c r="O226" s="13">
        <v>7</v>
      </c>
      <c r="S226">
        <v>1</v>
      </c>
      <c r="W226">
        <v>1</v>
      </c>
      <c r="AB226">
        <v>1</v>
      </c>
      <c r="AH226">
        <v>1</v>
      </c>
      <c r="AL226" s="16">
        <v>4</v>
      </c>
      <c r="AM226" s="13">
        <v>8</v>
      </c>
      <c r="AN226">
        <v>1</v>
      </c>
      <c r="AO226" t="s">
        <v>1060</v>
      </c>
      <c r="AP226">
        <v>1</v>
      </c>
      <c r="AU226">
        <v>1</v>
      </c>
      <c r="AV226">
        <v>1</v>
      </c>
      <c r="AY226">
        <v>1</v>
      </c>
      <c r="BC226">
        <v>1</v>
      </c>
      <c r="BG226">
        <v>1</v>
      </c>
      <c r="BJ226">
        <v>1</v>
      </c>
      <c r="BL226">
        <v>2</v>
      </c>
      <c r="BN226">
        <v>1</v>
      </c>
      <c r="BO226">
        <v>1</v>
      </c>
      <c r="BP226">
        <v>1</v>
      </c>
      <c r="BS226" s="13">
        <v>100</v>
      </c>
      <c r="BW226" s="20"/>
      <c r="BX226" s="20"/>
      <c r="BY226" s="20"/>
      <c r="BZ226" s="20"/>
      <c r="CA226">
        <v>1</v>
      </c>
      <c r="CI226">
        <v>1</v>
      </c>
      <c r="CJ226" t="s">
        <v>1061</v>
      </c>
      <c r="CK226" t="s">
        <v>1062</v>
      </c>
      <c r="CL226">
        <v>1</v>
      </c>
      <c r="CP226">
        <v>1</v>
      </c>
      <c r="CT226" s="16">
        <v>14</v>
      </c>
      <c r="CU226" s="16">
        <v>16</v>
      </c>
      <c r="CV226" s="16">
        <v>14</v>
      </c>
      <c r="CW226" s="16">
        <v>15</v>
      </c>
      <c r="CX226" s="16">
        <v>14</v>
      </c>
      <c r="CY226" s="16">
        <v>14</v>
      </c>
      <c r="CZ226" s="16">
        <v>14</v>
      </c>
      <c r="DA226" s="16">
        <v>14</v>
      </c>
      <c r="DB226" s="16">
        <v>15</v>
      </c>
      <c r="DC226" s="16">
        <v>14</v>
      </c>
      <c r="DE226">
        <v>1</v>
      </c>
      <c r="DF226">
        <v>1</v>
      </c>
      <c r="DJ226">
        <v>1</v>
      </c>
      <c r="DM226" t="s">
        <v>1063</v>
      </c>
      <c r="DN226" t="s">
        <v>1064</v>
      </c>
      <c r="DO226" s="13">
        <v>8</v>
      </c>
      <c r="DP226" s="13">
        <v>8</v>
      </c>
      <c r="DQ226" s="13">
        <v>8</v>
      </c>
      <c r="DR226" s="13">
        <v>6</v>
      </c>
      <c r="DT226">
        <v>1</v>
      </c>
      <c r="DV226">
        <v>1</v>
      </c>
      <c r="EA226">
        <v>1</v>
      </c>
      <c r="EG226" t="s">
        <v>1065</v>
      </c>
      <c r="EH226">
        <v>1</v>
      </c>
      <c r="EI226">
        <v>1</v>
      </c>
    </row>
    <row r="227" spans="1:139" x14ac:dyDescent="0.25">
      <c r="A227" s="10">
        <v>43600.448344907411</v>
      </c>
      <c r="D227">
        <v>4</v>
      </c>
      <c r="E227">
        <v>3</v>
      </c>
      <c r="F227">
        <v>7</v>
      </c>
      <c r="G227">
        <v>3</v>
      </c>
      <c r="H227">
        <v>2</v>
      </c>
      <c r="I227">
        <v>6</v>
      </c>
      <c r="J227">
        <v>2</v>
      </c>
      <c r="K227">
        <v>4</v>
      </c>
      <c r="O227" s="13">
        <v>4</v>
      </c>
      <c r="S227">
        <v>2</v>
      </c>
      <c r="AL227" s="16">
        <v>2</v>
      </c>
      <c r="AM227" s="13">
        <v>8</v>
      </c>
      <c r="AN227">
        <v>1</v>
      </c>
      <c r="AO227" t="s">
        <v>284</v>
      </c>
      <c r="AP227">
        <v>1</v>
      </c>
      <c r="AU227">
        <v>1</v>
      </c>
      <c r="AW227">
        <v>1</v>
      </c>
      <c r="AY227">
        <v>1</v>
      </c>
      <c r="BB227">
        <v>1</v>
      </c>
      <c r="BG227">
        <v>1</v>
      </c>
      <c r="BJ227">
        <v>1</v>
      </c>
      <c r="BL227">
        <v>1</v>
      </c>
      <c r="BN227">
        <v>1</v>
      </c>
      <c r="BP227">
        <v>1</v>
      </c>
      <c r="BS227" s="13">
        <v>95</v>
      </c>
      <c r="BW227" s="20">
        <v>90</v>
      </c>
      <c r="BX227" s="20">
        <v>50</v>
      </c>
      <c r="BY227" s="20">
        <v>50</v>
      </c>
      <c r="BZ227" s="20"/>
      <c r="CB227">
        <v>1</v>
      </c>
      <c r="CC227">
        <v>1</v>
      </c>
      <c r="CD227">
        <v>1</v>
      </c>
      <c r="CL227">
        <v>1</v>
      </c>
      <c r="CP227">
        <v>1</v>
      </c>
      <c r="CT227" s="16">
        <v>14</v>
      </c>
      <c r="CV227" s="16">
        <v>14</v>
      </c>
      <c r="DA227" s="16">
        <v>14</v>
      </c>
      <c r="DB227" s="16">
        <v>14</v>
      </c>
      <c r="DC227" s="16">
        <v>14</v>
      </c>
      <c r="DD227">
        <v>1</v>
      </c>
      <c r="DE227">
        <v>1</v>
      </c>
      <c r="DF227">
        <v>1</v>
      </c>
      <c r="DG227">
        <v>1</v>
      </c>
      <c r="DJ227">
        <v>1</v>
      </c>
      <c r="DO227" s="13">
        <v>7</v>
      </c>
      <c r="DP227" s="13">
        <v>8</v>
      </c>
      <c r="DQ227" s="13">
        <v>6</v>
      </c>
      <c r="DR227" s="13">
        <v>8</v>
      </c>
      <c r="DU227">
        <v>1</v>
      </c>
      <c r="DV227">
        <v>1</v>
      </c>
      <c r="EA227">
        <v>1</v>
      </c>
      <c r="EF227">
        <v>4</v>
      </c>
      <c r="EH227">
        <v>2</v>
      </c>
      <c r="EI227">
        <v>2</v>
      </c>
    </row>
    <row r="228" spans="1:139" x14ac:dyDescent="0.25">
      <c r="A228" s="10">
        <v>43600.44976851852</v>
      </c>
      <c r="B228">
        <v>60</v>
      </c>
      <c r="C228">
        <v>80</v>
      </c>
      <c r="D228">
        <v>4</v>
      </c>
      <c r="E228">
        <v>4</v>
      </c>
      <c r="F228">
        <v>6</v>
      </c>
      <c r="G228">
        <v>4</v>
      </c>
      <c r="H228">
        <v>3</v>
      </c>
      <c r="I228">
        <v>2</v>
      </c>
      <c r="J228">
        <v>2</v>
      </c>
      <c r="K228">
        <v>5</v>
      </c>
      <c r="P228" s="13">
        <v>1</v>
      </c>
      <c r="S228">
        <v>4</v>
      </c>
      <c r="AL228" s="16">
        <v>4</v>
      </c>
      <c r="AM228" s="13">
        <v>7</v>
      </c>
      <c r="AN228">
        <v>1</v>
      </c>
      <c r="AO228" t="s">
        <v>1067</v>
      </c>
      <c r="AP228">
        <v>1</v>
      </c>
      <c r="AU228">
        <v>1</v>
      </c>
      <c r="AV228">
        <v>1</v>
      </c>
      <c r="AY228">
        <v>1</v>
      </c>
      <c r="BC228">
        <v>1</v>
      </c>
      <c r="BG228">
        <v>1</v>
      </c>
      <c r="BJ228">
        <v>1</v>
      </c>
      <c r="BL228">
        <v>1</v>
      </c>
      <c r="BN228">
        <v>1</v>
      </c>
      <c r="BO228">
        <v>1</v>
      </c>
      <c r="BP228">
        <v>1</v>
      </c>
      <c r="BS228" s="13">
        <v>95</v>
      </c>
      <c r="BT228">
        <v>1</v>
      </c>
      <c r="BU228">
        <v>2</v>
      </c>
      <c r="BV228">
        <v>3</v>
      </c>
      <c r="BW228" s="20"/>
      <c r="BX228" s="20"/>
      <c r="BY228" s="20"/>
      <c r="BZ228" s="20"/>
      <c r="CA228">
        <v>1</v>
      </c>
      <c r="CD228">
        <v>1</v>
      </c>
      <c r="CI228">
        <v>1</v>
      </c>
      <c r="CJ228" t="s">
        <v>1068</v>
      </c>
      <c r="CL228">
        <v>1</v>
      </c>
      <c r="CP228">
        <v>1</v>
      </c>
      <c r="CT228" s="16">
        <v>13</v>
      </c>
      <c r="CU228" s="16">
        <v>14</v>
      </c>
      <c r="CV228" s="16">
        <v>14</v>
      </c>
      <c r="CW228" s="16">
        <v>13</v>
      </c>
      <c r="CX228" s="16">
        <v>14</v>
      </c>
      <c r="CY228" s="16">
        <v>14</v>
      </c>
      <c r="CZ228" s="16">
        <v>14</v>
      </c>
      <c r="DA228" s="16">
        <v>14</v>
      </c>
      <c r="DB228" s="16">
        <v>14</v>
      </c>
      <c r="DC228" s="16">
        <v>13</v>
      </c>
      <c r="DJ228">
        <v>1</v>
      </c>
      <c r="DM228" t="s">
        <v>1069</v>
      </c>
      <c r="DN228" t="s">
        <v>1070</v>
      </c>
      <c r="DO228" s="13">
        <v>6</v>
      </c>
      <c r="DP228" s="13">
        <v>6</v>
      </c>
      <c r="DQ228" s="13">
        <v>5</v>
      </c>
      <c r="DR228" s="13">
        <v>10</v>
      </c>
      <c r="DU228">
        <v>1</v>
      </c>
      <c r="DV228">
        <v>1</v>
      </c>
      <c r="EA228">
        <v>1</v>
      </c>
      <c r="EF228">
        <v>4</v>
      </c>
      <c r="EH228">
        <v>2</v>
      </c>
      <c r="EI228">
        <v>2</v>
      </c>
    </row>
    <row r="229" spans="1:139" x14ac:dyDescent="0.25">
      <c r="A229" s="10">
        <v>43600.453009259261</v>
      </c>
      <c r="B229">
        <v>42</v>
      </c>
      <c r="C229">
        <v>46</v>
      </c>
      <c r="D229">
        <v>4</v>
      </c>
      <c r="E229">
        <v>1</v>
      </c>
      <c r="F229">
        <v>6</v>
      </c>
      <c r="G229">
        <v>3</v>
      </c>
      <c r="H229">
        <v>2</v>
      </c>
      <c r="I229">
        <v>3</v>
      </c>
      <c r="J229">
        <v>2</v>
      </c>
      <c r="K229">
        <v>7</v>
      </c>
      <c r="R229" s="13">
        <v>9</v>
      </c>
      <c r="S229">
        <v>2</v>
      </c>
      <c r="AL229" s="16">
        <v>2</v>
      </c>
      <c r="AM229" s="13">
        <v>8</v>
      </c>
      <c r="AN229">
        <v>1</v>
      </c>
      <c r="AO229" t="s">
        <v>1071</v>
      </c>
      <c r="AP229">
        <v>1</v>
      </c>
      <c r="AU229">
        <v>1</v>
      </c>
      <c r="AW229">
        <v>1</v>
      </c>
      <c r="BA229">
        <v>1</v>
      </c>
      <c r="BC229">
        <v>1</v>
      </c>
      <c r="BG229">
        <v>1</v>
      </c>
      <c r="BJ229">
        <v>1</v>
      </c>
      <c r="BL229">
        <v>1</v>
      </c>
      <c r="BN229">
        <v>1</v>
      </c>
      <c r="BO229">
        <v>1</v>
      </c>
      <c r="BP229">
        <v>1</v>
      </c>
      <c r="BS229" s="13">
        <v>54</v>
      </c>
      <c r="BW229" s="20">
        <v>80</v>
      </c>
      <c r="BX229" s="20">
        <v>45</v>
      </c>
      <c r="BY229" s="20">
        <v>50</v>
      </c>
      <c r="BZ229" s="20"/>
      <c r="CB229">
        <v>1</v>
      </c>
      <c r="CC229">
        <v>1</v>
      </c>
      <c r="CF229">
        <v>1</v>
      </c>
      <c r="CG229">
        <v>1</v>
      </c>
      <c r="CK229" t="s">
        <v>1072</v>
      </c>
      <c r="CL229">
        <v>1</v>
      </c>
      <c r="CP229">
        <v>1</v>
      </c>
      <c r="CT229" s="16">
        <v>14</v>
      </c>
      <c r="CU229" s="16">
        <v>16</v>
      </c>
      <c r="CV229" s="16">
        <v>13</v>
      </c>
      <c r="CW229" s="16">
        <v>14</v>
      </c>
      <c r="CX229" s="16">
        <v>14</v>
      </c>
      <c r="CY229" s="16">
        <v>15</v>
      </c>
      <c r="CZ229" s="16">
        <v>15</v>
      </c>
      <c r="DA229" s="16">
        <v>13</v>
      </c>
      <c r="DB229" s="16">
        <v>13</v>
      </c>
      <c r="DC229" s="16">
        <v>13</v>
      </c>
      <c r="DD229">
        <v>1</v>
      </c>
      <c r="DE229">
        <v>1</v>
      </c>
      <c r="DG229">
        <v>1</v>
      </c>
      <c r="DH229">
        <v>1</v>
      </c>
      <c r="DI229">
        <v>1</v>
      </c>
      <c r="DJ229">
        <v>1</v>
      </c>
      <c r="DM229" t="s">
        <v>1073</v>
      </c>
      <c r="DN229" t="s">
        <v>1074</v>
      </c>
      <c r="DO229" s="13">
        <v>7</v>
      </c>
      <c r="DP229" s="13">
        <v>7</v>
      </c>
      <c r="DQ229" s="13">
        <v>7</v>
      </c>
      <c r="DR229" s="13">
        <v>7</v>
      </c>
      <c r="DU229">
        <v>1</v>
      </c>
      <c r="DZ229">
        <v>1</v>
      </c>
      <c r="EE229">
        <v>1</v>
      </c>
      <c r="EF229">
        <v>3</v>
      </c>
      <c r="EG229" t="s">
        <v>1075</v>
      </c>
      <c r="EH229">
        <v>1</v>
      </c>
      <c r="EI229">
        <v>1</v>
      </c>
    </row>
    <row r="230" spans="1:139" x14ac:dyDescent="0.25">
      <c r="A230" s="10">
        <v>43600.453090277777</v>
      </c>
      <c r="C230">
        <v>90</v>
      </c>
      <c r="D230">
        <v>6</v>
      </c>
      <c r="E230">
        <v>4</v>
      </c>
      <c r="F230">
        <v>7</v>
      </c>
      <c r="G230">
        <v>1</v>
      </c>
      <c r="H230">
        <v>1</v>
      </c>
      <c r="I230">
        <v>5</v>
      </c>
      <c r="J230">
        <v>1</v>
      </c>
      <c r="K230">
        <v>5</v>
      </c>
      <c r="S230">
        <v>4</v>
      </c>
      <c r="AL230" s="16">
        <v>1</v>
      </c>
      <c r="AM230" s="13">
        <v>5</v>
      </c>
      <c r="AN230">
        <v>1</v>
      </c>
      <c r="AO230" t="s">
        <v>1077</v>
      </c>
      <c r="AP230">
        <v>1</v>
      </c>
      <c r="AU230">
        <v>1</v>
      </c>
      <c r="AX230">
        <v>1</v>
      </c>
      <c r="AY230">
        <v>1</v>
      </c>
      <c r="BD230">
        <v>1</v>
      </c>
      <c r="BG230">
        <v>1</v>
      </c>
      <c r="BH230">
        <v>1</v>
      </c>
      <c r="BK230" t="s">
        <v>1078</v>
      </c>
      <c r="BL230">
        <v>1</v>
      </c>
      <c r="BN230">
        <v>1</v>
      </c>
      <c r="BO230">
        <v>1</v>
      </c>
      <c r="BP230">
        <v>1</v>
      </c>
      <c r="BS230" s="13">
        <v>100</v>
      </c>
      <c r="BW230" s="20"/>
      <c r="BX230" s="20"/>
      <c r="BY230" s="20"/>
      <c r="BZ230" s="20"/>
      <c r="CA230">
        <v>1</v>
      </c>
      <c r="CL230">
        <v>1</v>
      </c>
      <c r="CT230" s="16">
        <v>13</v>
      </c>
      <c r="CU230" s="16">
        <v>15</v>
      </c>
      <c r="CV230" s="16">
        <v>13</v>
      </c>
      <c r="CW230" s="16">
        <v>15</v>
      </c>
      <c r="CX230" s="16">
        <v>14</v>
      </c>
      <c r="CY230" s="16">
        <v>13</v>
      </c>
      <c r="CZ230" s="16">
        <v>13</v>
      </c>
      <c r="DA230" s="16">
        <v>13</v>
      </c>
      <c r="DB230" s="16">
        <v>13</v>
      </c>
      <c r="DC230" s="16">
        <v>13</v>
      </c>
      <c r="DD230">
        <v>1</v>
      </c>
      <c r="DJ230">
        <v>1</v>
      </c>
      <c r="DM230" t="s">
        <v>1079</v>
      </c>
      <c r="DN230" t="s">
        <v>1080</v>
      </c>
      <c r="DO230" s="13">
        <v>5</v>
      </c>
      <c r="DP230" s="13">
        <v>6</v>
      </c>
      <c r="DQ230" s="13">
        <v>5</v>
      </c>
      <c r="DR230" s="13">
        <v>9</v>
      </c>
      <c r="DU230">
        <v>1</v>
      </c>
      <c r="DV230">
        <v>1</v>
      </c>
      <c r="EA230">
        <v>1</v>
      </c>
      <c r="EF230">
        <v>6</v>
      </c>
      <c r="EH230">
        <v>2</v>
      </c>
      <c r="EI230">
        <v>2</v>
      </c>
    </row>
    <row r="231" spans="1:139" x14ac:dyDescent="0.25">
      <c r="A231" s="10">
        <v>43600.453935185185</v>
      </c>
      <c r="B231">
        <v>20</v>
      </c>
      <c r="C231">
        <v>20</v>
      </c>
      <c r="D231">
        <v>4</v>
      </c>
      <c r="E231">
        <v>2</v>
      </c>
      <c r="F231">
        <v>4</v>
      </c>
      <c r="G231">
        <v>4</v>
      </c>
      <c r="H231">
        <v>2</v>
      </c>
      <c r="I231">
        <v>3</v>
      </c>
      <c r="J231">
        <v>2</v>
      </c>
      <c r="K231">
        <v>1</v>
      </c>
      <c r="L231" s="13">
        <v>1</v>
      </c>
      <c r="S231">
        <v>4</v>
      </c>
      <c r="AL231" s="16">
        <v>4</v>
      </c>
      <c r="AM231" s="13">
        <v>8</v>
      </c>
      <c r="AN231">
        <v>1</v>
      </c>
      <c r="AO231" t="s">
        <v>1081</v>
      </c>
      <c r="AP231">
        <v>1</v>
      </c>
      <c r="AU231">
        <v>1</v>
      </c>
      <c r="AX231">
        <v>1</v>
      </c>
      <c r="BA231">
        <v>1</v>
      </c>
      <c r="BD231">
        <v>1</v>
      </c>
      <c r="BF231">
        <v>1</v>
      </c>
      <c r="BI231">
        <v>1</v>
      </c>
      <c r="BK231" t="s">
        <v>1082</v>
      </c>
      <c r="BL231">
        <v>1</v>
      </c>
      <c r="BN231">
        <v>1</v>
      </c>
      <c r="BQ231">
        <v>1</v>
      </c>
      <c r="BR231" t="s">
        <v>1083</v>
      </c>
      <c r="BS231" s="13">
        <v>100</v>
      </c>
      <c r="BW231" s="20">
        <v>350</v>
      </c>
      <c r="BX231" s="20"/>
      <c r="BY231" s="20"/>
      <c r="BZ231" s="20"/>
      <c r="CI231">
        <v>1</v>
      </c>
      <c r="CJ231" t="s">
        <v>210</v>
      </c>
      <c r="CL231">
        <v>1</v>
      </c>
      <c r="CP231">
        <v>1</v>
      </c>
      <c r="CT231" s="16">
        <v>15</v>
      </c>
      <c r="CU231" s="16">
        <v>16</v>
      </c>
      <c r="CV231" s="16">
        <v>14</v>
      </c>
      <c r="CW231" s="16">
        <v>14</v>
      </c>
      <c r="CX231" s="16">
        <v>14</v>
      </c>
      <c r="CY231" s="16">
        <v>16</v>
      </c>
      <c r="CZ231" s="16">
        <v>16</v>
      </c>
      <c r="DA231" s="16">
        <v>16</v>
      </c>
      <c r="DB231" s="16">
        <v>14</v>
      </c>
      <c r="DC231" s="16">
        <v>14</v>
      </c>
      <c r="DF231">
        <v>1</v>
      </c>
      <c r="DJ231">
        <v>1</v>
      </c>
      <c r="DM231" t="s">
        <v>1084</v>
      </c>
      <c r="DN231" t="s">
        <v>1085</v>
      </c>
      <c r="DO231" s="13">
        <v>7</v>
      </c>
      <c r="DP231" s="13">
        <v>7</v>
      </c>
      <c r="DQ231" s="13">
        <v>5</v>
      </c>
      <c r="DR231" s="13">
        <v>10</v>
      </c>
      <c r="DU231">
        <v>1</v>
      </c>
      <c r="DV231">
        <v>1</v>
      </c>
      <c r="EA231">
        <v>1</v>
      </c>
      <c r="EF231">
        <v>7</v>
      </c>
      <c r="EH231">
        <v>2</v>
      </c>
      <c r="EI231">
        <v>2</v>
      </c>
    </row>
    <row r="232" spans="1:139" x14ac:dyDescent="0.25">
      <c r="A232" s="10">
        <v>43600.455000000002</v>
      </c>
      <c r="B232">
        <v>0</v>
      </c>
      <c r="C232">
        <v>0</v>
      </c>
      <c r="D232">
        <v>4</v>
      </c>
      <c r="E232">
        <v>2</v>
      </c>
      <c r="F232">
        <v>4</v>
      </c>
      <c r="G232">
        <v>1</v>
      </c>
      <c r="I232">
        <v>6</v>
      </c>
      <c r="J232">
        <v>1</v>
      </c>
      <c r="K232">
        <v>6</v>
      </c>
      <c r="Q232" s="13">
        <v>11</v>
      </c>
      <c r="S232">
        <v>1</v>
      </c>
      <c r="W232">
        <v>1</v>
      </c>
      <c r="AB232">
        <v>1</v>
      </c>
      <c r="AL232" s="16">
        <v>5</v>
      </c>
      <c r="AM232" s="13">
        <v>6</v>
      </c>
      <c r="AN232">
        <v>1</v>
      </c>
      <c r="AO232" t="s">
        <v>1086</v>
      </c>
      <c r="AP232">
        <v>1</v>
      </c>
      <c r="AT232">
        <v>1</v>
      </c>
      <c r="AX232">
        <v>1</v>
      </c>
      <c r="AZ232">
        <v>1</v>
      </c>
      <c r="BD232">
        <v>1</v>
      </c>
      <c r="BG232">
        <v>1</v>
      </c>
      <c r="BJ232">
        <v>1</v>
      </c>
      <c r="BL232">
        <v>1</v>
      </c>
      <c r="BN232">
        <v>1</v>
      </c>
      <c r="BP232">
        <v>1</v>
      </c>
      <c r="BS232" s="13">
        <v>100</v>
      </c>
      <c r="BW232" s="20">
        <v>170</v>
      </c>
      <c r="BX232" s="20">
        <v>75</v>
      </c>
      <c r="BY232" s="20">
        <v>100</v>
      </c>
      <c r="BZ232" s="20"/>
      <c r="CC232">
        <v>1</v>
      </c>
      <c r="CK232" t="s">
        <v>1087</v>
      </c>
      <c r="CL232">
        <v>1</v>
      </c>
      <c r="CP232">
        <v>1</v>
      </c>
      <c r="CT232" s="16">
        <v>14</v>
      </c>
      <c r="CU232" s="16">
        <v>14</v>
      </c>
      <c r="CV232" s="16">
        <v>14</v>
      </c>
      <c r="CW232" s="16">
        <v>14</v>
      </c>
      <c r="CX232" s="16">
        <v>14</v>
      </c>
      <c r="CY232" s="16">
        <v>14</v>
      </c>
      <c r="CZ232" s="16">
        <v>14</v>
      </c>
      <c r="DA232" s="16">
        <v>14</v>
      </c>
      <c r="DB232" s="16">
        <v>14</v>
      </c>
      <c r="DC232" s="16">
        <v>14</v>
      </c>
      <c r="DM232" t="s">
        <v>1088</v>
      </c>
      <c r="DN232" t="s">
        <v>547</v>
      </c>
      <c r="DO232" s="13">
        <v>5</v>
      </c>
      <c r="DP232" s="13">
        <v>7</v>
      </c>
      <c r="DQ232" s="13">
        <v>5</v>
      </c>
      <c r="DR232" s="13">
        <v>10</v>
      </c>
      <c r="DU232">
        <v>1</v>
      </c>
      <c r="DV232">
        <v>1</v>
      </c>
      <c r="EA232">
        <v>1</v>
      </c>
      <c r="EF232">
        <v>7</v>
      </c>
      <c r="EH232">
        <v>2</v>
      </c>
      <c r="EI232">
        <v>2</v>
      </c>
    </row>
    <row r="233" spans="1:139" x14ac:dyDescent="0.25">
      <c r="A233" s="10">
        <v>43600.464803240742</v>
      </c>
      <c r="B233">
        <v>36</v>
      </c>
      <c r="C233">
        <v>35</v>
      </c>
      <c r="D233">
        <v>2</v>
      </c>
      <c r="E233">
        <v>1</v>
      </c>
      <c r="F233">
        <v>6</v>
      </c>
      <c r="G233">
        <v>1</v>
      </c>
      <c r="H233">
        <v>4</v>
      </c>
      <c r="I233">
        <v>2</v>
      </c>
      <c r="J233">
        <v>1</v>
      </c>
      <c r="K233">
        <v>4</v>
      </c>
      <c r="O233" s="13">
        <v>8</v>
      </c>
      <c r="S233">
        <v>2</v>
      </c>
      <c r="AL233" s="16">
        <v>4</v>
      </c>
      <c r="AM233" s="13">
        <v>6</v>
      </c>
      <c r="AN233">
        <v>1</v>
      </c>
      <c r="AO233" t="s">
        <v>1089</v>
      </c>
      <c r="AP233">
        <v>1</v>
      </c>
      <c r="AU233">
        <v>1</v>
      </c>
      <c r="AV233">
        <v>1</v>
      </c>
      <c r="BA233">
        <v>1</v>
      </c>
      <c r="BB233">
        <v>1</v>
      </c>
      <c r="BC233">
        <v>1</v>
      </c>
      <c r="BG233">
        <v>1</v>
      </c>
      <c r="BJ233">
        <v>1</v>
      </c>
      <c r="BL233">
        <v>1</v>
      </c>
      <c r="BN233">
        <v>1</v>
      </c>
      <c r="BO233">
        <v>1</v>
      </c>
      <c r="BQ233">
        <v>1</v>
      </c>
      <c r="BR233" t="s">
        <v>1030</v>
      </c>
      <c r="BS233" s="13">
        <v>70</v>
      </c>
      <c r="BT233">
        <v>1</v>
      </c>
      <c r="BU233">
        <v>2</v>
      </c>
      <c r="BV233">
        <v>3</v>
      </c>
      <c r="BW233" s="20">
        <v>70</v>
      </c>
      <c r="BX233" s="20">
        <v>40</v>
      </c>
      <c r="BY233" s="20">
        <v>40</v>
      </c>
      <c r="BZ233" s="20"/>
      <c r="CB233">
        <v>1</v>
      </c>
      <c r="CC233">
        <v>1</v>
      </c>
      <c r="CF233">
        <v>1</v>
      </c>
      <c r="CG233">
        <v>1</v>
      </c>
      <c r="CI233">
        <v>1</v>
      </c>
      <c r="CJ233" t="s">
        <v>1090</v>
      </c>
      <c r="CK233" t="s">
        <v>1091</v>
      </c>
      <c r="CL233">
        <v>1</v>
      </c>
      <c r="CM233">
        <v>1</v>
      </c>
      <c r="CN233">
        <v>1</v>
      </c>
      <c r="CO233">
        <v>1</v>
      </c>
      <c r="CP233">
        <v>1</v>
      </c>
      <c r="CQ233">
        <v>1</v>
      </c>
      <c r="CR233">
        <v>1</v>
      </c>
      <c r="CS233">
        <v>1</v>
      </c>
      <c r="CT233" s="16">
        <v>14</v>
      </c>
      <c r="CU233" s="16">
        <v>15</v>
      </c>
      <c r="CV233" s="16">
        <v>14</v>
      </c>
      <c r="CW233" s="16">
        <v>15</v>
      </c>
      <c r="CX233" s="16">
        <v>14</v>
      </c>
      <c r="CY233" s="16">
        <v>16</v>
      </c>
      <c r="CZ233" s="16">
        <v>16</v>
      </c>
      <c r="DA233" s="16">
        <v>14</v>
      </c>
      <c r="DB233" s="16">
        <v>14</v>
      </c>
      <c r="DC233" s="16">
        <v>14</v>
      </c>
      <c r="DD233">
        <v>1</v>
      </c>
      <c r="DE233">
        <v>1</v>
      </c>
      <c r="DF233">
        <v>1</v>
      </c>
      <c r="DG233">
        <v>1</v>
      </c>
      <c r="DH233">
        <v>1</v>
      </c>
      <c r="DI233">
        <v>1</v>
      </c>
      <c r="DJ233">
        <v>1</v>
      </c>
      <c r="DM233" t="s">
        <v>1092</v>
      </c>
      <c r="DN233" t="s">
        <v>1093</v>
      </c>
      <c r="DO233" s="13">
        <v>7</v>
      </c>
      <c r="DP233" s="13">
        <v>7</v>
      </c>
      <c r="DQ233" s="13">
        <v>6</v>
      </c>
      <c r="DR233" s="13">
        <v>8</v>
      </c>
      <c r="DU233">
        <v>1</v>
      </c>
      <c r="DV233">
        <v>1</v>
      </c>
      <c r="EA233">
        <v>1</v>
      </c>
      <c r="EF233">
        <v>3</v>
      </c>
      <c r="EH233">
        <v>1</v>
      </c>
      <c r="EI233">
        <v>1</v>
      </c>
    </row>
    <row r="234" spans="1:139" x14ac:dyDescent="0.25">
      <c r="A234" s="10">
        <v>43600.467835648145</v>
      </c>
      <c r="B234">
        <v>50</v>
      </c>
      <c r="C234">
        <v>20</v>
      </c>
      <c r="D234">
        <v>3</v>
      </c>
      <c r="E234">
        <v>5</v>
      </c>
      <c r="F234">
        <v>5</v>
      </c>
      <c r="G234">
        <v>3</v>
      </c>
      <c r="H234">
        <v>2</v>
      </c>
      <c r="I234">
        <v>3</v>
      </c>
      <c r="J234">
        <v>2</v>
      </c>
      <c r="K234">
        <v>6</v>
      </c>
      <c r="Q234" s="13">
        <v>11</v>
      </c>
      <c r="S234">
        <v>1</v>
      </c>
      <c r="T234">
        <v>1</v>
      </c>
      <c r="W234">
        <v>1</v>
      </c>
      <c r="AB234">
        <v>1</v>
      </c>
      <c r="AG234">
        <v>1</v>
      </c>
      <c r="AL234" s="16">
        <v>2</v>
      </c>
      <c r="AM234" s="13">
        <v>8</v>
      </c>
      <c r="AN234">
        <v>1</v>
      </c>
      <c r="AO234" t="s">
        <v>1095</v>
      </c>
      <c r="AP234">
        <v>1</v>
      </c>
      <c r="AU234">
        <v>1</v>
      </c>
      <c r="AX234">
        <v>1</v>
      </c>
      <c r="BA234">
        <v>1</v>
      </c>
      <c r="BD234">
        <v>1</v>
      </c>
      <c r="BG234">
        <v>1</v>
      </c>
      <c r="BJ234">
        <v>1</v>
      </c>
      <c r="BL234">
        <v>1</v>
      </c>
      <c r="BN234">
        <v>1</v>
      </c>
      <c r="BO234">
        <v>1</v>
      </c>
      <c r="BP234">
        <v>1</v>
      </c>
      <c r="BS234" s="13">
        <v>85</v>
      </c>
      <c r="BT234">
        <v>2</v>
      </c>
      <c r="BU234">
        <v>1</v>
      </c>
      <c r="BV234">
        <v>3</v>
      </c>
      <c r="BW234" s="20">
        <v>200</v>
      </c>
      <c r="BX234" s="20">
        <v>150</v>
      </c>
      <c r="BY234" s="20">
        <v>110</v>
      </c>
      <c r="BZ234" s="20">
        <v>50</v>
      </c>
      <c r="CD234">
        <v>1</v>
      </c>
      <c r="CL234">
        <v>1</v>
      </c>
      <c r="CP234">
        <v>1</v>
      </c>
      <c r="CT234" s="16">
        <v>14</v>
      </c>
      <c r="CU234" s="16">
        <v>15</v>
      </c>
      <c r="CV234" s="16">
        <v>13</v>
      </c>
      <c r="CX234" s="16">
        <v>13</v>
      </c>
      <c r="CZ234" s="16">
        <v>14</v>
      </c>
      <c r="DA234" s="16">
        <v>13</v>
      </c>
      <c r="DB234" s="16">
        <v>13</v>
      </c>
      <c r="DC234" s="16">
        <v>14</v>
      </c>
      <c r="DM234" t="s">
        <v>1096</v>
      </c>
      <c r="DN234" t="s">
        <v>1097</v>
      </c>
      <c r="DO234" s="13">
        <v>7</v>
      </c>
      <c r="DP234" s="13">
        <v>8</v>
      </c>
      <c r="DQ234" s="13">
        <v>7</v>
      </c>
      <c r="DR234" s="13">
        <v>7</v>
      </c>
      <c r="DT234">
        <v>1</v>
      </c>
      <c r="DY234">
        <v>1</v>
      </c>
      <c r="EE234">
        <v>1</v>
      </c>
      <c r="EH234">
        <v>2</v>
      </c>
      <c r="EI234">
        <v>1</v>
      </c>
    </row>
    <row r="235" spans="1:139" x14ac:dyDescent="0.25">
      <c r="A235" s="10">
        <v>43600.508125</v>
      </c>
      <c r="B235">
        <v>44</v>
      </c>
      <c r="C235">
        <v>44</v>
      </c>
      <c r="D235">
        <v>2</v>
      </c>
      <c r="E235">
        <v>3</v>
      </c>
      <c r="F235">
        <v>4</v>
      </c>
      <c r="G235">
        <v>3</v>
      </c>
      <c r="H235">
        <v>1</v>
      </c>
      <c r="I235">
        <v>1</v>
      </c>
      <c r="J235">
        <v>1</v>
      </c>
      <c r="K235">
        <v>2</v>
      </c>
      <c r="M235" s="13">
        <v>11</v>
      </c>
      <c r="S235">
        <v>4</v>
      </c>
      <c r="AL235" s="16">
        <v>3</v>
      </c>
      <c r="AM235" s="13">
        <v>1</v>
      </c>
      <c r="AN235">
        <v>1</v>
      </c>
      <c r="AO235" t="s">
        <v>1099</v>
      </c>
      <c r="AP235">
        <v>1</v>
      </c>
      <c r="AU235">
        <v>1</v>
      </c>
      <c r="AX235">
        <v>1</v>
      </c>
      <c r="BA235">
        <v>1</v>
      </c>
      <c r="BD235">
        <v>1</v>
      </c>
      <c r="BG235">
        <v>1</v>
      </c>
      <c r="BJ235">
        <v>1</v>
      </c>
      <c r="BL235">
        <v>1</v>
      </c>
      <c r="BN235">
        <v>1</v>
      </c>
      <c r="BS235" s="13">
        <v>66</v>
      </c>
      <c r="BT235">
        <v>2</v>
      </c>
      <c r="BU235">
        <v>1</v>
      </c>
      <c r="BV235">
        <v>3</v>
      </c>
      <c r="BW235" s="20">
        <v>65</v>
      </c>
      <c r="BX235" s="20">
        <v>45</v>
      </c>
      <c r="BY235" s="20"/>
      <c r="BZ235" s="20"/>
      <c r="CL235">
        <v>1</v>
      </c>
      <c r="CT235" s="16">
        <v>13</v>
      </c>
      <c r="CU235" s="16">
        <v>15</v>
      </c>
      <c r="CV235" s="16">
        <v>14</v>
      </c>
      <c r="CW235" s="16">
        <v>15</v>
      </c>
      <c r="CX235" s="16">
        <v>15</v>
      </c>
      <c r="CY235" s="16">
        <v>14</v>
      </c>
      <c r="CZ235" s="16">
        <v>16</v>
      </c>
      <c r="DA235" s="16">
        <v>14</v>
      </c>
      <c r="DB235" s="16">
        <v>14</v>
      </c>
      <c r="DC235" s="16">
        <v>15</v>
      </c>
      <c r="DE235">
        <v>1</v>
      </c>
      <c r="DF235">
        <v>1</v>
      </c>
      <c r="DI235">
        <v>1</v>
      </c>
      <c r="DJ235">
        <v>1</v>
      </c>
      <c r="DM235" t="s">
        <v>1100</v>
      </c>
      <c r="DN235" t="s">
        <v>1101</v>
      </c>
      <c r="DO235" s="13">
        <v>6</v>
      </c>
      <c r="DP235" s="13">
        <v>7</v>
      </c>
      <c r="DQ235" s="13">
        <v>5</v>
      </c>
      <c r="DR235" s="13">
        <v>10</v>
      </c>
      <c r="DU235">
        <v>1</v>
      </c>
      <c r="DV235">
        <v>1</v>
      </c>
      <c r="EA235">
        <v>1</v>
      </c>
      <c r="EF235">
        <v>5</v>
      </c>
      <c r="EH235">
        <v>2</v>
      </c>
      <c r="EI235">
        <v>1</v>
      </c>
    </row>
    <row r="236" spans="1:139" x14ac:dyDescent="0.25">
      <c r="A236" s="10">
        <v>43600.509675925925</v>
      </c>
      <c r="B236">
        <v>100</v>
      </c>
      <c r="C236">
        <v>74</v>
      </c>
      <c r="D236">
        <v>4</v>
      </c>
      <c r="E236">
        <v>1</v>
      </c>
      <c r="F236">
        <v>6</v>
      </c>
      <c r="G236">
        <v>7</v>
      </c>
      <c r="H236">
        <v>3</v>
      </c>
      <c r="I236">
        <v>3</v>
      </c>
      <c r="J236">
        <v>2</v>
      </c>
      <c r="K236">
        <v>4</v>
      </c>
      <c r="O236" s="13">
        <v>7</v>
      </c>
      <c r="S236">
        <v>1</v>
      </c>
      <c r="W236">
        <v>1</v>
      </c>
      <c r="AA236">
        <v>1</v>
      </c>
      <c r="AB236">
        <v>1</v>
      </c>
      <c r="AE236">
        <v>1</v>
      </c>
      <c r="AL236" s="16">
        <v>2</v>
      </c>
      <c r="AM236" s="13">
        <v>8</v>
      </c>
      <c r="AN236">
        <v>1</v>
      </c>
      <c r="AO236" t="s">
        <v>1103</v>
      </c>
      <c r="AP236">
        <v>1</v>
      </c>
      <c r="AU236">
        <v>1</v>
      </c>
      <c r="AW236">
        <v>1</v>
      </c>
      <c r="AY236">
        <v>1</v>
      </c>
      <c r="BC236">
        <v>1</v>
      </c>
      <c r="BG236">
        <v>1</v>
      </c>
      <c r="BJ236">
        <v>1</v>
      </c>
      <c r="BL236">
        <v>1</v>
      </c>
      <c r="BN236">
        <v>1</v>
      </c>
      <c r="BO236">
        <v>1</v>
      </c>
      <c r="BP236">
        <v>1</v>
      </c>
      <c r="BS236" s="13">
        <v>33</v>
      </c>
      <c r="BT236">
        <v>1</v>
      </c>
      <c r="BU236">
        <v>3</v>
      </c>
      <c r="BV236">
        <v>2</v>
      </c>
      <c r="BW236" s="20">
        <v>250</v>
      </c>
      <c r="BX236" s="20"/>
      <c r="BY236" s="20"/>
      <c r="BZ236" s="20"/>
      <c r="CF236">
        <v>1</v>
      </c>
      <c r="CH236">
        <v>1</v>
      </c>
      <c r="CL236">
        <v>1</v>
      </c>
      <c r="CP236">
        <v>1</v>
      </c>
      <c r="CT236" s="16">
        <v>15</v>
      </c>
      <c r="CU236" s="16">
        <v>16</v>
      </c>
      <c r="CV236" s="16">
        <v>14</v>
      </c>
      <c r="CW236" s="16">
        <v>14</v>
      </c>
      <c r="CX236" s="16">
        <v>16</v>
      </c>
      <c r="CY236" s="16">
        <v>14</v>
      </c>
      <c r="CZ236" s="16">
        <v>14</v>
      </c>
      <c r="DA236" s="16">
        <v>14</v>
      </c>
      <c r="DB236" s="16">
        <v>14</v>
      </c>
      <c r="DC236" s="16">
        <v>14</v>
      </c>
      <c r="DD236">
        <v>1</v>
      </c>
      <c r="DE236">
        <v>1</v>
      </c>
      <c r="DF236">
        <v>1</v>
      </c>
      <c r="DG236">
        <v>1</v>
      </c>
      <c r="DH236">
        <v>1</v>
      </c>
      <c r="DJ236">
        <v>1</v>
      </c>
      <c r="DO236" s="13">
        <v>8</v>
      </c>
      <c r="DP236" s="13">
        <v>8</v>
      </c>
      <c r="DQ236" s="13">
        <v>6</v>
      </c>
      <c r="DR236" s="13">
        <v>6</v>
      </c>
      <c r="DT236">
        <v>1</v>
      </c>
      <c r="DW236">
        <v>1</v>
      </c>
      <c r="DX236">
        <v>1</v>
      </c>
      <c r="DY236">
        <v>1</v>
      </c>
      <c r="EB236">
        <v>1</v>
      </c>
      <c r="EC236">
        <v>1</v>
      </c>
      <c r="ED236">
        <v>1</v>
      </c>
      <c r="EG236" t="s">
        <v>1104</v>
      </c>
      <c r="EH236">
        <v>1</v>
      </c>
      <c r="EI236">
        <v>1</v>
      </c>
    </row>
    <row r="237" spans="1:139" x14ac:dyDescent="0.25">
      <c r="A237" s="10">
        <v>43600.515173611115</v>
      </c>
      <c r="B237">
        <v>54</v>
      </c>
      <c r="C237">
        <v>71</v>
      </c>
      <c r="D237">
        <v>6</v>
      </c>
      <c r="E237">
        <v>2</v>
      </c>
      <c r="F237">
        <v>3</v>
      </c>
      <c r="G237">
        <v>6</v>
      </c>
      <c r="H237">
        <v>4</v>
      </c>
      <c r="I237">
        <v>1</v>
      </c>
      <c r="J237">
        <v>1</v>
      </c>
      <c r="K237">
        <v>4</v>
      </c>
      <c r="O237" s="13">
        <v>10</v>
      </c>
      <c r="S237">
        <v>4</v>
      </c>
      <c r="AL237" s="16">
        <v>4</v>
      </c>
      <c r="AM237" s="13">
        <v>6</v>
      </c>
      <c r="AN237">
        <v>1</v>
      </c>
      <c r="AP237">
        <v>1</v>
      </c>
      <c r="AS237">
        <v>1</v>
      </c>
      <c r="AV237">
        <v>1</v>
      </c>
      <c r="AY237">
        <v>1</v>
      </c>
      <c r="BB237">
        <v>1</v>
      </c>
      <c r="BE237">
        <v>1</v>
      </c>
      <c r="BI237">
        <v>1</v>
      </c>
      <c r="BL237">
        <v>3</v>
      </c>
      <c r="BN237">
        <v>1</v>
      </c>
      <c r="BS237" s="13">
        <v>100</v>
      </c>
      <c r="BW237" s="20">
        <v>120</v>
      </c>
      <c r="BX237" s="20">
        <v>90</v>
      </c>
      <c r="BY237" s="20"/>
      <c r="BZ237" s="20"/>
      <c r="CC237">
        <v>1</v>
      </c>
      <c r="CD237">
        <v>1</v>
      </c>
      <c r="CF237">
        <v>1</v>
      </c>
      <c r="CL237">
        <v>1</v>
      </c>
      <c r="CT237" s="16">
        <v>14</v>
      </c>
      <c r="CU237" s="16">
        <v>15</v>
      </c>
      <c r="CV237" s="16">
        <v>15</v>
      </c>
      <c r="CW237" s="16">
        <v>15</v>
      </c>
      <c r="CY237" s="16">
        <v>15</v>
      </c>
      <c r="CZ237" s="16">
        <v>14</v>
      </c>
      <c r="DA237" s="16">
        <v>14</v>
      </c>
      <c r="DB237" s="16">
        <v>14</v>
      </c>
      <c r="DC237" s="16">
        <v>14</v>
      </c>
      <c r="DD237">
        <v>1</v>
      </c>
      <c r="DG237">
        <v>1</v>
      </c>
      <c r="DJ237">
        <v>1</v>
      </c>
      <c r="DO237" s="13">
        <v>7</v>
      </c>
      <c r="DP237" s="13">
        <v>7</v>
      </c>
      <c r="DQ237" s="13">
        <v>5</v>
      </c>
      <c r="DR237" s="13">
        <v>10</v>
      </c>
      <c r="DU237">
        <v>1</v>
      </c>
      <c r="DV237">
        <v>1</v>
      </c>
      <c r="EA237">
        <v>1</v>
      </c>
      <c r="EF237">
        <v>5</v>
      </c>
      <c r="EH237">
        <v>2</v>
      </c>
      <c r="EI237">
        <v>2</v>
      </c>
    </row>
    <row r="238" spans="1:139" x14ac:dyDescent="0.25">
      <c r="A238" s="10">
        <v>43600.536874999998</v>
      </c>
      <c r="D238">
        <v>2</v>
      </c>
      <c r="E238">
        <v>1</v>
      </c>
      <c r="F238">
        <v>2</v>
      </c>
      <c r="G238">
        <v>3</v>
      </c>
      <c r="H238">
        <v>1</v>
      </c>
      <c r="I238">
        <v>6</v>
      </c>
      <c r="J238">
        <v>1</v>
      </c>
      <c r="K238">
        <v>6</v>
      </c>
      <c r="Q238" s="13">
        <v>11</v>
      </c>
      <c r="S238">
        <v>2</v>
      </c>
      <c r="AL238" s="16">
        <v>2</v>
      </c>
      <c r="AM238" s="13">
        <v>6</v>
      </c>
      <c r="AN238">
        <v>1</v>
      </c>
      <c r="AO238" t="s">
        <v>1033</v>
      </c>
      <c r="AQ238">
        <v>1</v>
      </c>
      <c r="AU238">
        <v>1</v>
      </c>
      <c r="BA238">
        <v>1</v>
      </c>
      <c r="BD238">
        <v>1</v>
      </c>
      <c r="BG238">
        <v>1</v>
      </c>
      <c r="BJ238">
        <v>1</v>
      </c>
      <c r="BW238" s="20"/>
      <c r="BX238" s="20"/>
      <c r="BY238" s="20"/>
      <c r="BZ238" s="20"/>
      <c r="DM238" t="s">
        <v>1106</v>
      </c>
      <c r="DN238" t="s">
        <v>1107</v>
      </c>
      <c r="DO238" s="13">
        <v>7</v>
      </c>
      <c r="DP238" s="13">
        <v>7</v>
      </c>
      <c r="DQ238" s="13">
        <v>7</v>
      </c>
      <c r="DR238" s="13">
        <v>8</v>
      </c>
      <c r="DT238">
        <v>1</v>
      </c>
      <c r="DW238">
        <v>1</v>
      </c>
      <c r="EB238">
        <v>1</v>
      </c>
      <c r="EH238">
        <v>2</v>
      </c>
      <c r="EI238">
        <v>2</v>
      </c>
    </row>
    <row r="239" spans="1:139" x14ac:dyDescent="0.25">
      <c r="A239" s="10">
        <v>43600.557523148149</v>
      </c>
      <c r="B239">
        <v>58</v>
      </c>
      <c r="C239">
        <v>45</v>
      </c>
      <c r="D239">
        <v>3</v>
      </c>
      <c r="E239">
        <v>5</v>
      </c>
      <c r="F239">
        <v>4</v>
      </c>
      <c r="G239">
        <v>3</v>
      </c>
      <c r="H239">
        <v>4</v>
      </c>
      <c r="I239">
        <v>6</v>
      </c>
      <c r="J239">
        <v>1</v>
      </c>
      <c r="K239">
        <v>4</v>
      </c>
      <c r="O239" s="13">
        <v>4</v>
      </c>
      <c r="S239">
        <v>5</v>
      </c>
      <c r="AL239" s="16">
        <v>5</v>
      </c>
      <c r="AM239" s="13">
        <v>1</v>
      </c>
      <c r="AN239">
        <v>1</v>
      </c>
      <c r="AO239" t="s">
        <v>1108</v>
      </c>
      <c r="AP239">
        <v>1</v>
      </c>
      <c r="AU239">
        <v>1</v>
      </c>
      <c r="AW239">
        <v>1</v>
      </c>
      <c r="AZ239">
        <v>1</v>
      </c>
      <c r="BC239">
        <v>1</v>
      </c>
      <c r="BG239">
        <v>1</v>
      </c>
      <c r="BJ239">
        <v>1</v>
      </c>
      <c r="BL239">
        <v>1</v>
      </c>
      <c r="BN239">
        <v>1</v>
      </c>
      <c r="BS239" s="13">
        <v>96</v>
      </c>
      <c r="BT239">
        <v>1</v>
      </c>
      <c r="BU239">
        <v>2</v>
      </c>
      <c r="BV239">
        <v>3</v>
      </c>
      <c r="BW239" s="20"/>
      <c r="BX239" s="20"/>
      <c r="BY239" s="20"/>
      <c r="BZ239" s="20"/>
      <c r="CA239">
        <v>1</v>
      </c>
      <c r="CC239">
        <v>1</v>
      </c>
      <c r="CF239">
        <v>1</v>
      </c>
      <c r="CL239">
        <v>1</v>
      </c>
      <c r="CT239" s="16">
        <v>16</v>
      </c>
      <c r="CU239" s="16">
        <v>14</v>
      </c>
      <c r="CV239" s="16">
        <v>13</v>
      </c>
      <c r="CW239" s="16">
        <v>15</v>
      </c>
      <c r="CX239" s="16">
        <v>13</v>
      </c>
      <c r="CY239" s="16">
        <v>15</v>
      </c>
      <c r="CZ239" s="16">
        <v>15</v>
      </c>
      <c r="DA239" s="16">
        <v>13</v>
      </c>
      <c r="DB239" s="16">
        <v>14</v>
      </c>
      <c r="DC239" s="16">
        <v>13</v>
      </c>
      <c r="DD239">
        <v>1</v>
      </c>
      <c r="DE239">
        <v>1</v>
      </c>
      <c r="DF239">
        <v>1</v>
      </c>
      <c r="DG239">
        <v>1</v>
      </c>
      <c r="DH239">
        <v>1</v>
      </c>
      <c r="DM239" t="s">
        <v>1109</v>
      </c>
      <c r="DN239" t="s">
        <v>1110</v>
      </c>
      <c r="DO239" s="13">
        <v>5</v>
      </c>
      <c r="DP239" s="13">
        <v>8</v>
      </c>
      <c r="DQ239" s="13">
        <v>5</v>
      </c>
      <c r="DR239" s="13">
        <v>7</v>
      </c>
      <c r="DT239">
        <v>1</v>
      </c>
      <c r="DV239">
        <v>1</v>
      </c>
      <c r="EA239">
        <v>1</v>
      </c>
      <c r="EH239">
        <v>2</v>
      </c>
      <c r="EI239">
        <v>1</v>
      </c>
    </row>
    <row r="240" spans="1:139" x14ac:dyDescent="0.25">
      <c r="A240" s="10">
        <v>43600.595416666663</v>
      </c>
      <c r="B240">
        <v>49</v>
      </c>
      <c r="C240">
        <v>38</v>
      </c>
      <c r="D240">
        <v>1</v>
      </c>
      <c r="E240">
        <v>1</v>
      </c>
      <c r="F240">
        <v>1</v>
      </c>
      <c r="G240">
        <v>4</v>
      </c>
      <c r="H240">
        <v>4</v>
      </c>
      <c r="I240">
        <v>4</v>
      </c>
      <c r="J240">
        <v>1</v>
      </c>
      <c r="K240">
        <v>2</v>
      </c>
      <c r="M240" s="13">
        <v>2</v>
      </c>
      <c r="S240">
        <v>1</v>
      </c>
      <c r="W240">
        <v>1</v>
      </c>
      <c r="AA240">
        <v>1</v>
      </c>
      <c r="AL240" s="16">
        <v>4</v>
      </c>
      <c r="AM240" s="13">
        <v>7</v>
      </c>
      <c r="AN240">
        <v>1</v>
      </c>
      <c r="AO240" t="s">
        <v>1112</v>
      </c>
      <c r="AQ240">
        <v>1</v>
      </c>
      <c r="AU240">
        <v>1</v>
      </c>
      <c r="AV240">
        <v>1</v>
      </c>
      <c r="BA240">
        <v>1</v>
      </c>
      <c r="BC240">
        <v>1</v>
      </c>
      <c r="BG240">
        <v>1</v>
      </c>
      <c r="BJ240">
        <v>1</v>
      </c>
      <c r="BW240" s="20"/>
      <c r="BX240" s="20"/>
      <c r="BY240" s="20"/>
      <c r="BZ240" s="20"/>
      <c r="CK240" t="s">
        <v>1113</v>
      </c>
      <c r="DM240" t="s">
        <v>1114</v>
      </c>
      <c r="DN240" t="s">
        <v>1115</v>
      </c>
      <c r="DO240" s="13">
        <v>8</v>
      </c>
      <c r="DP240" s="13">
        <v>8</v>
      </c>
      <c r="DQ240" s="13">
        <v>5</v>
      </c>
      <c r="DR240" s="13">
        <v>9</v>
      </c>
      <c r="DU240">
        <v>1</v>
      </c>
      <c r="DV240">
        <v>1</v>
      </c>
      <c r="EA240">
        <v>1</v>
      </c>
      <c r="EF240">
        <v>5</v>
      </c>
      <c r="EG240" t="s">
        <v>1116</v>
      </c>
      <c r="EH240">
        <v>1</v>
      </c>
      <c r="EI240">
        <v>2</v>
      </c>
    </row>
    <row r="241" spans="1:139" x14ac:dyDescent="0.25">
      <c r="A241" s="10">
        <v>43600.610868055555</v>
      </c>
      <c r="B241">
        <v>100</v>
      </c>
      <c r="C241">
        <v>100</v>
      </c>
      <c r="D241">
        <v>6</v>
      </c>
      <c r="E241">
        <v>1</v>
      </c>
      <c r="F241">
        <v>6</v>
      </c>
      <c r="G241">
        <v>5</v>
      </c>
      <c r="H241">
        <v>1</v>
      </c>
      <c r="I241">
        <v>2</v>
      </c>
      <c r="J241">
        <v>2</v>
      </c>
      <c r="K241">
        <v>4</v>
      </c>
      <c r="O241" s="13">
        <v>1</v>
      </c>
      <c r="S241">
        <v>2</v>
      </c>
      <c r="AL241" s="16">
        <v>2</v>
      </c>
      <c r="AM241" s="13">
        <v>7</v>
      </c>
      <c r="AN241">
        <v>1</v>
      </c>
      <c r="AO241" t="s">
        <v>378</v>
      </c>
      <c r="AP241">
        <v>1</v>
      </c>
      <c r="AU241">
        <v>1</v>
      </c>
      <c r="AW241">
        <v>1</v>
      </c>
      <c r="AY241">
        <v>1</v>
      </c>
      <c r="BC241">
        <v>1</v>
      </c>
      <c r="BG241">
        <v>1</v>
      </c>
      <c r="BJ241">
        <v>1</v>
      </c>
      <c r="BL241">
        <v>1</v>
      </c>
      <c r="BN241">
        <v>1</v>
      </c>
      <c r="BS241" s="13">
        <v>100</v>
      </c>
      <c r="BW241" s="20"/>
      <c r="BX241" s="20"/>
      <c r="BY241" s="20"/>
      <c r="BZ241" s="20"/>
      <c r="CA241">
        <v>1</v>
      </c>
      <c r="CC241">
        <v>1</v>
      </c>
      <c r="CD241">
        <v>1</v>
      </c>
      <c r="CF241">
        <v>1</v>
      </c>
      <c r="CL241">
        <v>1</v>
      </c>
      <c r="CP241">
        <v>1</v>
      </c>
      <c r="CT241" s="16">
        <v>16</v>
      </c>
      <c r="CU241" s="16">
        <v>16</v>
      </c>
      <c r="CV241" s="16">
        <v>15</v>
      </c>
      <c r="CW241" s="16">
        <v>15</v>
      </c>
      <c r="CX241" s="16">
        <v>15</v>
      </c>
      <c r="CY241" s="16">
        <v>16</v>
      </c>
      <c r="CZ241" s="16">
        <v>15</v>
      </c>
      <c r="DA241" s="16">
        <v>14</v>
      </c>
      <c r="DB241" s="16">
        <v>14</v>
      </c>
      <c r="DC241" s="16">
        <v>15</v>
      </c>
      <c r="DD241">
        <v>1</v>
      </c>
      <c r="DE241">
        <v>1</v>
      </c>
      <c r="DF241">
        <v>1</v>
      </c>
      <c r="DG241">
        <v>1</v>
      </c>
      <c r="DH241">
        <v>1</v>
      </c>
      <c r="DI241">
        <v>1</v>
      </c>
      <c r="DJ241">
        <v>1</v>
      </c>
      <c r="DO241" s="13">
        <v>6</v>
      </c>
      <c r="DP241" s="13">
        <v>6</v>
      </c>
      <c r="DQ241" s="13">
        <v>6</v>
      </c>
      <c r="DR241" s="13">
        <v>9</v>
      </c>
      <c r="DU241">
        <v>1</v>
      </c>
      <c r="DV241">
        <v>1</v>
      </c>
      <c r="EE241">
        <v>1</v>
      </c>
      <c r="EF241">
        <v>3</v>
      </c>
      <c r="EH241">
        <v>2</v>
      </c>
      <c r="EI241">
        <v>1</v>
      </c>
    </row>
    <row r="242" spans="1:139" x14ac:dyDescent="0.25">
      <c r="A242" s="10">
        <v>43600.619189814817</v>
      </c>
      <c r="B242">
        <v>83</v>
      </c>
      <c r="C242">
        <v>83</v>
      </c>
      <c r="D242">
        <v>5</v>
      </c>
      <c r="E242">
        <v>2</v>
      </c>
      <c r="F242">
        <v>6</v>
      </c>
      <c r="G242">
        <v>1</v>
      </c>
      <c r="H242">
        <v>4</v>
      </c>
      <c r="I242">
        <v>1</v>
      </c>
      <c r="J242">
        <v>1</v>
      </c>
      <c r="K242">
        <v>6</v>
      </c>
      <c r="Q242" s="13">
        <v>6</v>
      </c>
      <c r="S242">
        <v>1</v>
      </c>
      <c r="W242">
        <v>1</v>
      </c>
      <c r="AB242">
        <v>1</v>
      </c>
      <c r="AL242" s="16">
        <v>4</v>
      </c>
      <c r="AM242" s="13">
        <v>5</v>
      </c>
      <c r="AN242">
        <v>1</v>
      </c>
      <c r="AO242">
        <v>1150</v>
      </c>
      <c r="AP242">
        <v>1</v>
      </c>
      <c r="AU242">
        <v>1</v>
      </c>
      <c r="AX242">
        <v>1</v>
      </c>
      <c r="AY242">
        <v>1</v>
      </c>
      <c r="BD242">
        <v>1</v>
      </c>
      <c r="BE242">
        <v>1</v>
      </c>
      <c r="BI242">
        <v>1</v>
      </c>
      <c r="BJ242">
        <v>1</v>
      </c>
      <c r="BK242" t="s">
        <v>1118</v>
      </c>
      <c r="BL242">
        <v>2</v>
      </c>
      <c r="BN242">
        <v>1</v>
      </c>
      <c r="BO242">
        <v>1</v>
      </c>
      <c r="BS242" s="13">
        <v>90</v>
      </c>
      <c r="BT242">
        <v>2</v>
      </c>
      <c r="BU242">
        <v>1</v>
      </c>
      <c r="BV242">
        <v>3</v>
      </c>
      <c r="BW242" s="20">
        <v>150</v>
      </c>
      <c r="BX242" s="20"/>
      <c r="BY242" s="20"/>
      <c r="BZ242" s="20"/>
      <c r="CL242">
        <v>1</v>
      </c>
      <c r="CP242">
        <v>1</v>
      </c>
      <c r="CT242" s="16">
        <v>14</v>
      </c>
      <c r="CU242" s="16">
        <v>15</v>
      </c>
      <c r="CV242" s="16">
        <v>14</v>
      </c>
      <c r="CW242" s="16">
        <v>15</v>
      </c>
      <c r="CX242" s="16">
        <v>15</v>
      </c>
      <c r="CY242" s="16">
        <v>16</v>
      </c>
      <c r="CZ242" s="16">
        <v>16</v>
      </c>
      <c r="DA242" s="16">
        <v>14</v>
      </c>
      <c r="DB242" s="16">
        <v>13</v>
      </c>
      <c r="DC242" s="16">
        <v>14</v>
      </c>
      <c r="DM242" t="s">
        <v>1119</v>
      </c>
      <c r="DO242" s="13">
        <v>7</v>
      </c>
      <c r="DP242" s="13">
        <v>7</v>
      </c>
      <c r="DQ242" s="13">
        <v>5</v>
      </c>
      <c r="DR242" s="13">
        <v>10</v>
      </c>
      <c r="DU242">
        <v>1</v>
      </c>
      <c r="DZ242">
        <v>1</v>
      </c>
      <c r="EA242">
        <v>1</v>
      </c>
      <c r="EF242">
        <v>4</v>
      </c>
      <c r="EH242">
        <v>1</v>
      </c>
      <c r="EI242">
        <v>1</v>
      </c>
    </row>
    <row r="243" spans="1:139" x14ac:dyDescent="0.25">
      <c r="A243" s="10">
        <v>43600.637094907404</v>
      </c>
      <c r="B243">
        <v>40</v>
      </c>
      <c r="C243">
        <v>50</v>
      </c>
      <c r="D243">
        <v>4</v>
      </c>
      <c r="E243">
        <v>3</v>
      </c>
      <c r="F243">
        <v>7</v>
      </c>
      <c r="G243">
        <v>3</v>
      </c>
      <c r="H243">
        <v>4</v>
      </c>
      <c r="I243">
        <v>6</v>
      </c>
      <c r="J243">
        <v>1</v>
      </c>
      <c r="K243">
        <v>6</v>
      </c>
      <c r="Q243" s="13">
        <v>3</v>
      </c>
      <c r="S243">
        <v>2</v>
      </c>
      <c r="AL243" s="16">
        <v>4</v>
      </c>
      <c r="AM243" s="13">
        <v>1</v>
      </c>
      <c r="AN243">
        <v>1</v>
      </c>
      <c r="AP243">
        <v>1</v>
      </c>
      <c r="AU243">
        <v>1</v>
      </c>
      <c r="AX243">
        <v>1</v>
      </c>
      <c r="BA243">
        <v>1</v>
      </c>
      <c r="BD243">
        <v>1</v>
      </c>
      <c r="BG243">
        <v>1</v>
      </c>
      <c r="BL243">
        <v>1</v>
      </c>
      <c r="BN243">
        <v>1</v>
      </c>
      <c r="BP243">
        <v>1</v>
      </c>
      <c r="BS243" s="13">
        <v>90</v>
      </c>
      <c r="BW243" s="20">
        <v>200</v>
      </c>
      <c r="BX243" s="20"/>
      <c r="BY243" s="20"/>
      <c r="BZ243" s="20"/>
      <c r="CB243">
        <v>1</v>
      </c>
      <c r="CL243">
        <v>1</v>
      </c>
      <c r="CP243">
        <v>1</v>
      </c>
      <c r="CT243" s="16">
        <v>13</v>
      </c>
      <c r="CU243" s="16">
        <v>15</v>
      </c>
      <c r="CV243" s="16">
        <v>14</v>
      </c>
      <c r="CW243" s="16">
        <v>15</v>
      </c>
      <c r="CX243" s="16">
        <v>15</v>
      </c>
      <c r="CY243" s="16">
        <v>15</v>
      </c>
      <c r="CZ243" s="16">
        <v>15</v>
      </c>
      <c r="DA243" s="16">
        <v>14</v>
      </c>
      <c r="DB243" s="16">
        <v>14</v>
      </c>
      <c r="DC243" s="16">
        <v>14</v>
      </c>
      <c r="DD243">
        <v>1</v>
      </c>
      <c r="DO243" s="13">
        <v>7</v>
      </c>
      <c r="DP243" s="13">
        <v>7</v>
      </c>
      <c r="DQ243" s="13">
        <v>5</v>
      </c>
      <c r="DR243" s="13">
        <v>10</v>
      </c>
      <c r="DU243">
        <v>1</v>
      </c>
      <c r="DV243">
        <v>1</v>
      </c>
      <c r="EA243">
        <v>1</v>
      </c>
      <c r="EF243">
        <v>7</v>
      </c>
      <c r="EH243">
        <v>2</v>
      </c>
      <c r="EI243">
        <v>2</v>
      </c>
    </row>
    <row r="244" spans="1:139" x14ac:dyDescent="0.25">
      <c r="A244" s="10">
        <v>43600.688692129632</v>
      </c>
      <c r="C244">
        <v>31</v>
      </c>
      <c r="D244">
        <v>2</v>
      </c>
      <c r="E244">
        <v>3</v>
      </c>
      <c r="F244">
        <v>7</v>
      </c>
      <c r="G244">
        <v>6</v>
      </c>
      <c r="H244">
        <v>2</v>
      </c>
      <c r="I244">
        <v>1</v>
      </c>
      <c r="J244">
        <v>2</v>
      </c>
      <c r="K244">
        <v>5</v>
      </c>
      <c r="P244" s="13">
        <v>1</v>
      </c>
      <c r="S244">
        <v>4</v>
      </c>
      <c r="AL244" s="16">
        <v>5</v>
      </c>
      <c r="AM244" s="13">
        <v>8</v>
      </c>
      <c r="AN244">
        <v>3</v>
      </c>
      <c r="AO244" t="s">
        <v>1121</v>
      </c>
      <c r="AP244">
        <v>1</v>
      </c>
      <c r="AS244">
        <v>1</v>
      </c>
      <c r="AW244">
        <v>1</v>
      </c>
      <c r="AY244">
        <v>1</v>
      </c>
      <c r="BB244">
        <v>1</v>
      </c>
      <c r="BG244">
        <v>1</v>
      </c>
      <c r="BJ244">
        <v>1</v>
      </c>
      <c r="BL244">
        <v>3</v>
      </c>
      <c r="BN244">
        <v>1</v>
      </c>
      <c r="BQ244">
        <v>1</v>
      </c>
      <c r="BR244" t="s">
        <v>1122</v>
      </c>
      <c r="BS244" s="13">
        <v>92</v>
      </c>
      <c r="BW244" s="20">
        <v>1000</v>
      </c>
      <c r="BX244" s="20"/>
      <c r="BY244" s="20">
        <v>800</v>
      </c>
      <c r="BZ244" s="20"/>
      <c r="CD244">
        <v>1</v>
      </c>
      <c r="CK244" t="s">
        <v>1123</v>
      </c>
      <c r="CL244">
        <v>1</v>
      </c>
      <c r="CP244">
        <v>1</v>
      </c>
      <c r="CT244" s="16">
        <v>13</v>
      </c>
      <c r="CU244" s="16">
        <v>15</v>
      </c>
      <c r="CV244" s="16">
        <v>14</v>
      </c>
      <c r="CW244" s="16">
        <v>14</v>
      </c>
      <c r="CY244" s="16">
        <v>14</v>
      </c>
      <c r="CZ244" s="16">
        <v>13</v>
      </c>
      <c r="DA244" s="16">
        <v>13</v>
      </c>
      <c r="DB244" s="16">
        <v>14</v>
      </c>
      <c r="DC244" s="16">
        <v>14</v>
      </c>
      <c r="DD244">
        <v>1</v>
      </c>
      <c r="DM244" t="s">
        <v>1124</v>
      </c>
      <c r="DN244" t="s">
        <v>1125</v>
      </c>
      <c r="DO244" s="13">
        <v>6</v>
      </c>
      <c r="DP244" s="13">
        <v>7</v>
      </c>
      <c r="DQ244" s="13">
        <v>6</v>
      </c>
      <c r="DR244" s="13">
        <v>9</v>
      </c>
      <c r="DV244">
        <v>1</v>
      </c>
      <c r="EA244">
        <v>1</v>
      </c>
      <c r="EF244">
        <v>4</v>
      </c>
      <c r="EG244" t="s">
        <v>1126</v>
      </c>
      <c r="EH244">
        <v>2</v>
      </c>
      <c r="EI244">
        <v>2</v>
      </c>
    </row>
    <row r="245" spans="1:139" x14ac:dyDescent="0.25">
      <c r="A245" s="10">
        <v>43600.698784722219</v>
      </c>
      <c r="B245">
        <v>15</v>
      </c>
      <c r="C245">
        <v>50</v>
      </c>
      <c r="D245">
        <v>3</v>
      </c>
      <c r="E245">
        <v>1</v>
      </c>
      <c r="F245">
        <v>7</v>
      </c>
      <c r="G245">
        <v>3</v>
      </c>
      <c r="H245">
        <v>4</v>
      </c>
      <c r="I245">
        <v>2</v>
      </c>
      <c r="J245">
        <v>1</v>
      </c>
      <c r="K245">
        <v>6</v>
      </c>
      <c r="Q245" s="13">
        <v>11</v>
      </c>
      <c r="S245">
        <v>2</v>
      </c>
      <c r="AL245" s="16">
        <v>4</v>
      </c>
      <c r="AM245" s="13">
        <v>1</v>
      </c>
      <c r="AN245">
        <v>1</v>
      </c>
      <c r="AO245" t="s">
        <v>1127</v>
      </c>
      <c r="AP245">
        <v>1</v>
      </c>
      <c r="AU245">
        <v>1</v>
      </c>
      <c r="AX245">
        <v>1</v>
      </c>
      <c r="BA245">
        <v>1</v>
      </c>
      <c r="BD245">
        <v>1</v>
      </c>
      <c r="BG245">
        <v>1</v>
      </c>
      <c r="BH245">
        <v>1</v>
      </c>
      <c r="BL245">
        <v>1</v>
      </c>
      <c r="BN245">
        <v>1</v>
      </c>
      <c r="BO245">
        <v>1</v>
      </c>
      <c r="BP245">
        <v>1</v>
      </c>
      <c r="BS245" s="13">
        <v>100</v>
      </c>
      <c r="BW245" s="20">
        <v>150</v>
      </c>
      <c r="BX245" s="20">
        <v>100</v>
      </c>
      <c r="BY245" s="20"/>
      <c r="BZ245" s="20"/>
      <c r="CF245">
        <v>1</v>
      </c>
      <c r="CI245">
        <v>1</v>
      </c>
      <c r="CJ245" t="s">
        <v>1128</v>
      </c>
      <c r="CL245">
        <v>1</v>
      </c>
      <c r="CP245">
        <v>1</v>
      </c>
      <c r="CT245" s="16">
        <v>14</v>
      </c>
      <c r="CU245" s="16">
        <v>15</v>
      </c>
      <c r="CV245" s="16">
        <v>13</v>
      </c>
      <c r="CW245" s="16">
        <v>14</v>
      </c>
      <c r="CX245" s="16">
        <v>15</v>
      </c>
      <c r="CY245" s="16">
        <v>16</v>
      </c>
      <c r="CZ245" s="16">
        <v>13</v>
      </c>
      <c r="DA245" s="16">
        <v>13</v>
      </c>
      <c r="DB245" s="16">
        <v>13</v>
      </c>
      <c r="DC245" s="16">
        <v>13</v>
      </c>
      <c r="DG245">
        <v>1</v>
      </c>
      <c r="DH245">
        <v>1</v>
      </c>
      <c r="DI245">
        <v>1</v>
      </c>
      <c r="DM245" t="s">
        <v>1129</v>
      </c>
      <c r="DN245" t="s">
        <v>1130</v>
      </c>
      <c r="DO245" s="13">
        <v>5</v>
      </c>
      <c r="DP245" s="13">
        <v>5</v>
      </c>
      <c r="DQ245" s="13">
        <v>5</v>
      </c>
      <c r="DR245" s="13">
        <v>10</v>
      </c>
      <c r="DU245">
        <v>1</v>
      </c>
      <c r="DV245">
        <v>1</v>
      </c>
      <c r="EA245">
        <v>1</v>
      </c>
      <c r="EF245">
        <v>5</v>
      </c>
      <c r="EH245">
        <v>2</v>
      </c>
      <c r="EI245">
        <v>2</v>
      </c>
    </row>
    <row r="246" spans="1:139" x14ac:dyDescent="0.25">
      <c r="A246" s="10">
        <v>43600.821828703702</v>
      </c>
      <c r="B246">
        <v>86</v>
      </c>
      <c r="C246">
        <v>11</v>
      </c>
      <c r="D246">
        <v>2</v>
      </c>
      <c r="E246">
        <v>2</v>
      </c>
      <c r="F246">
        <v>4</v>
      </c>
      <c r="G246">
        <v>1</v>
      </c>
      <c r="H246">
        <v>4</v>
      </c>
      <c r="I246">
        <v>6</v>
      </c>
      <c r="J246">
        <v>1</v>
      </c>
      <c r="K246">
        <v>4</v>
      </c>
      <c r="O246" s="13">
        <v>3</v>
      </c>
      <c r="S246">
        <v>2</v>
      </c>
      <c r="AL246" s="16">
        <v>2</v>
      </c>
      <c r="AM246" s="13">
        <v>1</v>
      </c>
      <c r="AN246">
        <v>1</v>
      </c>
      <c r="AO246" t="s">
        <v>1131</v>
      </c>
      <c r="AP246">
        <v>1</v>
      </c>
      <c r="AU246">
        <v>1</v>
      </c>
      <c r="AX246">
        <v>1</v>
      </c>
      <c r="BA246">
        <v>1</v>
      </c>
      <c r="BB246">
        <v>1</v>
      </c>
      <c r="BG246">
        <v>1</v>
      </c>
      <c r="BJ246">
        <v>1</v>
      </c>
      <c r="BL246">
        <v>3</v>
      </c>
      <c r="BN246">
        <v>1</v>
      </c>
      <c r="BO246">
        <v>1</v>
      </c>
      <c r="BS246" s="13">
        <v>70</v>
      </c>
      <c r="BT246">
        <v>2</v>
      </c>
      <c r="BU246">
        <v>1</v>
      </c>
      <c r="BV246">
        <v>3</v>
      </c>
      <c r="BW246" s="20">
        <v>150</v>
      </c>
      <c r="BX246" s="20">
        <v>80</v>
      </c>
      <c r="BY246" s="20"/>
      <c r="BZ246" s="20"/>
      <c r="CL246">
        <v>1</v>
      </c>
      <c r="CP246">
        <v>1</v>
      </c>
      <c r="CT246" s="16">
        <v>13</v>
      </c>
      <c r="CU246" s="16">
        <v>15</v>
      </c>
      <c r="CV246" s="16">
        <v>13</v>
      </c>
      <c r="CX246" s="16">
        <v>13</v>
      </c>
      <c r="CZ246" s="16">
        <v>14</v>
      </c>
      <c r="DA246" s="16">
        <v>13</v>
      </c>
      <c r="DB246" s="16">
        <v>13</v>
      </c>
      <c r="DC246" s="16">
        <v>13</v>
      </c>
      <c r="DJ246">
        <v>1</v>
      </c>
      <c r="DM246" t="s">
        <v>1132</v>
      </c>
      <c r="DN246" t="s">
        <v>376</v>
      </c>
      <c r="DO246" s="13">
        <v>8</v>
      </c>
      <c r="DP246" s="13">
        <v>8</v>
      </c>
      <c r="DQ246" s="13">
        <v>8</v>
      </c>
      <c r="DR246" s="13">
        <v>7</v>
      </c>
      <c r="DU246">
        <v>1</v>
      </c>
      <c r="DW246">
        <v>1</v>
      </c>
      <c r="EB246">
        <v>1</v>
      </c>
      <c r="EF246">
        <v>3</v>
      </c>
      <c r="EH246">
        <v>2</v>
      </c>
      <c r="EI246">
        <v>2</v>
      </c>
    </row>
    <row r="247" spans="1:139" x14ac:dyDescent="0.25">
      <c r="A247" s="10">
        <v>43600.923541666663</v>
      </c>
      <c r="B247">
        <v>20</v>
      </c>
      <c r="C247">
        <v>25</v>
      </c>
      <c r="D247">
        <v>5</v>
      </c>
      <c r="E247">
        <v>3</v>
      </c>
      <c r="F247">
        <v>3</v>
      </c>
      <c r="G247">
        <v>2</v>
      </c>
      <c r="H247">
        <v>1</v>
      </c>
      <c r="I247">
        <v>5</v>
      </c>
      <c r="J247">
        <v>1</v>
      </c>
      <c r="K247">
        <v>1</v>
      </c>
      <c r="L247" s="13">
        <v>1</v>
      </c>
      <c r="S247">
        <v>1</v>
      </c>
      <c r="AL247" s="16">
        <v>4</v>
      </c>
      <c r="AM247" s="13">
        <v>1</v>
      </c>
      <c r="AN247">
        <v>1</v>
      </c>
      <c r="AP247">
        <v>1</v>
      </c>
      <c r="AU247">
        <v>1</v>
      </c>
      <c r="AX247">
        <v>1</v>
      </c>
      <c r="BA247">
        <v>1</v>
      </c>
      <c r="BD247">
        <v>1</v>
      </c>
      <c r="BG247">
        <v>1</v>
      </c>
      <c r="BJ247">
        <v>1</v>
      </c>
      <c r="BL247">
        <v>1</v>
      </c>
      <c r="BN247">
        <v>1</v>
      </c>
      <c r="BS247" s="13">
        <v>100</v>
      </c>
      <c r="BW247" s="20">
        <v>100</v>
      </c>
      <c r="BX247" s="20">
        <v>50</v>
      </c>
      <c r="BY247" s="20">
        <v>40</v>
      </c>
      <c r="BZ247" s="20"/>
      <c r="CL247">
        <v>1</v>
      </c>
      <c r="CT247" s="16">
        <v>13</v>
      </c>
      <c r="CU247" s="16">
        <v>14</v>
      </c>
      <c r="CV247" s="16">
        <v>14</v>
      </c>
      <c r="CW247" s="16">
        <v>14</v>
      </c>
      <c r="CX247" s="16">
        <v>14</v>
      </c>
      <c r="CY247" s="16">
        <v>15</v>
      </c>
      <c r="CZ247" s="16">
        <v>14</v>
      </c>
      <c r="DA247" s="16">
        <v>14</v>
      </c>
      <c r="DB247" s="16">
        <v>13</v>
      </c>
      <c r="DC247" s="16">
        <v>13</v>
      </c>
      <c r="DE247">
        <v>1</v>
      </c>
      <c r="DI247">
        <v>1</v>
      </c>
      <c r="DO247" s="13">
        <v>5</v>
      </c>
      <c r="DP247" s="13">
        <v>7</v>
      </c>
      <c r="DQ247" s="13">
        <v>5</v>
      </c>
      <c r="DR247" s="13">
        <v>10</v>
      </c>
      <c r="DU247">
        <v>1</v>
      </c>
      <c r="DV247">
        <v>1</v>
      </c>
      <c r="EA247">
        <v>1</v>
      </c>
      <c r="EF247">
        <v>6</v>
      </c>
      <c r="EH247">
        <v>2</v>
      </c>
      <c r="EI247">
        <v>2</v>
      </c>
    </row>
    <row r="248" spans="1:139" x14ac:dyDescent="0.25">
      <c r="A248" s="10">
        <v>43601.247858796298</v>
      </c>
      <c r="B248">
        <v>100</v>
      </c>
      <c r="C248">
        <v>0</v>
      </c>
      <c r="D248">
        <v>1</v>
      </c>
      <c r="E248">
        <v>3</v>
      </c>
      <c r="F248">
        <v>7</v>
      </c>
      <c r="G248">
        <v>1</v>
      </c>
      <c r="H248">
        <v>1</v>
      </c>
      <c r="I248">
        <v>6</v>
      </c>
      <c r="J248">
        <v>1</v>
      </c>
      <c r="K248">
        <v>1</v>
      </c>
      <c r="L248" s="13">
        <v>11</v>
      </c>
      <c r="S248">
        <v>2</v>
      </c>
      <c r="AL248" s="16">
        <v>2</v>
      </c>
      <c r="AM248" s="13">
        <v>8</v>
      </c>
      <c r="AN248">
        <v>1</v>
      </c>
      <c r="AO248" t="s">
        <v>1133</v>
      </c>
      <c r="AP248">
        <v>1</v>
      </c>
      <c r="AV248">
        <v>1</v>
      </c>
      <c r="BL248">
        <v>1</v>
      </c>
      <c r="BN248">
        <v>1</v>
      </c>
      <c r="BS248" s="13">
        <v>100</v>
      </c>
      <c r="BW248" s="20">
        <v>60</v>
      </c>
      <c r="BX248" s="20">
        <v>40</v>
      </c>
      <c r="BY248" s="20"/>
      <c r="BZ248" s="20"/>
      <c r="CI248">
        <v>1</v>
      </c>
      <c r="CJ248" t="s">
        <v>1134</v>
      </c>
      <c r="CK248" t="s">
        <v>1135</v>
      </c>
      <c r="CL248">
        <v>1</v>
      </c>
      <c r="CT248" s="16">
        <v>13</v>
      </c>
      <c r="CU248" s="16">
        <v>13</v>
      </c>
      <c r="CV248" s="16">
        <v>13</v>
      </c>
      <c r="CW248" s="16">
        <v>13</v>
      </c>
      <c r="CX248" s="16">
        <v>13</v>
      </c>
      <c r="CY248" s="16">
        <v>13</v>
      </c>
      <c r="CZ248" s="16">
        <v>13</v>
      </c>
      <c r="DA248" s="16">
        <v>13</v>
      </c>
      <c r="DB248" s="16">
        <v>13</v>
      </c>
      <c r="DC248" s="16">
        <v>13</v>
      </c>
      <c r="DD248">
        <v>1</v>
      </c>
      <c r="DE248">
        <v>1</v>
      </c>
      <c r="DI248">
        <v>1</v>
      </c>
      <c r="DM248" t="s">
        <v>1136</v>
      </c>
      <c r="DN248" t="s">
        <v>1137</v>
      </c>
      <c r="DO248" s="13">
        <v>8</v>
      </c>
      <c r="DP248" s="13">
        <v>8</v>
      </c>
      <c r="DQ248" s="13">
        <v>5</v>
      </c>
      <c r="DR248" s="13">
        <v>9</v>
      </c>
      <c r="DU248">
        <v>1</v>
      </c>
      <c r="DV248">
        <v>1</v>
      </c>
      <c r="EA248">
        <v>1</v>
      </c>
      <c r="EF248">
        <v>7</v>
      </c>
      <c r="EG248" t="s">
        <v>1138</v>
      </c>
      <c r="EH248">
        <v>1</v>
      </c>
      <c r="EI248">
        <v>1</v>
      </c>
    </row>
    <row r="249" spans="1:139" x14ac:dyDescent="0.25">
      <c r="A249" s="10">
        <v>43601.343946759262</v>
      </c>
      <c r="B249">
        <v>80</v>
      </c>
      <c r="C249">
        <v>100</v>
      </c>
      <c r="D249">
        <v>6</v>
      </c>
      <c r="E249">
        <v>7</v>
      </c>
      <c r="F249">
        <v>3</v>
      </c>
      <c r="G249">
        <v>7</v>
      </c>
      <c r="H249">
        <v>4</v>
      </c>
      <c r="I249">
        <v>1</v>
      </c>
      <c r="J249">
        <v>1</v>
      </c>
      <c r="K249">
        <v>4</v>
      </c>
      <c r="O249" s="13">
        <v>8</v>
      </c>
      <c r="S249">
        <v>3</v>
      </c>
      <c r="AL249" s="16">
        <v>3</v>
      </c>
      <c r="AM249" s="13">
        <v>1</v>
      </c>
      <c r="AN249">
        <v>1</v>
      </c>
      <c r="AO249" t="s">
        <v>1139</v>
      </c>
      <c r="AP249">
        <v>1</v>
      </c>
      <c r="AU249">
        <v>1</v>
      </c>
      <c r="AV249">
        <v>1</v>
      </c>
      <c r="AY249">
        <v>1</v>
      </c>
      <c r="BB249">
        <v>1</v>
      </c>
      <c r="BF249">
        <v>1</v>
      </c>
      <c r="BI249">
        <v>1</v>
      </c>
      <c r="BL249">
        <v>2</v>
      </c>
      <c r="BN249">
        <v>1</v>
      </c>
      <c r="BO249">
        <v>1</v>
      </c>
      <c r="BP249">
        <v>1</v>
      </c>
      <c r="BS249" s="13">
        <v>100</v>
      </c>
      <c r="BW249" s="20">
        <v>100</v>
      </c>
      <c r="BX249" s="20">
        <v>75</v>
      </c>
      <c r="BY249" s="20">
        <v>80</v>
      </c>
      <c r="BZ249" s="20">
        <v>54</v>
      </c>
      <c r="CC249">
        <v>1</v>
      </c>
      <c r="CG249">
        <v>1</v>
      </c>
      <c r="CK249" t="s">
        <v>1140</v>
      </c>
      <c r="CL249">
        <v>1</v>
      </c>
      <c r="CP249">
        <v>1</v>
      </c>
      <c r="CT249" s="16">
        <v>16</v>
      </c>
      <c r="CU249" s="16">
        <v>15</v>
      </c>
      <c r="CV249" s="16">
        <v>14</v>
      </c>
      <c r="CW249" s="16">
        <v>14</v>
      </c>
      <c r="CX249" s="16">
        <v>15</v>
      </c>
      <c r="CY249" s="16">
        <v>15</v>
      </c>
      <c r="CZ249" s="16">
        <v>14</v>
      </c>
      <c r="DA249" s="16">
        <v>14</v>
      </c>
      <c r="DB249" s="16">
        <v>15</v>
      </c>
      <c r="DC249" s="16">
        <v>14</v>
      </c>
      <c r="DD249">
        <v>1</v>
      </c>
      <c r="DE249">
        <v>1</v>
      </c>
      <c r="DF249">
        <v>1</v>
      </c>
      <c r="DG249">
        <v>1</v>
      </c>
      <c r="DJ249">
        <v>1</v>
      </c>
      <c r="DM249" t="s">
        <v>1141</v>
      </c>
      <c r="DN249" t="s">
        <v>1142</v>
      </c>
      <c r="DO249" s="13">
        <v>8</v>
      </c>
      <c r="DP249" s="13">
        <v>8</v>
      </c>
      <c r="DQ249" s="13">
        <v>8</v>
      </c>
      <c r="DR249" s="13">
        <v>8</v>
      </c>
      <c r="DU249">
        <v>1</v>
      </c>
      <c r="DV249">
        <v>1</v>
      </c>
      <c r="EE249">
        <v>1</v>
      </c>
      <c r="EF249">
        <v>3</v>
      </c>
      <c r="EG249" t="s">
        <v>1143</v>
      </c>
      <c r="EH249">
        <v>1</v>
      </c>
      <c r="EI249">
        <v>1</v>
      </c>
    </row>
    <row r="250" spans="1:139" x14ac:dyDescent="0.25">
      <c r="A250" s="10">
        <v>43601.352430555555</v>
      </c>
      <c r="B250">
        <v>70</v>
      </c>
      <c r="C250">
        <v>93</v>
      </c>
      <c r="D250">
        <v>3</v>
      </c>
      <c r="E250">
        <v>2</v>
      </c>
      <c r="F250">
        <v>6</v>
      </c>
      <c r="G250">
        <v>6</v>
      </c>
      <c r="H250">
        <v>4</v>
      </c>
      <c r="I250">
        <v>4</v>
      </c>
      <c r="J250">
        <v>1</v>
      </c>
      <c r="K250">
        <v>4</v>
      </c>
      <c r="O250" s="13">
        <v>6</v>
      </c>
      <c r="S250">
        <v>2</v>
      </c>
      <c r="AL250" s="16">
        <v>1</v>
      </c>
      <c r="AM250" s="13">
        <v>7</v>
      </c>
      <c r="AN250">
        <v>2</v>
      </c>
      <c r="AO250" t="s">
        <v>1145</v>
      </c>
      <c r="AP250">
        <v>1</v>
      </c>
      <c r="AS250">
        <v>1</v>
      </c>
      <c r="BL250">
        <v>1</v>
      </c>
      <c r="BN250">
        <v>1</v>
      </c>
      <c r="BS250" s="13">
        <v>100</v>
      </c>
      <c r="BW250" s="20">
        <v>120</v>
      </c>
      <c r="BX250" s="20">
        <v>100</v>
      </c>
      <c r="BY250" s="20">
        <v>50</v>
      </c>
      <c r="BZ250" s="20"/>
      <c r="CF250">
        <v>1</v>
      </c>
      <c r="CG250">
        <v>1</v>
      </c>
      <c r="CL250">
        <v>1</v>
      </c>
      <c r="CP250">
        <v>1</v>
      </c>
      <c r="CT250" s="16">
        <v>14</v>
      </c>
      <c r="CU250" s="16">
        <v>15</v>
      </c>
      <c r="CV250" s="16">
        <v>14</v>
      </c>
      <c r="CW250" s="16">
        <v>15</v>
      </c>
      <c r="CX250" s="16">
        <v>16</v>
      </c>
      <c r="CY250" s="16">
        <v>15</v>
      </c>
      <c r="CZ250" s="16">
        <v>15</v>
      </c>
      <c r="DA250" s="16">
        <v>15</v>
      </c>
      <c r="DB250" s="16">
        <v>15</v>
      </c>
      <c r="DC250" s="16">
        <v>15</v>
      </c>
      <c r="DF250">
        <v>1</v>
      </c>
      <c r="DG250">
        <v>1</v>
      </c>
      <c r="DJ250">
        <v>1</v>
      </c>
      <c r="DM250" t="s">
        <v>1146</v>
      </c>
      <c r="DN250" t="s">
        <v>215</v>
      </c>
      <c r="DO250" s="13">
        <v>7</v>
      </c>
      <c r="DP250" s="13">
        <v>7</v>
      </c>
      <c r="DQ250" s="13">
        <v>7</v>
      </c>
      <c r="DR250" s="13">
        <v>8</v>
      </c>
      <c r="DU250">
        <v>1</v>
      </c>
      <c r="DV250">
        <v>1</v>
      </c>
      <c r="EA250">
        <v>1</v>
      </c>
      <c r="EF250">
        <v>3</v>
      </c>
      <c r="EH250">
        <v>2</v>
      </c>
      <c r="EI250">
        <v>2</v>
      </c>
    </row>
    <row r="251" spans="1:139" x14ac:dyDescent="0.25">
      <c r="A251" s="10">
        <v>43601.390081018515</v>
      </c>
      <c r="C251">
        <v>7</v>
      </c>
      <c r="D251">
        <v>3</v>
      </c>
      <c r="E251">
        <v>4</v>
      </c>
      <c r="F251">
        <v>4</v>
      </c>
      <c r="G251">
        <v>3</v>
      </c>
      <c r="H251">
        <v>1</v>
      </c>
      <c r="I251">
        <v>5</v>
      </c>
      <c r="J251">
        <v>1</v>
      </c>
      <c r="K251">
        <v>4</v>
      </c>
      <c r="O251" s="13">
        <v>4</v>
      </c>
      <c r="S251">
        <v>4</v>
      </c>
      <c r="AL251" s="16">
        <v>4</v>
      </c>
      <c r="AM251" s="13">
        <v>5</v>
      </c>
      <c r="AN251">
        <v>1</v>
      </c>
      <c r="AO251" t="s">
        <v>1147</v>
      </c>
      <c r="AP251">
        <v>1</v>
      </c>
      <c r="BL251">
        <v>2</v>
      </c>
      <c r="BN251">
        <v>1</v>
      </c>
      <c r="BQ251">
        <v>1</v>
      </c>
      <c r="BR251" t="s">
        <v>1148</v>
      </c>
      <c r="BS251" s="13">
        <v>100</v>
      </c>
      <c r="BW251" s="20">
        <v>61.25</v>
      </c>
      <c r="BX251" s="20">
        <v>46</v>
      </c>
      <c r="BY251" s="20"/>
      <c r="BZ251" s="20"/>
      <c r="CC251">
        <v>1</v>
      </c>
      <c r="CK251" t="s">
        <v>1149</v>
      </c>
      <c r="CT251" s="16">
        <v>14</v>
      </c>
      <c r="CU251" s="16">
        <v>15</v>
      </c>
      <c r="CV251" s="16">
        <v>14</v>
      </c>
      <c r="CW251" s="16">
        <v>14</v>
      </c>
      <c r="CX251" s="16">
        <v>14</v>
      </c>
      <c r="DA251" s="16">
        <v>13</v>
      </c>
      <c r="DB251" s="16">
        <v>13</v>
      </c>
      <c r="DD251">
        <v>1</v>
      </c>
      <c r="DE251">
        <v>1</v>
      </c>
      <c r="DF251">
        <v>1</v>
      </c>
      <c r="DG251">
        <v>1</v>
      </c>
      <c r="DJ251">
        <v>1</v>
      </c>
      <c r="DM251" t="s">
        <v>1150</v>
      </c>
      <c r="DN251" t="s">
        <v>1151</v>
      </c>
      <c r="DO251" s="13">
        <v>7</v>
      </c>
      <c r="DP251" s="13">
        <v>7</v>
      </c>
      <c r="DQ251" s="13">
        <v>5</v>
      </c>
      <c r="DR251" s="13">
        <v>9</v>
      </c>
      <c r="DU251">
        <v>1</v>
      </c>
      <c r="DV251">
        <v>1</v>
      </c>
      <c r="EA251">
        <v>1</v>
      </c>
      <c r="EF251">
        <v>7</v>
      </c>
      <c r="EG251" t="s">
        <v>1152</v>
      </c>
      <c r="EH251">
        <v>2</v>
      </c>
      <c r="EI251">
        <v>2</v>
      </c>
    </row>
    <row r="252" spans="1:139" x14ac:dyDescent="0.25">
      <c r="A252" s="10">
        <v>43601.467129629629</v>
      </c>
      <c r="B252">
        <v>50</v>
      </c>
      <c r="C252">
        <v>50</v>
      </c>
      <c r="D252">
        <v>4</v>
      </c>
      <c r="E252">
        <v>2</v>
      </c>
      <c r="F252">
        <v>6</v>
      </c>
      <c r="G252">
        <v>2</v>
      </c>
      <c r="H252">
        <v>4</v>
      </c>
      <c r="I252">
        <v>4</v>
      </c>
      <c r="J252">
        <v>1</v>
      </c>
      <c r="K252">
        <v>1</v>
      </c>
      <c r="L252" s="13">
        <v>12</v>
      </c>
      <c r="S252">
        <v>5</v>
      </c>
      <c r="AL252" s="16">
        <v>2</v>
      </c>
      <c r="AM252" s="13">
        <v>6</v>
      </c>
      <c r="AN252">
        <v>1</v>
      </c>
      <c r="AO252" t="s">
        <v>1153</v>
      </c>
      <c r="AR252">
        <v>1</v>
      </c>
      <c r="AU252">
        <v>1</v>
      </c>
      <c r="AX252">
        <v>1</v>
      </c>
      <c r="BA252">
        <v>1</v>
      </c>
      <c r="BC252">
        <v>1</v>
      </c>
      <c r="BE252">
        <v>1</v>
      </c>
      <c r="BH252">
        <v>1</v>
      </c>
      <c r="BK252" t="s">
        <v>1154</v>
      </c>
      <c r="BW252" s="20"/>
      <c r="BX252" s="20"/>
      <c r="BY252" s="20"/>
      <c r="BZ252" s="20"/>
      <c r="CK252" t="s">
        <v>1155</v>
      </c>
      <c r="DM252" t="s">
        <v>1156</v>
      </c>
      <c r="DO252" s="13">
        <v>7</v>
      </c>
      <c r="DP252" s="13">
        <v>7</v>
      </c>
      <c r="DQ252" s="13">
        <v>7</v>
      </c>
      <c r="DR252" s="13">
        <v>10</v>
      </c>
      <c r="DU252">
        <v>1</v>
      </c>
      <c r="DV252">
        <v>1</v>
      </c>
      <c r="EA252">
        <v>1</v>
      </c>
      <c r="EF252">
        <v>7</v>
      </c>
      <c r="EH252">
        <v>2</v>
      </c>
      <c r="EI252">
        <v>2</v>
      </c>
    </row>
    <row r="253" spans="1:139" x14ac:dyDescent="0.25">
      <c r="A253" s="10">
        <v>43601.489074074074</v>
      </c>
      <c r="B253">
        <v>90</v>
      </c>
      <c r="C253">
        <v>65</v>
      </c>
      <c r="D253">
        <v>6</v>
      </c>
      <c r="E253">
        <v>4</v>
      </c>
      <c r="F253">
        <v>5</v>
      </c>
      <c r="G253">
        <v>6</v>
      </c>
      <c r="H253">
        <v>4</v>
      </c>
      <c r="I253">
        <v>1</v>
      </c>
      <c r="J253">
        <v>1</v>
      </c>
      <c r="K253">
        <v>4</v>
      </c>
      <c r="O253" s="13">
        <v>8</v>
      </c>
      <c r="S253">
        <v>4</v>
      </c>
      <c r="AL253" s="16">
        <v>4</v>
      </c>
      <c r="AM253" s="13">
        <v>5</v>
      </c>
      <c r="AN253">
        <v>1</v>
      </c>
      <c r="AO253" t="s">
        <v>1157</v>
      </c>
      <c r="AP253">
        <v>1</v>
      </c>
      <c r="AU253">
        <v>1</v>
      </c>
      <c r="AW253">
        <v>1</v>
      </c>
      <c r="AY253">
        <v>1</v>
      </c>
      <c r="BD253">
        <v>1</v>
      </c>
      <c r="BG253">
        <v>1</v>
      </c>
      <c r="BJ253">
        <v>1</v>
      </c>
      <c r="BL253">
        <v>1</v>
      </c>
      <c r="BN253">
        <v>1</v>
      </c>
      <c r="BO253">
        <v>1</v>
      </c>
      <c r="BP253">
        <v>1</v>
      </c>
      <c r="BS253" s="13">
        <v>95</v>
      </c>
      <c r="BT253">
        <v>1</v>
      </c>
      <c r="BU253">
        <v>2</v>
      </c>
      <c r="BV253">
        <v>3</v>
      </c>
      <c r="BW253" s="20">
        <v>85</v>
      </c>
      <c r="BX253" s="20">
        <v>65</v>
      </c>
      <c r="BY253" s="20">
        <v>45</v>
      </c>
      <c r="BZ253" s="20">
        <v>35</v>
      </c>
      <c r="CA253">
        <v>1</v>
      </c>
      <c r="CD253">
        <v>1</v>
      </c>
      <c r="CK253" t="s">
        <v>1158</v>
      </c>
      <c r="CL253">
        <v>1</v>
      </c>
      <c r="CP253">
        <v>1</v>
      </c>
      <c r="CT253" s="16">
        <v>16</v>
      </c>
      <c r="CU253" s="16">
        <v>16</v>
      </c>
      <c r="CV253" s="16">
        <v>14</v>
      </c>
      <c r="CW253" s="16">
        <v>15</v>
      </c>
      <c r="CX253" s="16">
        <v>15</v>
      </c>
      <c r="CY253" s="16">
        <v>15</v>
      </c>
      <c r="CZ253" s="16">
        <v>15</v>
      </c>
      <c r="DA253" s="16">
        <v>15</v>
      </c>
      <c r="DB253" s="16">
        <v>14</v>
      </c>
      <c r="DC253" s="16">
        <v>14</v>
      </c>
      <c r="DE253">
        <v>1</v>
      </c>
      <c r="DF253">
        <v>1</v>
      </c>
      <c r="DI253">
        <v>1</v>
      </c>
      <c r="DM253" t="s">
        <v>1159</v>
      </c>
      <c r="DN253" t="s">
        <v>1160</v>
      </c>
      <c r="DO253" s="13">
        <v>8</v>
      </c>
      <c r="DP253" s="13">
        <v>8</v>
      </c>
      <c r="DQ253" s="13">
        <v>6</v>
      </c>
      <c r="DR253" s="13">
        <v>7</v>
      </c>
      <c r="DU253">
        <v>1</v>
      </c>
      <c r="DV253">
        <v>1</v>
      </c>
      <c r="EA253">
        <v>1</v>
      </c>
      <c r="EF253">
        <v>4</v>
      </c>
      <c r="EG253" t="s">
        <v>1161</v>
      </c>
      <c r="EH253">
        <v>1</v>
      </c>
      <c r="EI253">
        <v>2</v>
      </c>
    </row>
    <row r="254" spans="1:139" x14ac:dyDescent="0.25">
      <c r="A254" s="10">
        <v>43601.511736111112</v>
      </c>
      <c r="B254">
        <v>65</v>
      </c>
      <c r="C254">
        <v>55</v>
      </c>
      <c r="D254">
        <v>3</v>
      </c>
      <c r="E254">
        <v>1</v>
      </c>
      <c r="F254">
        <v>2</v>
      </c>
      <c r="G254">
        <v>3</v>
      </c>
      <c r="H254">
        <v>3</v>
      </c>
      <c r="I254">
        <v>5</v>
      </c>
      <c r="J254">
        <v>2</v>
      </c>
      <c r="K254">
        <v>9</v>
      </c>
      <c r="S254">
        <v>2</v>
      </c>
      <c r="AL254" s="16">
        <v>2</v>
      </c>
      <c r="AM254" s="13">
        <v>1</v>
      </c>
      <c r="AN254">
        <v>2</v>
      </c>
      <c r="AP254">
        <v>1</v>
      </c>
      <c r="BL254">
        <v>1</v>
      </c>
      <c r="BN254">
        <v>1</v>
      </c>
      <c r="BO254">
        <v>1</v>
      </c>
      <c r="BS254" s="13">
        <v>70</v>
      </c>
      <c r="BT254">
        <v>2</v>
      </c>
      <c r="BU254">
        <v>1</v>
      </c>
      <c r="BV254">
        <v>3</v>
      </c>
      <c r="BW254" s="20">
        <v>85</v>
      </c>
      <c r="BX254" s="20">
        <v>40</v>
      </c>
      <c r="BY254" s="20"/>
      <c r="BZ254" s="20"/>
      <c r="CB254">
        <v>1</v>
      </c>
      <c r="CC254">
        <v>1</v>
      </c>
      <c r="CD254">
        <v>1</v>
      </c>
      <c r="CG254">
        <v>1</v>
      </c>
      <c r="CL254">
        <v>1</v>
      </c>
      <c r="CP254">
        <v>1</v>
      </c>
      <c r="CT254" s="16">
        <v>14</v>
      </c>
      <c r="CU254" s="16">
        <v>15</v>
      </c>
      <c r="CV254" s="16">
        <v>15</v>
      </c>
      <c r="CW254" s="16">
        <v>16</v>
      </c>
      <c r="CX254" s="16">
        <v>15</v>
      </c>
      <c r="CY254" s="16">
        <v>16</v>
      </c>
      <c r="CZ254" s="16">
        <v>15</v>
      </c>
      <c r="DA254" s="16">
        <v>15</v>
      </c>
      <c r="DB254" s="16">
        <v>14</v>
      </c>
      <c r="DC254" s="16">
        <v>15</v>
      </c>
      <c r="DD254">
        <v>1</v>
      </c>
      <c r="DE254">
        <v>1</v>
      </c>
      <c r="DF254">
        <v>1</v>
      </c>
      <c r="DJ254">
        <v>1</v>
      </c>
      <c r="DM254" t="s">
        <v>1162</v>
      </c>
      <c r="DO254" s="13">
        <v>6</v>
      </c>
      <c r="DP254" s="13">
        <v>7</v>
      </c>
      <c r="DQ254" s="13">
        <v>6</v>
      </c>
      <c r="DR254" s="13">
        <v>9</v>
      </c>
      <c r="DU254">
        <v>1</v>
      </c>
      <c r="DZ254">
        <v>1</v>
      </c>
      <c r="EE254">
        <v>1</v>
      </c>
      <c r="EF254">
        <v>5</v>
      </c>
      <c r="EH254">
        <v>2</v>
      </c>
      <c r="EI254">
        <v>1</v>
      </c>
    </row>
    <row r="255" spans="1:139" x14ac:dyDescent="0.25">
      <c r="A255" s="10">
        <v>43601.522662037038</v>
      </c>
      <c r="B255">
        <v>73</v>
      </c>
      <c r="C255">
        <v>50</v>
      </c>
      <c r="D255">
        <v>4</v>
      </c>
      <c r="E255">
        <v>2</v>
      </c>
      <c r="F255">
        <v>7</v>
      </c>
      <c r="G255">
        <v>1</v>
      </c>
      <c r="H255">
        <v>4</v>
      </c>
      <c r="I255">
        <v>5</v>
      </c>
      <c r="J255">
        <v>1</v>
      </c>
      <c r="K255">
        <v>4</v>
      </c>
      <c r="O255" s="13">
        <v>7</v>
      </c>
      <c r="S255">
        <v>1</v>
      </c>
      <c r="AB255">
        <v>1</v>
      </c>
      <c r="AJ255">
        <v>1</v>
      </c>
      <c r="AK255" t="s">
        <v>1164</v>
      </c>
      <c r="AL255" s="16">
        <v>4</v>
      </c>
      <c r="AM255" s="13">
        <v>5</v>
      </c>
      <c r="AN255">
        <v>1</v>
      </c>
      <c r="AO255" t="s">
        <v>1165</v>
      </c>
      <c r="AP255">
        <v>1</v>
      </c>
      <c r="AY255">
        <v>1</v>
      </c>
      <c r="BL255">
        <v>1</v>
      </c>
      <c r="BN255">
        <v>1</v>
      </c>
      <c r="BO255">
        <v>1</v>
      </c>
      <c r="BS255" s="13">
        <v>90</v>
      </c>
      <c r="BW255" s="20">
        <v>200</v>
      </c>
      <c r="BX255" s="20"/>
      <c r="BY255" s="20">
        <v>150</v>
      </c>
      <c r="BZ255" s="20"/>
      <c r="CL255">
        <v>1</v>
      </c>
      <c r="CP255">
        <v>1</v>
      </c>
      <c r="CT255" s="16">
        <v>13</v>
      </c>
      <c r="CU255" s="16">
        <v>15</v>
      </c>
      <c r="CV255" s="16">
        <v>13</v>
      </c>
      <c r="CW255" s="16">
        <v>13</v>
      </c>
      <c r="CX255" s="16">
        <v>13</v>
      </c>
      <c r="CY255" s="16">
        <v>13</v>
      </c>
      <c r="CZ255" s="16">
        <v>13</v>
      </c>
      <c r="DA255" s="16">
        <v>13</v>
      </c>
      <c r="DB255" s="16">
        <v>13</v>
      </c>
      <c r="DC255" s="16">
        <v>13</v>
      </c>
      <c r="DD255">
        <v>1</v>
      </c>
      <c r="DE255">
        <v>1</v>
      </c>
      <c r="DJ255">
        <v>1</v>
      </c>
      <c r="DM255" t="s">
        <v>1166</v>
      </c>
      <c r="DN255" t="s">
        <v>1167</v>
      </c>
      <c r="DO255" s="13">
        <v>5</v>
      </c>
      <c r="DP255" s="13">
        <v>7</v>
      </c>
      <c r="DQ255" s="13">
        <v>5</v>
      </c>
      <c r="DR255" s="13">
        <v>9</v>
      </c>
      <c r="DU255">
        <v>1</v>
      </c>
      <c r="DV255">
        <v>1</v>
      </c>
      <c r="EA255">
        <v>1</v>
      </c>
      <c r="EF255">
        <v>7</v>
      </c>
      <c r="EH255">
        <v>1</v>
      </c>
      <c r="EI255">
        <v>2</v>
      </c>
    </row>
    <row r="256" spans="1:139" x14ac:dyDescent="0.25">
      <c r="A256" s="10">
        <v>43601.537222222221</v>
      </c>
      <c r="B256">
        <v>76</v>
      </c>
      <c r="C256">
        <v>79</v>
      </c>
      <c r="D256">
        <v>5</v>
      </c>
      <c r="E256">
        <v>5</v>
      </c>
      <c r="F256">
        <v>6</v>
      </c>
      <c r="G256">
        <v>4</v>
      </c>
      <c r="H256">
        <v>2</v>
      </c>
      <c r="I256">
        <v>1</v>
      </c>
      <c r="J256">
        <v>2</v>
      </c>
      <c r="K256">
        <v>5</v>
      </c>
      <c r="P256" s="13">
        <v>1</v>
      </c>
      <c r="S256">
        <v>2</v>
      </c>
      <c r="AL256" s="16">
        <v>2</v>
      </c>
      <c r="AM256" s="13">
        <v>7</v>
      </c>
      <c r="AN256">
        <v>1</v>
      </c>
      <c r="AO256">
        <v>1160</v>
      </c>
      <c r="AP256">
        <v>1</v>
      </c>
      <c r="AS256">
        <v>1</v>
      </c>
      <c r="AV256">
        <v>1</v>
      </c>
      <c r="AY256">
        <v>1</v>
      </c>
      <c r="BC256">
        <v>1</v>
      </c>
      <c r="BG256">
        <v>1</v>
      </c>
      <c r="BH256">
        <v>1</v>
      </c>
      <c r="BL256">
        <v>1</v>
      </c>
      <c r="BO256">
        <v>1</v>
      </c>
      <c r="BS256" s="13">
        <v>98</v>
      </c>
      <c r="BW256" s="20"/>
      <c r="BX256" s="20"/>
      <c r="BY256" s="20">
        <v>30</v>
      </c>
      <c r="BZ256" s="20"/>
      <c r="CD256">
        <v>1</v>
      </c>
      <c r="CG256">
        <v>1</v>
      </c>
      <c r="CL256">
        <v>1</v>
      </c>
      <c r="CP256">
        <v>1</v>
      </c>
      <c r="CT256" s="16">
        <v>13</v>
      </c>
      <c r="CU256" s="16">
        <v>15</v>
      </c>
      <c r="CV256" s="16">
        <v>14</v>
      </c>
      <c r="CW256" s="16">
        <v>15</v>
      </c>
      <c r="CX256" s="16">
        <v>15</v>
      </c>
      <c r="CY256" s="16">
        <v>15</v>
      </c>
      <c r="CZ256" s="16">
        <v>14</v>
      </c>
      <c r="DA256" s="16">
        <v>14</v>
      </c>
      <c r="DB256" s="16">
        <v>14</v>
      </c>
      <c r="DC256" s="16">
        <v>14</v>
      </c>
      <c r="DD256">
        <v>1</v>
      </c>
      <c r="DE256">
        <v>1</v>
      </c>
      <c r="DO256" s="13">
        <v>7</v>
      </c>
      <c r="DP256" s="13">
        <v>7</v>
      </c>
      <c r="DQ256" s="13">
        <v>7</v>
      </c>
      <c r="DR256" s="13">
        <v>9</v>
      </c>
      <c r="DU256">
        <v>1</v>
      </c>
      <c r="DV256">
        <v>1</v>
      </c>
      <c r="EA256">
        <v>1</v>
      </c>
      <c r="EF256">
        <v>5</v>
      </c>
      <c r="EH256">
        <v>1</v>
      </c>
      <c r="EI256">
        <v>1</v>
      </c>
    </row>
    <row r="257" spans="1:139" x14ac:dyDescent="0.25">
      <c r="A257" s="10">
        <v>43601.557384259257</v>
      </c>
      <c r="D257">
        <v>4</v>
      </c>
      <c r="E257">
        <v>1</v>
      </c>
      <c r="F257">
        <v>6</v>
      </c>
      <c r="G257">
        <v>2</v>
      </c>
      <c r="H257">
        <v>2</v>
      </c>
      <c r="I257">
        <v>6</v>
      </c>
      <c r="J257">
        <v>2</v>
      </c>
      <c r="K257">
        <v>6</v>
      </c>
      <c r="Q257" s="13">
        <v>16</v>
      </c>
      <c r="S257">
        <v>2</v>
      </c>
      <c r="AL257" s="16">
        <v>4</v>
      </c>
      <c r="AM257" s="13">
        <v>7</v>
      </c>
      <c r="AN257">
        <v>1</v>
      </c>
      <c r="AP257">
        <v>1</v>
      </c>
      <c r="AU257">
        <v>1</v>
      </c>
      <c r="AX257">
        <v>1</v>
      </c>
      <c r="BA257">
        <v>1</v>
      </c>
      <c r="BD257">
        <v>1</v>
      </c>
      <c r="BG257">
        <v>1</v>
      </c>
      <c r="BH257">
        <v>1</v>
      </c>
      <c r="BK257" t="s">
        <v>914</v>
      </c>
      <c r="BL257">
        <v>2</v>
      </c>
      <c r="BN257">
        <v>1</v>
      </c>
      <c r="BO257">
        <v>1</v>
      </c>
      <c r="BP257">
        <v>1</v>
      </c>
      <c r="BS257" s="13">
        <v>90</v>
      </c>
      <c r="BW257" s="20"/>
      <c r="BX257" s="20"/>
      <c r="BY257" s="20"/>
      <c r="BZ257" s="20"/>
      <c r="CA257">
        <v>1</v>
      </c>
      <c r="CL257">
        <v>1</v>
      </c>
      <c r="CP257">
        <v>1</v>
      </c>
      <c r="CT257" s="16">
        <v>14</v>
      </c>
      <c r="CU257" s="16">
        <v>16</v>
      </c>
      <c r="CV257" s="16">
        <v>14</v>
      </c>
      <c r="CW257" s="16">
        <v>14</v>
      </c>
      <c r="CX257" s="16">
        <v>14</v>
      </c>
      <c r="CY257" s="16">
        <v>14</v>
      </c>
      <c r="CZ257" s="16">
        <v>14</v>
      </c>
      <c r="DA257" s="16">
        <v>14</v>
      </c>
      <c r="DB257" s="16">
        <v>14</v>
      </c>
      <c r="DC257" s="16">
        <v>14</v>
      </c>
      <c r="DI257">
        <v>1</v>
      </c>
      <c r="DJ257">
        <v>1</v>
      </c>
      <c r="DO257" s="13">
        <v>6</v>
      </c>
      <c r="DP257" s="13">
        <v>7</v>
      </c>
      <c r="DQ257" s="13">
        <v>6</v>
      </c>
      <c r="DR257" s="13">
        <v>7</v>
      </c>
      <c r="DU257">
        <v>1</v>
      </c>
      <c r="DY257">
        <v>1</v>
      </c>
      <c r="ED257">
        <v>1</v>
      </c>
      <c r="EF257">
        <v>6</v>
      </c>
      <c r="EH257">
        <v>2</v>
      </c>
      <c r="EI257">
        <v>2</v>
      </c>
    </row>
    <row r="258" spans="1:139" x14ac:dyDescent="0.25">
      <c r="A258" s="10">
        <v>43601.656168981484</v>
      </c>
      <c r="C258">
        <v>80</v>
      </c>
      <c r="D258">
        <v>5</v>
      </c>
      <c r="E258">
        <v>3</v>
      </c>
      <c r="F258">
        <v>3</v>
      </c>
      <c r="G258">
        <v>6</v>
      </c>
      <c r="H258">
        <v>1</v>
      </c>
      <c r="I258">
        <v>6</v>
      </c>
      <c r="J258">
        <v>1</v>
      </c>
      <c r="K258">
        <v>2</v>
      </c>
      <c r="M258" s="13">
        <v>8</v>
      </c>
      <c r="S258">
        <v>2</v>
      </c>
      <c r="AL258" s="16">
        <v>1</v>
      </c>
      <c r="AM258" s="13">
        <v>1</v>
      </c>
      <c r="AN258">
        <v>1</v>
      </c>
      <c r="AO258" t="s">
        <v>1169</v>
      </c>
      <c r="AP258">
        <v>1</v>
      </c>
      <c r="AT258">
        <v>1</v>
      </c>
      <c r="AX258">
        <v>1</v>
      </c>
      <c r="BA258">
        <v>1</v>
      </c>
      <c r="BD258">
        <v>1</v>
      </c>
      <c r="BE258">
        <v>1</v>
      </c>
      <c r="BH258">
        <v>1</v>
      </c>
      <c r="BK258" t="s">
        <v>1170</v>
      </c>
      <c r="BL258">
        <v>1</v>
      </c>
      <c r="BN258">
        <v>1</v>
      </c>
      <c r="BO258">
        <v>1</v>
      </c>
      <c r="BP258">
        <v>1</v>
      </c>
      <c r="BS258" s="13">
        <v>90</v>
      </c>
      <c r="BT258">
        <v>2</v>
      </c>
      <c r="BU258">
        <v>1</v>
      </c>
      <c r="BV258">
        <v>3</v>
      </c>
      <c r="BW258" s="20"/>
      <c r="BX258" s="20">
        <v>80</v>
      </c>
      <c r="BY258" s="20">
        <v>60</v>
      </c>
      <c r="BZ258" s="20"/>
      <c r="CI258">
        <v>1</v>
      </c>
      <c r="CJ258" t="s">
        <v>1171</v>
      </c>
      <c r="CK258" t="s">
        <v>1172</v>
      </c>
      <c r="CL258">
        <v>1</v>
      </c>
      <c r="CP258">
        <v>1</v>
      </c>
      <c r="CT258" s="16">
        <v>15</v>
      </c>
      <c r="CU258" s="16">
        <v>15</v>
      </c>
      <c r="CV258" s="16">
        <v>14</v>
      </c>
      <c r="CW258" s="16">
        <v>16</v>
      </c>
      <c r="CX258" s="16">
        <v>16</v>
      </c>
      <c r="CY258" s="16">
        <v>14</v>
      </c>
      <c r="CZ258" s="16">
        <v>14</v>
      </c>
      <c r="DA258" s="16">
        <v>14</v>
      </c>
      <c r="DB258" s="16">
        <v>14</v>
      </c>
      <c r="DC258" s="16">
        <v>14</v>
      </c>
      <c r="DK258">
        <v>1</v>
      </c>
      <c r="DL258" t="s">
        <v>1173</v>
      </c>
      <c r="DM258" t="s">
        <v>1174</v>
      </c>
      <c r="DN258" t="s">
        <v>1175</v>
      </c>
      <c r="DO258" s="13">
        <v>8</v>
      </c>
      <c r="DP258" s="13">
        <v>8</v>
      </c>
      <c r="DQ258" s="13">
        <v>5</v>
      </c>
      <c r="DR258" s="13">
        <v>10</v>
      </c>
      <c r="DU258">
        <v>1</v>
      </c>
      <c r="DZ258">
        <v>1</v>
      </c>
      <c r="EA258">
        <v>1</v>
      </c>
      <c r="EF258">
        <v>3</v>
      </c>
      <c r="EG258" t="s">
        <v>1176</v>
      </c>
      <c r="EH258">
        <v>1</v>
      </c>
      <c r="EI258">
        <v>1</v>
      </c>
    </row>
    <row r="259" spans="1:139" x14ac:dyDescent="0.25">
      <c r="A259" s="10">
        <v>43601.890196759261</v>
      </c>
      <c r="B259">
        <v>95</v>
      </c>
      <c r="C259">
        <v>85</v>
      </c>
      <c r="D259">
        <v>6</v>
      </c>
      <c r="E259">
        <v>1</v>
      </c>
      <c r="F259">
        <v>2</v>
      </c>
      <c r="G259">
        <v>6</v>
      </c>
      <c r="H259">
        <v>4</v>
      </c>
      <c r="I259">
        <v>2</v>
      </c>
      <c r="J259">
        <v>1</v>
      </c>
      <c r="K259">
        <v>4</v>
      </c>
      <c r="O259" s="13">
        <v>4</v>
      </c>
      <c r="S259">
        <v>2</v>
      </c>
      <c r="AL259" s="16">
        <v>5</v>
      </c>
      <c r="AM259" s="13">
        <v>7</v>
      </c>
      <c r="AN259">
        <v>2</v>
      </c>
      <c r="AO259" t="s">
        <v>1178</v>
      </c>
      <c r="AP259">
        <v>1</v>
      </c>
      <c r="AU259">
        <v>1</v>
      </c>
      <c r="AX259">
        <v>1</v>
      </c>
      <c r="BA259">
        <v>1</v>
      </c>
      <c r="BD259">
        <v>1</v>
      </c>
      <c r="BG259">
        <v>1</v>
      </c>
      <c r="BJ259">
        <v>1</v>
      </c>
      <c r="BL259">
        <v>1</v>
      </c>
      <c r="BN259">
        <v>1</v>
      </c>
      <c r="BO259">
        <v>1</v>
      </c>
      <c r="BP259">
        <v>1</v>
      </c>
      <c r="BS259" s="13">
        <v>85</v>
      </c>
      <c r="BW259" s="20">
        <v>144</v>
      </c>
      <c r="BX259" s="20">
        <v>47</v>
      </c>
      <c r="BY259" s="20"/>
      <c r="BZ259" s="20"/>
      <c r="CB259">
        <v>1</v>
      </c>
      <c r="CC259">
        <v>1</v>
      </c>
      <c r="CG259">
        <v>1</v>
      </c>
      <c r="CI259">
        <v>1</v>
      </c>
      <c r="CJ259" t="s">
        <v>1179</v>
      </c>
      <c r="CK259" t="s">
        <v>1180</v>
      </c>
      <c r="CL259">
        <v>1</v>
      </c>
      <c r="CP259">
        <v>1</v>
      </c>
      <c r="CT259" s="16">
        <v>18</v>
      </c>
      <c r="CU259" s="16">
        <v>16</v>
      </c>
      <c r="CV259" s="16">
        <v>15</v>
      </c>
      <c r="CW259" s="16">
        <v>16</v>
      </c>
      <c r="CX259" s="16">
        <v>14</v>
      </c>
      <c r="CY259" s="16">
        <v>14</v>
      </c>
      <c r="CZ259" s="16">
        <v>15</v>
      </c>
      <c r="DA259" s="16">
        <v>14</v>
      </c>
      <c r="DB259" s="16">
        <v>14</v>
      </c>
      <c r="DC259" s="16">
        <v>15</v>
      </c>
      <c r="DD259">
        <v>1</v>
      </c>
      <c r="DE259">
        <v>1</v>
      </c>
      <c r="DF259">
        <v>1</v>
      </c>
      <c r="DG259">
        <v>1</v>
      </c>
      <c r="DH259">
        <v>1</v>
      </c>
      <c r="DI259">
        <v>1</v>
      </c>
      <c r="DJ259">
        <v>1</v>
      </c>
      <c r="DM259" t="s">
        <v>1181</v>
      </c>
      <c r="DN259" t="s">
        <v>1182</v>
      </c>
      <c r="DO259" s="13">
        <v>8</v>
      </c>
      <c r="DP259" s="13">
        <v>8</v>
      </c>
      <c r="DQ259" s="13">
        <v>8</v>
      </c>
      <c r="DR259" s="13">
        <v>7</v>
      </c>
      <c r="DT259">
        <v>1</v>
      </c>
      <c r="DV259">
        <v>1</v>
      </c>
      <c r="EA259">
        <v>1</v>
      </c>
      <c r="EG259" t="s">
        <v>1183</v>
      </c>
      <c r="EH259">
        <v>1</v>
      </c>
      <c r="EI259">
        <v>1</v>
      </c>
    </row>
    <row r="260" spans="1:139" x14ac:dyDescent="0.25">
      <c r="A260" s="10">
        <v>43601.928333333337</v>
      </c>
      <c r="B260">
        <v>75</v>
      </c>
      <c r="C260">
        <v>25</v>
      </c>
      <c r="D260">
        <v>3</v>
      </c>
      <c r="E260">
        <v>3</v>
      </c>
      <c r="F260">
        <v>6</v>
      </c>
      <c r="G260">
        <v>1</v>
      </c>
      <c r="H260">
        <v>4</v>
      </c>
      <c r="I260">
        <v>4</v>
      </c>
      <c r="J260">
        <v>2</v>
      </c>
      <c r="K260">
        <v>4</v>
      </c>
      <c r="O260" s="13">
        <v>8</v>
      </c>
      <c r="S260">
        <v>2</v>
      </c>
      <c r="AL260" s="16">
        <v>2</v>
      </c>
      <c r="AM260" s="13">
        <v>8</v>
      </c>
      <c r="AN260">
        <v>1</v>
      </c>
      <c r="AP260">
        <v>1</v>
      </c>
      <c r="AU260">
        <v>1</v>
      </c>
      <c r="AV260">
        <v>1</v>
      </c>
      <c r="BA260">
        <v>1</v>
      </c>
      <c r="BB260">
        <v>1</v>
      </c>
      <c r="BG260">
        <v>1</v>
      </c>
      <c r="BJ260">
        <v>1</v>
      </c>
      <c r="BL260">
        <v>1</v>
      </c>
      <c r="BN260">
        <v>1</v>
      </c>
      <c r="BO260">
        <v>1</v>
      </c>
      <c r="BS260" s="13">
        <v>95</v>
      </c>
      <c r="BT260">
        <v>2</v>
      </c>
      <c r="BU260">
        <v>1</v>
      </c>
      <c r="BV260">
        <v>3</v>
      </c>
      <c r="BW260" s="20">
        <v>60</v>
      </c>
      <c r="BX260" s="20">
        <v>30</v>
      </c>
      <c r="BY260" s="20"/>
      <c r="BZ260" s="20"/>
      <c r="CF260">
        <v>1</v>
      </c>
      <c r="CG260">
        <v>1</v>
      </c>
      <c r="CH260">
        <v>1</v>
      </c>
      <c r="CI260">
        <v>1</v>
      </c>
      <c r="CJ260" t="s">
        <v>1185</v>
      </c>
      <c r="CK260" t="s">
        <v>1186</v>
      </c>
      <c r="CT260" s="16">
        <v>13</v>
      </c>
      <c r="CU260" s="16">
        <v>14</v>
      </c>
      <c r="CV260" s="16">
        <v>13</v>
      </c>
      <c r="CW260" s="16">
        <v>13</v>
      </c>
      <c r="CX260" s="16">
        <v>13</v>
      </c>
      <c r="CY260" s="16">
        <v>15</v>
      </c>
      <c r="CZ260" s="16">
        <v>15</v>
      </c>
      <c r="DA260" s="16">
        <v>13</v>
      </c>
      <c r="DB260" s="16">
        <v>13</v>
      </c>
      <c r="DC260" s="16">
        <v>14</v>
      </c>
      <c r="DD260">
        <v>1</v>
      </c>
      <c r="DE260">
        <v>1</v>
      </c>
      <c r="DF260">
        <v>1</v>
      </c>
      <c r="DG260">
        <v>1</v>
      </c>
      <c r="DH260">
        <v>1</v>
      </c>
      <c r="DI260">
        <v>1</v>
      </c>
      <c r="DJ260">
        <v>1</v>
      </c>
      <c r="DM260" t="s">
        <v>1187</v>
      </c>
      <c r="DN260" t="s">
        <v>1188</v>
      </c>
      <c r="DO260" s="13">
        <v>8</v>
      </c>
      <c r="DP260" s="13">
        <v>8</v>
      </c>
      <c r="DQ260" s="13">
        <v>6</v>
      </c>
      <c r="DR260" s="13">
        <v>8</v>
      </c>
      <c r="DU260">
        <v>1</v>
      </c>
      <c r="DZ260">
        <v>1</v>
      </c>
      <c r="EE260">
        <v>1</v>
      </c>
      <c r="EF260">
        <v>4</v>
      </c>
      <c r="EH260">
        <v>2</v>
      </c>
      <c r="EI260">
        <v>1</v>
      </c>
    </row>
    <row r="261" spans="1:139" x14ac:dyDescent="0.25">
      <c r="A261" s="10">
        <v>43601.959236111114</v>
      </c>
      <c r="B261">
        <v>72</v>
      </c>
      <c r="C261">
        <v>98</v>
      </c>
      <c r="D261">
        <v>4</v>
      </c>
      <c r="E261">
        <v>4</v>
      </c>
      <c r="F261">
        <v>6</v>
      </c>
      <c r="G261">
        <v>4</v>
      </c>
      <c r="H261">
        <v>2</v>
      </c>
      <c r="I261">
        <v>6</v>
      </c>
      <c r="J261">
        <v>2</v>
      </c>
      <c r="K261">
        <v>6</v>
      </c>
      <c r="Q261" s="13">
        <v>3</v>
      </c>
      <c r="S261">
        <v>1</v>
      </c>
      <c r="W261">
        <v>1</v>
      </c>
      <c r="AE261">
        <v>1</v>
      </c>
      <c r="AL261" s="16">
        <v>4</v>
      </c>
      <c r="AM261" s="13">
        <v>5</v>
      </c>
      <c r="AN261">
        <v>3</v>
      </c>
      <c r="AO261" t="s">
        <v>1190</v>
      </c>
      <c r="AP261">
        <v>1</v>
      </c>
      <c r="AU261">
        <v>1</v>
      </c>
      <c r="AV261">
        <v>1</v>
      </c>
      <c r="AY261">
        <v>1</v>
      </c>
      <c r="BB261">
        <v>1</v>
      </c>
      <c r="BG261">
        <v>1</v>
      </c>
      <c r="BJ261">
        <v>1</v>
      </c>
      <c r="BL261">
        <v>2</v>
      </c>
      <c r="BN261">
        <v>1</v>
      </c>
      <c r="BP261">
        <v>1</v>
      </c>
      <c r="BS261" s="13">
        <v>100</v>
      </c>
      <c r="BW261" s="20">
        <v>300</v>
      </c>
      <c r="BX261" s="20">
        <v>125</v>
      </c>
      <c r="BY261" s="20">
        <v>100</v>
      </c>
      <c r="BZ261" s="20"/>
      <c r="CC261">
        <v>1</v>
      </c>
      <c r="CD261">
        <v>1</v>
      </c>
      <c r="CG261">
        <v>1</v>
      </c>
      <c r="CK261" t="s">
        <v>1191</v>
      </c>
      <c r="CL261">
        <v>1</v>
      </c>
      <c r="CP261">
        <v>1</v>
      </c>
      <c r="CT261" s="16">
        <v>13</v>
      </c>
      <c r="CU261" s="16">
        <v>14</v>
      </c>
      <c r="CV261" s="16">
        <v>13</v>
      </c>
      <c r="CW261" s="16">
        <v>13</v>
      </c>
      <c r="CX261" s="16">
        <v>14</v>
      </c>
      <c r="CY261" s="16">
        <v>13</v>
      </c>
      <c r="CZ261" s="16">
        <v>13</v>
      </c>
      <c r="DA261" s="16">
        <v>13</v>
      </c>
      <c r="DB261" s="16">
        <v>13</v>
      </c>
      <c r="DC261" s="16">
        <v>13</v>
      </c>
      <c r="DD261">
        <v>1</v>
      </c>
      <c r="DE261">
        <v>1</v>
      </c>
      <c r="DM261" t="s">
        <v>1192</v>
      </c>
      <c r="DN261" t="s">
        <v>1193</v>
      </c>
      <c r="DO261" s="13">
        <v>7</v>
      </c>
      <c r="DP261" s="13">
        <v>8</v>
      </c>
      <c r="DQ261" s="13">
        <v>5</v>
      </c>
      <c r="DR261" s="13">
        <v>8</v>
      </c>
      <c r="DU261">
        <v>1</v>
      </c>
      <c r="DV261">
        <v>1</v>
      </c>
      <c r="EA261">
        <v>1</v>
      </c>
      <c r="EF261">
        <v>4</v>
      </c>
      <c r="EG261" t="s">
        <v>1194</v>
      </c>
      <c r="EH261">
        <v>1</v>
      </c>
      <c r="EI261">
        <v>1</v>
      </c>
    </row>
    <row r="262" spans="1:139" x14ac:dyDescent="0.25">
      <c r="A262" s="10">
        <v>43602.248391203706</v>
      </c>
      <c r="B262">
        <v>75</v>
      </c>
      <c r="D262">
        <v>3</v>
      </c>
      <c r="E262">
        <v>3</v>
      </c>
      <c r="F262">
        <v>6</v>
      </c>
      <c r="G262">
        <v>6</v>
      </c>
      <c r="H262">
        <v>4</v>
      </c>
      <c r="I262">
        <v>3</v>
      </c>
      <c r="J262">
        <v>1</v>
      </c>
      <c r="K262">
        <v>2</v>
      </c>
      <c r="M262" s="13">
        <v>5</v>
      </c>
      <c r="S262">
        <v>4</v>
      </c>
      <c r="AL262" s="16">
        <v>4</v>
      </c>
      <c r="AM262" s="13">
        <v>1</v>
      </c>
      <c r="AN262">
        <v>1</v>
      </c>
      <c r="AO262" t="s">
        <v>1196</v>
      </c>
      <c r="AP262">
        <v>1</v>
      </c>
      <c r="AU262">
        <v>1</v>
      </c>
      <c r="AV262">
        <v>1</v>
      </c>
      <c r="BA262">
        <v>1</v>
      </c>
      <c r="BD262">
        <v>1</v>
      </c>
      <c r="BE262">
        <v>1</v>
      </c>
      <c r="BJ262">
        <v>1</v>
      </c>
      <c r="BL262">
        <v>1</v>
      </c>
      <c r="BN262">
        <v>1</v>
      </c>
      <c r="BS262" s="13">
        <v>100</v>
      </c>
      <c r="BW262" s="20">
        <v>100</v>
      </c>
      <c r="BX262" s="20">
        <v>75</v>
      </c>
      <c r="BY262" s="20"/>
      <c r="BZ262" s="20"/>
      <c r="CI262">
        <v>1</v>
      </c>
      <c r="CJ262" t="s">
        <v>1197</v>
      </c>
      <c r="CL262">
        <v>1</v>
      </c>
      <c r="CP262">
        <v>1</v>
      </c>
      <c r="CT262" s="16">
        <v>14</v>
      </c>
      <c r="CU262" s="16">
        <v>14</v>
      </c>
      <c r="CV262" s="16">
        <v>14</v>
      </c>
      <c r="CW262" s="16">
        <v>14</v>
      </c>
      <c r="CX262" s="16">
        <v>14</v>
      </c>
      <c r="CY262" s="16">
        <v>14</v>
      </c>
      <c r="CZ262" s="16">
        <v>14</v>
      </c>
      <c r="DA262" s="16">
        <v>14</v>
      </c>
      <c r="DB262" s="16">
        <v>14</v>
      </c>
      <c r="DC262" s="16">
        <v>14</v>
      </c>
      <c r="DD262">
        <v>1</v>
      </c>
      <c r="DE262">
        <v>1</v>
      </c>
      <c r="DF262">
        <v>1</v>
      </c>
      <c r="DG262">
        <v>1</v>
      </c>
      <c r="DJ262">
        <v>1</v>
      </c>
      <c r="DM262" t="s">
        <v>1198</v>
      </c>
      <c r="DN262" t="s">
        <v>1199</v>
      </c>
      <c r="DO262" s="13">
        <v>7</v>
      </c>
      <c r="DP262" s="13">
        <v>7</v>
      </c>
      <c r="DQ262" s="13">
        <v>5</v>
      </c>
      <c r="DR262" s="13">
        <v>10</v>
      </c>
      <c r="DU262">
        <v>1</v>
      </c>
      <c r="DV262">
        <v>1</v>
      </c>
      <c r="EA262">
        <v>1</v>
      </c>
      <c r="EF262">
        <v>7</v>
      </c>
      <c r="EH262">
        <v>1</v>
      </c>
      <c r="EI262">
        <v>2</v>
      </c>
    </row>
    <row r="263" spans="1:139" x14ac:dyDescent="0.25">
      <c r="A263" s="10">
        <v>43602.380740740744</v>
      </c>
      <c r="B263">
        <v>62</v>
      </c>
      <c r="C263">
        <v>68</v>
      </c>
      <c r="D263">
        <v>3</v>
      </c>
      <c r="E263">
        <v>2</v>
      </c>
      <c r="F263">
        <v>5</v>
      </c>
      <c r="G263">
        <v>3</v>
      </c>
      <c r="H263">
        <v>4</v>
      </c>
      <c r="I263">
        <v>4</v>
      </c>
      <c r="J263">
        <v>1</v>
      </c>
      <c r="K263">
        <v>4</v>
      </c>
      <c r="O263" s="13">
        <v>6</v>
      </c>
      <c r="S263">
        <v>1</v>
      </c>
      <c r="T263">
        <v>1</v>
      </c>
      <c r="V263">
        <v>1</v>
      </c>
      <c r="W263">
        <v>1</v>
      </c>
      <c r="Y263">
        <v>1</v>
      </c>
      <c r="AA263">
        <v>1</v>
      </c>
      <c r="AB263">
        <v>1</v>
      </c>
      <c r="AG263">
        <v>1</v>
      </c>
      <c r="AJ263">
        <v>1</v>
      </c>
      <c r="AK263" t="s">
        <v>1200</v>
      </c>
      <c r="AL263" s="16">
        <v>1</v>
      </c>
      <c r="AM263" s="13">
        <v>7</v>
      </c>
      <c r="AN263">
        <v>1</v>
      </c>
      <c r="AO263" t="s">
        <v>1201</v>
      </c>
      <c r="AP263">
        <v>1</v>
      </c>
      <c r="AT263">
        <v>1</v>
      </c>
      <c r="AV263">
        <v>1</v>
      </c>
      <c r="AY263">
        <v>1</v>
      </c>
      <c r="BB263">
        <v>1</v>
      </c>
      <c r="BE263">
        <v>1</v>
      </c>
      <c r="BH263">
        <v>1</v>
      </c>
      <c r="BL263">
        <v>3</v>
      </c>
      <c r="BN263">
        <v>1</v>
      </c>
      <c r="BP263">
        <v>1</v>
      </c>
      <c r="BQ263">
        <v>1</v>
      </c>
      <c r="BS263" s="13">
        <v>75</v>
      </c>
      <c r="BT263">
        <v>2</v>
      </c>
      <c r="BU263">
        <v>1</v>
      </c>
      <c r="BV263">
        <v>3</v>
      </c>
      <c r="BW263" s="20">
        <v>150</v>
      </c>
      <c r="BX263" s="20">
        <v>75</v>
      </c>
      <c r="BY263" s="20" t="s">
        <v>1493</v>
      </c>
      <c r="BZ263" s="20">
        <v>45</v>
      </c>
      <c r="CB263">
        <v>1</v>
      </c>
      <c r="CD263">
        <v>1</v>
      </c>
      <c r="CE263">
        <v>1</v>
      </c>
      <c r="CF263">
        <v>1</v>
      </c>
      <c r="CG263">
        <v>1</v>
      </c>
      <c r="CK263" t="s">
        <v>1202</v>
      </c>
      <c r="CL263">
        <v>1</v>
      </c>
      <c r="CO263">
        <v>1</v>
      </c>
      <c r="CP263">
        <v>1</v>
      </c>
      <c r="CQ263">
        <v>1</v>
      </c>
      <c r="CR263">
        <v>1</v>
      </c>
      <c r="CS263">
        <v>1</v>
      </c>
      <c r="CT263" s="16">
        <v>14</v>
      </c>
      <c r="CU263" s="16">
        <v>15</v>
      </c>
      <c r="CV263" s="16">
        <v>13</v>
      </c>
      <c r="CW263" s="16">
        <v>14</v>
      </c>
      <c r="CX263" s="16">
        <v>13</v>
      </c>
      <c r="CY263" s="16">
        <v>14</v>
      </c>
      <c r="CZ263" s="16">
        <v>14</v>
      </c>
      <c r="DA263" s="16">
        <v>13</v>
      </c>
      <c r="DB263" s="16">
        <v>14</v>
      </c>
      <c r="DC263" s="16">
        <v>14</v>
      </c>
      <c r="DD263">
        <v>1</v>
      </c>
      <c r="DE263">
        <v>1</v>
      </c>
      <c r="DF263">
        <v>1</v>
      </c>
      <c r="DG263">
        <v>1</v>
      </c>
      <c r="DH263">
        <v>1</v>
      </c>
      <c r="DK263">
        <v>1</v>
      </c>
      <c r="DL263" t="s">
        <v>1203</v>
      </c>
      <c r="DM263" t="s">
        <v>1204</v>
      </c>
      <c r="DN263" t="s">
        <v>1205</v>
      </c>
      <c r="DO263" s="13">
        <v>7</v>
      </c>
      <c r="DP263" s="13">
        <v>7</v>
      </c>
      <c r="DQ263" s="13">
        <v>7</v>
      </c>
      <c r="DR263" s="13">
        <v>6</v>
      </c>
      <c r="DT263">
        <v>1</v>
      </c>
      <c r="DX263">
        <v>1</v>
      </c>
      <c r="EA263">
        <v>1</v>
      </c>
      <c r="EG263" t="s">
        <v>1206</v>
      </c>
      <c r="EH263">
        <v>1</v>
      </c>
      <c r="EI263">
        <v>1</v>
      </c>
    </row>
    <row r="264" spans="1:139" x14ac:dyDescent="0.25">
      <c r="A264" s="10">
        <v>43602.399039351854</v>
      </c>
      <c r="C264">
        <v>30</v>
      </c>
      <c r="D264">
        <v>2</v>
      </c>
      <c r="E264">
        <v>6</v>
      </c>
      <c r="F264">
        <v>7</v>
      </c>
      <c r="G264">
        <v>3</v>
      </c>
      <c r="H264">
        <v>4</v>
      </c>
      <c r="I264">
        <v>2</v>
      </c>
      <c r="J264">
        <v>1</v>
      </c>
      <c r="K264">
        <v>1</v>
      </c>
      <c r="L264" s="13">
        <v>13</v>
      </c>
      <c r="S264">
        <v>2</v>
      </c>
      <c r="AL264" s="16">
        <v>4</v>
      </c>
      <c r="AM264" s="13">
        <v>1</v>
      </c>
      <c r="AN264">
        <v>1</v>
      </c>
      <c r="AO264" t="s">
        <v>1208</v>
      </c>
      <c r="AP264">
        <v>1</v>
      </c>
      <c r="AT264">
        <v>1</v>
      </c>
      <c r="AW264">
        <v>1</v>
      </c>
      <c r="AY264">
        <v>1</v>
      </c>
      <c r="BB264">
        <v>1</v>
      </c>
      <c r="BF264">
        <v>1</v>
      </c>
      <c r="BI264">
        <v>1</v>
      </c>
      <c r="BL264">
        <v>1</v>
      </c>
      <c r="BN264">
        <v>1</v>
      </c>
      <c r="BO264">
        <v>1</v>
      </c>
      <c r="BP264">
        <v>1</v>
      </c>
      <c r="BS264" s="13">
        <v>80</v>
      </c>
      <c r="BT264">
        <v>2</v>
      </c>
      <c r="BU264">
        <v>1</v>
      </c>
      <c r="BV264">
        <v>3</v>
      </c>
      <c r="BW264" s="20">
        <v>75</v>
      </c>
      <c r="BX264" s="20">
        <v>50</v>
      </c>
      <c r="BY264" s="20">
        <v>75</v>
      </c>
      <c r="BZ264" s="20"/>
      <c r="CA264">
        <v>1</v>
      </c>
      <c r="CC264">
        <v>1</v>
      </c>
      <c r="CD264">
        <v>1</v>
      </c>
      <c r="CE264">
        <v>1</v>
      </c>
      <c r="CG264">
        <v>1</v>
      </c>
      <c r="CK264" t="s">
        <v>1209</v>
      </c>
      <c r="CL264">
        <v>1</v>
      </c>
      <c r="CP264">
        <v>1</v>
      </c>
      <c r="CT264" s="16">
        <v>13</v>
      </c>
      <c r="CU264" s="16">
        <v>13</v>
      </c>
      <c r="CV264" s="16">
        <v>13</v>
      </c>
      <c r="CW264" s="16">
        <v>13</v>
      </c>
      <c r="CX264" s="16">
        <v>13</v>
      </c>
      <c r="CY264" s="16">
        <v>14</v>
      </c>
      <c r="CZ264" s="16">
        <v>14</v>
      </c>
      <c r="DA264" s="16">
        <v>13</v>
      </c>
      <c r="DB264" s="16">
        <v>13</v>
      </c>
      <c r="DC264" s="16">
        <v>13</v>
      </c>
      <c r="DD264">
        <v>1</v>
      </c>
      <c r="DE264">
        <v>1</v>
      </c>
      <c r="DF264">
        <v>1</v>
      </c>
      <c r="DK264">
        <v>1</v>
      </c>
      <c r="DL264" t="s">
        <v>1210</v>
      </c>
      <c r="DM264" t="s">
        <v>1211</v>
      </c>
      <c r="DN264" t="s">
        <v>1212</v>
      </c>
      <c r="DO264" s="13">
        <v>7</v>
      </c>
      <c r="DP264" s="13">
        <v>8</v>
      </c>
      <c r="DQ264" s="13">
        <v>6</v>
      </c>
      <c r="DR264" s="13">
        <v>7</v>
      </c>
      <c r="DT264">
        <v>1</v>
      </c>
      <c r="DY264">
        <v>1</v>
      </c>
      <c r="ED264">
        <v>1</v>
      </c>
      <c r="EG264" t="s">
        <v>1213</v>
      </c>
      <c r="EH264">
        <v>1</v>
      </c>
      <c r="EI264">
        <v>2</v>
      </c>
    </row>
    <row r="265" spans="1:139" x14ac:dyDescent="0.25">
      <c r="A265" s="10">
        <v>43602.400104166663</v>
      </c>
      <c r="B265">
        <v>17</v>
      </c>
      <c r="D265">
        <v>4</v>
      </c>
      <c r="E265">
        <v>2</v>
      </c>
      <c r="F265">
        <v>6</v>
      </c>
      <c r="G265">
        <v>1</v>
      </c>
      <c r="H265">
        <v>4</v>
      </c>
      <c r="I265">
        <v>5</v>
      </c>
      <c r="J265">
        <v>1</v>
      </c>
      <c r="K265">
        <v>4</v>
      </c>
      <c r="O265" s="13">
        <v>5</v>
      </c>
      <c r="S265">
        <v>4</v>
      </c>
      <c r="AL265" s="16">
        <v>3</v>
      </c>
      <c r="AM265" s="13">
        <v>7</v>
      </c>
      <c r="AN265">
        <v>1</v>
      </c>
      <c r="AO265" t="s">
        <v>1214</v>
      </c>
      <c r="AQ265">
        <v>1</v>
      </c>
      <c r="AU265">
        <v>1</v>
      </c>
      <c r="AX265">
        <v>1</v>
      </c>
      <c r="BA265">
        <v>1</v>
      </c>
      <c r="BD265">
        <v>1</v>
      </c>
      <c r="BG265">
        <v>1</v>
      </c>
      <c r="BJ265">
        <v>1</v>
      </c>
      <c r="BW265" s="20"/>
      <c r="BX265" s="20"/>
      <c r="BY265" s="20"/>
      <c r="BZ265" s="20"/>
      <c r="CK265" t="s">
        <v>1215</v>
      </c>
      <c r="DM265" t="s">
        <v>1216</v>
      </c>
      <c r="DN265" t="s">
        <v>1217</v>
      </c>
      <c r="DO265" s="13">
        <v>8</v>
      </c>
      <c r="DP265" s="13">
        <v>8</v>
      </c>
      <c r="DQ265" s="13">
        <v>6</v>
      </c>
      <c r="DR265" s="13">
        <v>7</v>
      </c>
      <c r="DT265">
        <v>1</v>
      </c>
      <c r="DV265">
        <v>1</v>
      </c>
      <c r="EA265">
        <v>1</v>
      </c>
      <c r="EH265">
        <v>1</v>
      </c>
      <c r="EI265">
        <v>1</v>
      </c>
    </row>
    <row r="266" spans="1:139" x14ac:dyDescent="0.25">
      <c r="A266" s="10">
        <v>43602.520914351851</v>
      </c>
      <c r="B266">
        <v>50</v>
      </c>
      <c r="C266">
        <v>20</v>
      </c>
      <c r="D266">
        <v>2</v>
      </c>
      <c r="E266">
        <v>1</v>
      </c>
      <c r="F266">
        <v>6</v>
      </c>
      <c r="G266">
        <v>1</v>
      </c>
      <c r="H266">
        <v>2</v>
      </c>
      <c r="I266">
        <v>3</v>
      </c>
      <c r="J266">
        <v>2</v>
      </c>
      <c r="K266">
        <v>7</v>
      </c>
      <c r="R266" s="13">
        <v>10</v>
      </c>
      <c r="S266">
        <v>1</v>
      </c>
      <c r="W266">
        <v>1</v>
      </c>
      <c r="Y266">
        <v>1</v>
      </c>
      <c r="AB266">
        <v>1</v>
      </c>
      <c r="AJ266">
        <v>1</v>
      </c>
      <c r="AK266" t="s">
        <v>1219</v>
      </c>
      <c r="AL266" s="16">
        <v>4</v>
      </c>
      <c r="AM266" s="13">
        <v>8</v>
      </c>
      <c r="AN266">
        <v>1</v>
      </c>
      <c r="AO266" t="s">
        <v>1220</v>
      </c>
      <c r="AP266">
        <v>1</v>
      </c>
      <c r="AU266">
        <v>1</v>
      </c>
      <c r="AV266">
        <v>1</v>
      </c>
      <c r="AY266">
        <v>1</v>
      </c>
      <c r="BB266">
        <v>1</v>
      </c>
      <c r="BG266">
        <v>1</v>
      </c>
      <c r="BJ266">
        <v>1</v>
      </c>
      <c r="BL266">
        <v>1</v>
      </c>
      <c r="BN266">
        <v>1</v>
      </c>
      <c r="BP266">
        <v>1</v>
      </c>
      <c r="BS266" s="13">
        <v>85</v>
      </c>
      <c r="BT266">
        <v>1</v>
      </c>
      <c r="BU266">
        <v>2</v>
      </c>
      <c r="BV266">
        <v>3</v>
      </c>
      <c r="BW266" s="20">
        <v>25</v>
      </c>
      <c r="BX266" s="20"/>
      <c r="BY266" s="20">
        <v>95</v>
      </c>
      <c r="BZ266" s="20"/>
      <c r="CG266">
        <v>1</v>
      </c>
      <c r="CI266">
        <v>1</v>
      </c>
      <c r="CJ266" t="s">
        <v>1221</v>
      </c>
      <c r="CK266" t="s">
        <v>1222</v>
      </c>
      <c r="CL266">
        <v>1</v>
      </c>
      <c r="CP266">
        <v>1</v>
      </c>
      <c r="CT266" s="16">
        <v>14</v>
      </c>
      <c r="CU266" s="16">
        <v>15</v>
      </c>
      <c r="CV266" s="16">
        <v>13</v>
      </c>
      <c r="CW266" s="16">
        <v>14</v>
      </c>
      <c r="CX266" s="16">
        <v>14</v>
      </c>
      <c r="CY266" s="16">
        <v>14</v>
      </c>
      <c r="CZ266" s="16">
        <v>14</v>
      </c>
      <c r="DA266" s="16">
        <v>13</v>
      </c>
      <c r="DB266" s="16">
        <v>13</v>
      </c>
      <c r="DC266" s="16">
        <v>13</v>
      </c>
      <c r="DD266">
        <v>1</v>
      </c>
      <c r="DE266">
        <v>1</v>
      </c>
      <c r="DG266">
        <v>1</v>
      </c>
      <c r="DI266">
        <v>1</v>
      </c>
      <c r="DJ266">
        <v>1</v>
      </c>
      <c r="DM266" t="s">
        <v>1223</v>
      </c>
      <c r="DN266" t="s">
        <v>1224</v>
      </c>
      <c r="DO266" s="13">
        <v>7</v>
      </c>
      <c r="DP266" s="13">
        <v>7</v>
      </c>
      <c r="DQ266" s="13">
        <v>7</v>
      </c>
      <c r="DR266" s="13">
        <v>7</v>
      </c>
      <c r="DU266">
        <v>1</v>
      </c>
      <c r="DZ266">
        <v>1</v>
      </c>
      <c r="EE266">
        <v>1</v>
      </c>
      <c r="EF266">
        <v>4</v>
      </c>
      <c r="EH266">
        <v>1</v>
      </c>
      <c r="EI266">
        <v>1</v>
      </c>
    </row>
    <row r="267" spans="1:139" x14ac:dyDescent="0.25">
      <c r="A267" s="10">
        <v>43602.55</v>
      </c>
      <c r="B267">
        <v>76</v>
      </c>
      <c r="C267">
        <v>24</v>
      </c>
      <c r="D267">
        <v>4</v>
      </c>
      <c r="E267">
        <v>1</v>
      </c>
      <c r="F267">
        <v>6</v>
      </c>
      <c r="G267">
        <v>6</v>
      </c>
      <c r="H267">
        <v>2</v>
      </c>
      <c r="I267">
        <v>6</v>
      </c>
      <c r="J267">
        <v>2</v>
      </c>
      <c r="K267">
        <v>2</v>
      </c>
      <c r="M267" s="13">
        <v>2</v>
      </c>
      <c r="S267">
        <v>2</v>
      </c>
      <c r="AL267" s="16">
        <v>3</v>
      </c>
      <c r="AM267" s="13">
        <v>5</v>
      </c>
      <c r="AN267">
        <v>2</v>
      </c>
      <c r="AO267" t="s">
        <v>1226</v>
      </c>
      <c r="AP267">
        <v>1</v>
      </c>
      <c r="AV267">
        <v>1</v>
      </c>
      <c r="AY267">
        <v>1</v>
      </c>
      <c r="BL267">
        <v>1</v>
      </c>
      <c r="BN267">
        <v>1</v>
      </c>
      <c r="BO267">
        <v>1</v>
      </c>
      <c r="BS267" s="13">
        <v>94</v>
      </c>
      <c r="BW267" s="20">
        <v>400</v>
      </c>
      <c r="BX267" s="20">
        <v>250</v>
      </c>
      <c r="BY267" s="20">
        <v>200</v>
      </c>
      <c r="BZ267" s="20"/>
      <c r="CB267">
        <v>1</v>
      </c>
      <c r="CL267">
        <v>1</v>
      </c>
      <c r="CP267">
        <v>1</v>
      </c>
      <c r="CT267" s="16">
        <v>14</v>
      </c>
      <c r="CU267" s="16">
        <v>15</v>
      </c>
      <c r="CV267" s="16">
        <v>14</v>
      </c>
      <c r="CW267" s="16">
        <v>14</v>
      </c>
      <c r="CX267" s="16">
        <v>14</v>
      </c>
      <c r="CY267" s="16">
        <v>14</v>
      </c>
      <c r="CZ267" s="16">
        <v>15</v>
      </c>
      <c r="DA267" s="16">
        <v>14</v>
      </c>
      <c r="DB267" s="16">
        <v>14</v>
      </c>
      <c r="DC267" s="16">
        <v>14</v>
      </c>
      <c r="DD267">
        <v>1</v>
      </c>
      <c r="DE267">
        <v>1</v>
      </c>
      <c r="DG267">
        <v>1</v>
      </c>
      <c r="DI267">
        <v>1</v>
      </c>
      <c r="DO267" s="13">
        <v>7</v>
      </c>
      <c r="DP267" s="13">
        <v>8</v>
      </c>
      <c r="DQ267" s="13">
        <v>5</v>
      </c>
      <c r="DR267" s="13">
        <v>9</v>
      </c>
      <c r="DU267">
        <v>1</v>
      </c>
      <c r="DV267">
        <v>1</v>
      </c>
      <c r="EA267">
        <v>1</v>
      </c>
      <c r="EF267">
        <v>5</v>
      </c>
      <c r="EH267">
        <v>2</v>
      </c>
      <c r="EI267">
        <v>2</v>
      </c>
    </row>
    <row r="268" spans="1:139" x14ac:dyDescent="0.25">
      <c r="A268" s="10">
        <v>43603.532847222225</v>
      </c>
      <c r="B268">
        <v>76</v>
      </c>
      <c r="D268">
        <v>3</v>
      </c>
      <c r="E268">
        <v>1</v>
      </c>
      <c r="F268">
        <v>3</v>
      </c>
      <c r="G268">
        <v>3</v>
      </c>
      <c r="H268">
        <v>4</v>
      </c>
      <c r="I268">
        <v>6</v>
      </c>
      <c r="J268">
        <v>1</v>
      </c>
      <c r="K268">
        <v>4</v>
      </c>
      <c r="O268" s="13">
        <v>3</v>
      </c>
      <c r="S268">
        <v>4</v>
      </c>
      <c r="AL268" s="16">
        <v>4</v>
      </c>
      <c r="AM268" s="13">
        <v>5</v>
      </c>
      <c r="AN268">
        <v>1</v>
      </c>
      <c r="AQ268">
        <v>1</v>
      </c>
      <c r="AU268">
        <v>1</v>
      </c>
      <c r="AX268">
        <v>1</v>
      </c>
      <c r="BA268">
        <v>1</v>
      </c>
      <c r="BD268">
        <v>1</v>
      </c>
      <c r="BG268">
        <v>1</v>
      </c>
      <c r="BJ268">
        <v>1</v>
      </c>
      <c r="BW268" s="20"/>
      <c r="BX268" s="20"/>
      <c r="BY268" s="20"/>
      <c r="BZ268" s="20"/>
      <c r="DO268" s="13">
        <v>6</v>
      </c>
      <c r="DP268" s="13">
        <v>6</v>
      </c>
      <c r="DQ268" s="13">
        <v>6</v>
      </c>
      <c r="DR268" s="13">
        <v>7</v>
      </c>
      <c r="DT268">
        <v>1</v>
      </c>
      <c r="DV268">
        <v>1</v>
      </c>
      <c r="EC268">
        <v>1</v>
      </c>
      <c r="EH268">
        <v>1</v>
      </c>
      <c r="EI268">
        <v>2</v>
      </c>
    </row>
    <row r="269" spans="1:139" x14ac:dyDescent="0.25">
      <c r="A269" s="10">
        <v>43603.6721875</v>
      </c>
      <c r="B269">
        <v>40</v>
      </c>
      <c r="C269">
        <v>80</v>
      </c>
      <c r="D269">
        <v>6</v>
      </c>
      <c r="E269">
        <v>2</v>
      </c>
      <c r="F269">
        <v>6</v>
      </c>
      <c r="G269">
        <v>3</v>
      </c>
      <c r="H269">
        <v>4</v>
      </c>
      <c r="I269">
        <v>1</v>
      </c>
      <c r="J269">
        <v>1</v>
      </c>
      <c r="K269">
        <v>2</v>
      </c>
      <c r="M269" s="13">
        <v>3</v>
      </c>
      <c r="S269">
        <v>1</v>
      </c>
      <c r="W269">
        <v>1</v>
      </c>
      <c r="AB269">
        <v>1</v>
      </c>
      <c r="AL269" s="16">
        <v>4</v>
      </c>
      <c r="AM269" s="13">
        <v>5</v>
      </c>
      <c r="AN269">
        <v>3</v>
      </c>
      <c r="AP269">
        <v>1</v>
      </c>
      <c r="AY269">
        <v>1</v>
      </c>
      <c r="BL269">
        <v>1</v>
      </c>
      <c r="BN269">
        <v>1</v>
      </c>
      <c r="BP269">
        <v>1</v>
      </c>
      <c r="BS269" s="13">
        <v>100</v>
      </c>
      <c r="BW269" s="20">
        <v>150</v>
      </c>
      <c r="BX269" s="20"/>
      <c r="BY269" s="20">
        <v>120</v>
      </c>
      <c r="BZ269" s="20"/>
      <c r="CL269">
        <v>1</v>
      </c>
      <c r="CP269">
        <v>1</v>
      </c>
      <c r="CT269" s="16">
        <v>16</v>
      </c>
      <c r="CU269" s="16">
        <v>16</v>
      </c>
      <c r="CV269" s="16">
        <v>13</v>
      </c>
      <c r="CW269" s="16">
        <v>14</v>
      </c>
      <c r="CY269" s="16">
        <v>13</v>
      </c>
      <c r="CZ269" s="16">
        <v>14</v>
      </c>
      <c r="DA269" s="16">
        <v>14</v>
      </c>
      <c r="DB269" s="16">
        <v>14</v>
      </c>
      <c r="DN269" t="s">
        <v>1227</v>
      </c>
      <c r="DO269" s="13">
        <v>5</v>
      </c>
      <c r="DP269" s="13">
        <v>5</v>
      </c>
      <c r="DQ269" s="13">
        <v>5</v>
      </c>
      <c r="DR269" s="13">
        <v>10</v>
      </c>
      <c r="DV269">
        <v>1</v>
      </c>
      <c r="EA269">
        <v>1</v>
      </c>
      <c r="EH269">
        <v>1</v>
      </c>
      <c r="EI269">
        <v>2</v>
      </c>
    </row>
    <row r="270" spans="1:139" x14ac:dyDescent="0.25">
      <c r="A270" s="10">
        <v>43605.343252314815</v>
      </c>
      <c r="B270">
        <v>85</v>
      </c>
      <c r="C270">
        <v>85</v>
      </c>
      <c r="D270">
        <v>2</v>
      </c>
      <c r="E270">
        <v>1</v>
      </c>
      <c r="F270">
        <v>3</v>
      </c>
      <c r="G270">
        <v>6</v>
      </c>
      <c r="H270">
        <v>4</v>
      </c>
      <c r="I270">
        <v>5</v>
      </c>
      <c r="J270">
        <v>1</v>
      </c>
      <c r="K270">
        <v>4</v>
      </c>
      <c r="O270" s="13">
        <v>4</v>
      </c>
      <c r="S270">
        <v>2</v>
      </c>
      <c r="AL270" s="16">
        <v>4</v>
      </c>
      <c r="AM270" s="13">
        <v>7</v>
      </c>
      <c r="AN270">
        <v>2</v>
      </c>
      <c r="AQ270">
        <v>1</v>
      </c>
      <c r="AU270">
        <v>1</v>
      </c>
      <c r="AW270">
        <v>1</v>
      </c>
      <c r="BA270">
        <v>1</v>
      </c>
      <c r="BB270">
        <v>1</v>
      </c>
      <c r="BF270">
        <v>1</v>
      </c>
      <c r="BJ270">
        <v>1</v>
      </c>
      <c r="BW270" s="20"/>
      <c r="BX270" s="20"/>
      <c r="BY270" s="20"/>
      <c r="BZ270" s="20"/>
      <c r="CK270" t="s">
        <v>1228</v>
      </c>
      <c r="DM270" t="s">
        <v>1229</v>
      </c>
      <c r="DN270" t="s">
        <v>1230</v>
      </c>
      <c r="DO270" s="13">
        <v>7</v>
      </c>
      <c r="DP270" s="13">
        <v>8</v>
      </c>
      <c r="DQ270" s="13">
        <v>8</v>
      </c>
      <c r="DR270" s="13">
        <v>7</v>
      </c>
      <c r="DT270">
        <v>1</v>
      </c>
      <c r="DV270">
        <v>1</v>
      </c>
      <c r="EA270">
        <v>1</v>
      </c>
      <c r="EG270" t="s">
        <v>1231</v>
      </c>
      <c r="EH270">
        <v>2</v>
      </c>
      <c r="EI270">
        <v>2</v>
      </c>
    </row>
    <row r="271" spans="1:139" x14ac:dyDescent="0.25">
      <c r="A271" s="10">
        <v>43605.38490740741</v>
      </c>
      <c r="B271">
        <v>33</v>
      </c>
      <c r="D271">
        <v>4</v>
      </c>
      <c r="E271">
        <v>1</v>
      </c>
      <c r="F271">
        <v>6</v>
      </c>
      <c r="G271">
        <v>3</v>
      </c>
      <c r="H271">
        <v>2</v>
      </c>
      <c r="I271">
        <v>6</v>
      </c>
      <c r="J271">
        <v>2</v>
      </c>
      <c r="K271">
        <v>7</v>
      </c>
      <c r="R271" s="13">
        <v>8</v>
      </c>
      <c r="S271">
        <v>1</v>
      </c>
      <c r="W271">
        <v>1</v>
      </c>
      <c r="AH271">
        <v>1</v>
      </c>
      <c r="AL271" s="16">
        <v>4</v>
      </c>
      <c r="AM271" s="13">
        <v>8</v>
      </c>
      <c r="AN271">
        <v>2</v>
      </c>
      <c r="AO271" t="s">
        <v>1232</v>
      </c>
      <c r="AP271">
        <v>1</v>
      </c>
      <c r="AU271">
        <v>1</v>
      </c>
      <c r="AV271">
        <v>1</v>
      </c>
      <c r="BA271">
        <v>1</v>
      </c>
      <c r="BB271">
        <v>1</v>
      </c>
      <c r="BG271">
        <v>1</v>
      </c>
      <c r="BJ271">
        <v>1</v>
      </c>
      <c r="BL271">
        <v>1</v>
      </c>
      <c r="BN271">
        <v>1</v>
      </c>
      <c r="BO271">
        <v>1</v>
      </c>
      <c r="BP271">
        <v>1</v>
      </c>
      <c r="BS271" s="13">
        <v>80</v>
      </c>
      <c r="BW271" s="20">
        <v>160</v>
      </c>
      <c r="BX271" s="20">
        <v>75</v>
      </c>
      <c r="BY271" s="20">
        <v>130</v>
      </c>
      <c r="BZ271" s="20"/>
      <c r="CB271">
        <v>1</v>
      </c>
      <c r="CC271">
        <v>1</v>
      </c>
      <c r="CD271">
        <v>1</v>
      </c>
      <c r="CK271" t="s">
        <v>1233</v>
      </c>
      <c r="CL271">
        <v>1</v>
      </c>
      <c r="CP271">
        <v>1</v>
      </c>
      <c r="CT271" s="16">
        <v>15</v>
      </c>
      <c r="CU271" s="16">
        <v>16</v>
      </c>
      <c r="CV271" s="16">
        <v>13</v>
      </c>
      <c r="CW271" s="16">
        <v>14</v>
      </c>
      <c r="CX271" s="16">
        <v>14</v>
      </c>
      <c r="CY271" s="16">
        <v>14</v>
      </c>
      <c r="CZ271" s="16">
        <v>15</v>
      </c>
      <c r="DA271" s="16">
        <v>14</v>
      </c>
      <c r="DB271" s="16">
        <v>13</v>
      </c>
      <c r="DC271" s="16">
        <v>13</v>
      </c>
      <c r="DD271">
        <v>1</v>
      </c>
      <c r="DE271">
        <v>1</v>
      </c>
      <c r="DG271">
        <v>1</v>
      </c>
      <c r="DM271" t="s">
        <v>1234</v>
      </c>
      <c r="DN271" t="s">
        <v>1235</v>
      </c>
      <c r="DO271" s="13">
        <v>7</v>
      </c>
      <c r="DP271" s="13">
        <v>7</v>
      </c>
      <c r="DQ271" s="13">
        <v>6</v>
      </c>
      <c r="DR271" s="13">
        <v>8</v>
      </c>
      <c r="DU271">
        <v>1</v>
      </c>
      <c r="DV271">
        <v>1</v>
      </c>
      <c r="DZ271">
        <v>1</v>
      </c>
      <c r="EA271">
        <v>1</v>
      </c>
      <c r="EE271">
        <v>1</v>
      </c>
      <c r="EF271">
        <v>4</v>
      </c>
      <c r="EG271" t="s">
        <v>1236</v>
      </c>
      <c r="EH271">
        <v>1</v>
      </c>
      <c r="EI271">
        <v>2</v>
      </c>
    </row>
    <row r="272" spans="1:139" x14ac:dyDescent="0.25">
      <c r="A272" s="10">
        <v>43605.499062499999</v>
      </c>
      <c r="B272">
        <v>64</v>
      </c>
      <c r="C272">
        <v>37</v>
      </c>
      <c r="D272">
        <v>3</v>
      </c>
      <c r="E272">
        <v>3</v>
      </c>
      <c r="F272">
        <v>6</v>
      </c>
      <c r="G272">
        <v>7</v>
      </c>
      <c r="H272">
        <v>2</v>
      </c>
      <c r="I272">
        <v>3</v>
      </c>
      <c r="J272">
        <v>2</v>
      </c>
      <c r="K272">
        <v>7</v>
      </c>
      <c r="R272" s="13">
        <v>2</v>
      </c>
      <c r="S272">
        <v>2</v>
      </c>
      <c r="AL272" s="16">
        <v>4</v>
      </c>
      <c r="AM272" s="13">
        <v>7</v>
      </c>
      <c r="AN272">
        <v>1</v>
      </c>
      <c r="AO272" t="s">
        <v>1237</v>
      </c>
      <c r="AP272">
        <v>1</v>
      </c>
      <c r="AU272">
        <v>1</v>
      </c>
      <c r="AW272">
        <v>1</v>
      </c>
      <c r="AY272">
        <v>1</v>
      </c>
      <c r="BD272">
        <v>1</v>
      </c>
      <c r="BG272">
        <v>1</v>
      </c>
      <c r="BH272">
        <v>1</v>
      </c>
      <c r="BK272" t="s">
        <v>1238</v>
      </c>
      <c r="BL272">
        <v>1</v>
      </c>
      <c r="BN272">
        <v>1</v>
      </c>
      <c r="BO272">
        <v>1</v>
      </c>
      <c r="BP272">
        <v>1</v>
      </c>
      <c r="BS272" s="13">
        <v>60</v>
      </c>
      <c r="BT272">
        <v>2</v>
      </c>
      <c r="BU272">
        <v>1</v>
      </c>
      <c r="BV272">
        <v>3</v>
      </c>
      <c r="BW272" s="20">
        <v>85</v>
      </c>
      <c r="BX272" s="20">
        <v>15</v>
      </c>
      <c r="BY272" s="20">
        <v>50</v>
      </c>
      <c r="BZ272" s="20">
        <v>50</v>
      </c>
      <c r="CB272">
        <v>1</v>
      </c>
      <c r="CC272">
        <v>1</v>
      </c>
      <c r="CD272">
        <v>1</v>
      </c>
      <c r="CL272">
        <v>1</v>
      </c>
      <c r="CP272">
        <v>1</v>
      </c>
      <c r="CT272" s="16">
        <v>14</v>
      </c>
      <c r="CU272" s="16">
        <v>15</v>
      </c>
      <c r="CV272" s="16">
        <v>14</v>
      </c>
      <c r="CW272" s="16">
        <v>14</v>
      </c>
      <c r="CX272" s="16">
        <v>14</v>
      </c>
      <c r="CY272" s="16">
        <v>14</v>
      </c>
      <c r="CZ272" s="16">
        <v>14</v>
      </c>
      <c r="DA272" s="16">
        <v>13</v>
      </c>
      <c r="DB272" s="16">
        <v>14</v>
      </c>
      <c r="DC272" s="16">
        <v>13</v>
      </c>
      <c r="DD272">
        <v>1</v>
      </c>
      <c r="DE272">
        <v>1</v>
      </c>
      <c r="DF272">
        <v>1</v>
      </c>
      <c r="DG272">
        <v>1</v>
      </c>
      <c r="DI272">
        <v>1</v>
      </c>
      <c r="DJ272">
        <v>1</v>
      </c>
      <c r="DM272" t="s">
        <v>1239</v>
      </c>
      <c r="DN272" t="s">
        <v>1240</v>
      </c>
      <c r="DO272" s="13">
        <v>7</v>
      </c>
      <c r="DP272" s="13">
        <v>8</v>
      </c>
      <c r="DQ272" s="13">
        <v>5</v>
      </c>
      <c r="DR272" s="13">
        <v>8</v>
      </c>
      <c r="DT272">
        <v>1</v>
      </c>
      <c r="DV272">
        <v>1</v>
      </c>
      <c r="EA272">
        <v>1</v>
      </c>
      <c r="EH272">
        <v>1</v>
      </c>
      <c r="EI272">
        <v>1</v>
      </c>
    </row>
    <row r="273" spans="1:139" x14ac:dyDescent="0.25">
      <c r="A273" s="10">
        <v>43605.539803240739</v>
      </c>
      <c r="B273">
        <v>88</v>
      </c>
      <c r="C273">
        <v>5</v>
      </c>
      <c r="D273">
        <v>4</v>
      </c>
      <c r="E273">
        <v>1</v>
      </c>
      <c r="F273">
        <v>4</v>
      </c>
      <c r="G273">
        <v>5</v>
      </c>
      <c r="H273">
        <v>4</v>
      </c>
      <c r="I273">
        <v>1</v>
      </c>
      <c r="J273">
        <v>1</v>
      </c>
      <c r="K273">
        <v>8</v>
      </c>
      <c r="S273">
        <v>2</v>
      </c>
      <c r="AL273" s="16">
        <v>2</v>
      </c>
      <c r="AM273" s="13">
        <v>7</v>
      </c>
      <c r="AN273">
        <v>1</v>
      </c>
      <c r="AR273">
        <v>1</v>
      </c>
      <c r="AU273">
        <v>1</v>
      </c>
      <c r="AX273">
        <v>1</v>
      </c>
      <c r="BA273">
        <v>1</v>
      </c>
      <c r="BD273">
        <v>1</v>
      </c>
      <c r="BG273">
        <v>1</v>
      </c>
      <c r="BJ273">
        <v>1</v>
      </c>
      <c r="BW273" s="20"/>
      <c r="BX273" s="20"/>
      <c r="BY273" s="20"/>
      <c r="BZ273" s="20"/>
      <c r="DM273" t="s">
        <v>362</v>
      </c>
      <c r="DN273" t="s">
        <v>362</v>
      </c>
      <c r="DO273" s="13">
        <v>8</v>
      </c>
      <c r="DP273" s="13">
        <v>8</v>
      </c>
      <c r="DQ273" s="13">
        <v>8</v>
      </c>
      <c r="DR273" s="13">
        <v>7</v>
      </c>
      <c r="DU273">
        <v>1</v>
      </c>
      <c r="DW273">
        <v>1</v>
      </c>
      <c r="DX273">
        <v>1</v>
      </c>
      <c r="DY273">
        <v>1</v>
      </c>
      <c r="EB273">
        <v>1</v>
      </c>
      <c r="EC273">
        <v>1</v>
      </c>
      <c r="ED273">
        <v>1</v>
      </c>
      <c r="EF273">
        <v>3</v>
      </c>
      <c r="EH273">
        <v>2</v>
      </c>
      <c r="EI273">
        <v>1</v>
      </c>
    </row>
    <row r="274" spans="1:139" x14ac:dyDescent="0.25">
      <c r="A274" s="10">
        <v>43606.535682870373</v>
      </c>
      <c r="B274">
        <v>50</v>
      </c>
      <c r="C274">
        <v>75</v>
      </c>
      <c r="D274">
        <v>6</v>
      </c>
      <c r="E274">
        <v>2</v>
      </c>
      <c r="F274">
        <v>3</v>
      </c>
      <c r="G274">
        <v>2</v>
      </c>
      <c r="H274">
        <v>4</v>
      </c>
      <c r="I274">
        <v>2</v>
      </c>
      <c r="J274">
        <v>1</v>
      </c>
      <c r="K274">
        <v>1</v>
      </c>
      <c r="L274" s="13">
        <v>8</v>
      </c>
      <c r="S274">
        <v>2</v>
      </c>
      <c r="AL274" s="16">
        <v>4</v>
      </c>
      <c r="AM274" s="13">
        <v>7</v>
      </c>
      <c r="AN274">
        <v>1</v>
      </c>
      <c r="AO274" t="s">
        <v>1243</v>
      </c>
      <c r="AP274">
        <v>1</v>
      </c>
      <c r="AU274">
        <v>1</v>
      </c>
      <c r="AW274">
        <v>1</v>
      </c>
      <c r="BA274">
        <v>1</v>
      </c>
      <c r="BD274">
        <v>1</v>
      </c>
      <c r="BG274">
        <v>1</v>
      </c>
      <c r="BJ274">
        <v>1</v>
      </c>
      <c r="BL274">
        <v>1</v>
      </c>
      <c r="BN274">
        <v>1</v>
      </c>
      <c r="BO274">
        <v>1</v>
      </c>
      <c r="BS274" s="13">
        <v>75</v>
      </c>
      <c r="BW274" s="20">
        <v>80</v>
      </c>
      <c r="BX274" s="20"/>
      <c r="BY274" s="20"/>
      <c r="BZ274" s="20"/>
      <c r="CC274">
        <v>1</v>
      </c>
      <c r="CK274" t="s">
        <v>1244</v>
      </c>
      <c r="CL274">
        <v>1</v>
      </c>
      <c r="CP274">
        <v>1</v>
      </c>
      <c r="CT274" s="16">
        <v>13</v>
      </c>
      <c r="CU274" s="16">
        <v>15</v>
      </c>
      <c r="CV274" s="16">
        <v>13</v>
      </c>
      <c r="CW274" s="16">
        <v>15</v>
      </c>
      <c r="CX274" s="16">
        <v>16</v>
      </c>
      <c r="CY274" s="16">
        <v>13</v>
      </c>
      <c r="CZ274" s="16">
        <v>13</v>
      </c>
      <c r="DA274" s="16">
        <v>13</v>
      </c>
      <c r="DB274" s="16">
        <v>13</v>
      </c>
      <c r="DC274" s="16">
        <v>13</v>
      </c>
      <c r="DD274">
        <v>1</v>
      </c>
      <c r="DE274">
        <v>1</v>
      </c>
      <c r="DJ274">
        <v>1</v>
      </c>
      <c r="DM274" t="s">
        <v>1245</v>
      </c>
      <c r="DN274" t="s">
        <v>1246</v>
      </c>
      <c r="DO274" s="13">
        <v>5</v>
      </c>
      <c r="DP274" s="13">
        <v>8</v>
      </c>
      <c r="DQ274" s="13">
        <v>5</v>
      </c>
      <c r="DR274" s="13">
        <v>10</v>
      </c>
      <c r="DU274">
        <v>1</v>
      </c>
      <c r="DV274">
        <v>1</v>
      </c>
      <c r="EA274">
        <v>1</v>
      </c>
      <c r="EF274">
        <v>7</v>
      </c>
      <c r="EH274">
        <v>1</v>
      </c>
      <c r="EI274">
        <v>2</v>
      </c>
    </row>
    <row r="275" spans="1:139" x14ac:dyDescent="0.25">
      <c r="A275" s="10">
        <v>43619.515219907407</v>
      </c>
      <c r="B275">
        <v>0</v>
      </c>
      <c r="C275">
        <v>0</v>
      </c>
      <c r="D275">
        <v>2</v>
      </c>
      <c r="E275">
        <v>2</v>
      </c>
      <c r="F275">
        <v>6</v>
      </c>
      <c r="G275">
        <v>1</v>
      </c>
      <c r="H275">
        <v>4</v>
      </c>
      <c r="I275">
        <v>6</v>
      </c>
      <c r="J275">
        <v>1</v>
      </c>
      <c r="K275">
        <v>6</v>
      </c>
      <c r="Q275" s="13">
        <v>11</v>
      </c>
      <c r="S275">
        <v>3</v>
      </c>
      <c r="AL275" s="16">
        <v>3</v>
      </c>
      <c r="AM275" s="13">
        <v>6</v>
      </c>
      <c r="AN275">
        <v>1</v>
      </c>
      <c r="AP275">
        <v>1</v>
      </c>
      <c r="AU275">
        <v>1</v>
      </c>
      <c r="AX275">
        <v>1</v>
      </c>
      <c r="BA275">
        <v>1</v>
      </c>
      <c r="BD275">
        <v>1</v>
      </c>
      <c r="BG275">
        <v>1</v>
      </c>
      <c r="BJ275">
        <v>1</v>
      </c>
      <c r="BL275">
        <v>1</v>
      </c>
      <c r="BN275">
        <v>1</v>
      </c>
      <c r="BO275">
        <v>1</v>
      </c>
      <c r="BS275" s="13">
        <v>90</v>
      </c>
      <c r="BT275">
        <v>2</v>
      </c>
      <c r="BU275">
        <v>1</v>
      </c>
      <c r="BV275">
        <v>3</v>
      </c>
      <c r="BW275" s="20">
        <v>200</v>
      </c>
      <c r="BX275" s="20">
        <v>100</v>
      </c>
      <c r="BY275" s="20">
        <v>75</v>
      </c>
      <c r="BZ275" s="20"/>
      <c r="CL275">
        <v>1</v>
      </c>
      <c r="CP275">
        <v>1</v>
      </c>
      <c r="CT275" s="16">
        <v>15</v>
      </c>
      <c r="CU275" s="16">
        <v>16</v>
      </c>
      <c r="CV275" s="16">
        <v>15</v>
      </c>
      <c r="CW275" s="16">
        <v>15</v>
      </c>
      <c r="CX275" s="16">
        <v>15</v>
      </c>
      <c r="CY275" s="16">
        <v>15</v>
      </c>
      <c r="CZ275" s="16">
        <v>15</v>
      </c>
      <c r="DA275" s="16">
        <v>15</v>
      </c>
      <c r="DB275" s="16">
        <v>15</v>
      </c>
      <c r="DC275" s="16">
        <v>15</v>
      </c>
      <c r="DD275">
        <v>1</v>
      </c>
      <c r="DM275" t="s">
        <v>1247</v>
      </c>
      <c r="DN275" t="s">
        <v>1248</v>
      </c>
      <c r="DO275" s="13">
        <v>7</v>
      </c>
      <c r="DP275" s="13">
        <v>7</v>
      </c>
      <c r="DQ275" s="13">
        <v>7</v>
      </c>
      <c r="DR275" s="13">
        <v>9</v>
      </c>
      <c r="DU275">
        <v>1</v>
      </c>
      <c r="DV275">
        <v>1</v>
      </c>
      <c r="EA275">
        <v>1</v>
      </c>
      <c r="EF275">
        <v>6</v>
      </c>
      <c r="EH275">
        <v>2</v>
      </c>
      <c r="EI275">
        <v>2</v>
      </c>
    </row>
    <row r="276" spans="1:139" x14ac:dyDescent="0.25">
      <c r="A276" s="10">
        <v>43619.518425925926</v>
      </c>
      <c r="B276">
        <v>11</v>
      </c>
      <c r="C276">
        <v>16</v>
      </c>
      <c r="D276">
        <v>5</v>
      </c>
      <c r="E276">
        <v>7</v>
      </c>
      <c r="F276">
        <v>6</v>
      </c>
      <c r="G276">
        <v>1</v>
      </c>
      <c r="H276">
        <v>4</v>
      </c>
      <c r="I276">
        <v>1</v>
      </c>
      <c r="J276">
        <v>1</v>
      </c>
      <c r="K276">
        <v>1</v>
      </c>
      <c r="L276" s="13">
        <v>13</v>
      </c>
      <c r="S276">
        <v>4</v>
      </c>
      <c r="AL276" s="16">
        <v>4</v>
      </c>
      <c r="AM276" s="13">
        <v>1</v>
      </c>
      <c r="AN276">
        <v>1</v>
      </c>
      <c r="AO276" t="s">
        <v>305</v>
      </c>
      <c r="AP276">
        <v>1</v>
      </c>
      <c r="AU276">
        <v>1</v>
      </c>
      <c r="AX276">
        <v>1</v>
      </c>
      <c r="BA276">
        <v>1</v>
      </c>
      <c r="BD276">
        <v>1</v>
      </c>
      <c r="BG276">
        <v>1</v>
      </c>
      <c r="BJ276">
        <v>1</v>
      </c>
      <c r="BL276">
        <v>1</v>
      </c>
      <c r="BN276">
        <v>1</v>
      </c>
      <c r="BS276" s="13">
        <v>91</v>
      </c>
      <c r="BT276">
        <v>2</v>
      </c>
      <c r="BU276">
        <v>1</v>
      </c>
      <c r="BV276">
        <v>3</v>
      </c>
      <c r="BW276" s="20">
        <v>65</v>
      </c>
      <c r="BX276" s="20">
        <v>35</v>
      </c>
      <c r="BY276" s="20"/>
      <c r="BZ276" s="20"/>
      <c r="CL276">
        <v>1</v>
      </c>
      <c r="CT276" s="16">
        <v>13</v>
      </c>
      <c r="CU276" s="16">
        <v>13</v>
      </c>
      <c r="CV276" s="16">
        <v>13</v>
      </c>
      <c r="CW276" s="16">
        <v>15</v>
      </c>
      <c r="CX276" s="16">
        <v>13</v>
      </c>
      <c r="CY276" s="16">
        <v>16</v>
      </c>
      <c r="CZ276" s="16">
        <v>16</v>
      </c>
      <c r="DA276" s="16">
        <v>14</v>
      </c>
      <c r="DB276" s="16">
        <v>14</v>
      </c>
      <c r="DC276" s="16">
        <v>14</v>
      </c>
      <c r="DD276">
        <v>1</v>
      </c>
      <c r="DE276">
        <v>1</v>
      </c>
      <c r="DF276">
        <v>1</v>
      </c>
      <c r="DG276">
        <v>1</v>
      </c>
      <c r="DM276" t="s">
        <v>1249</v>
      </c>
      <c r="DO276" s="13">
        <v>6</v>
      </c>
      <c r="DP276" s="13">
        <v>6</v>
      </c>
      <c r="DQ276" s="13">
        <v>6</v>
      </c>
      <c r="DR276" s="13">
        <v>10</v>
      </c>
      <c r="DU276">
        <v>1</v>
      </c>
      <c r="DV276">
        <v>1</v>
      </c>
      <c r="EA276">
        <v>1</v>
      </c>
      <c r="EF276">
        <v>4</v>
      </c>
      <c r="EH276">
        <v>1</v>
      </c>
      <c r="EI276">
        <v>1</v>
      </c>
    </row>
    <row r="277" spans="1:139" x14ac:dyDescent="0.25">
      <c r="A277" s="10">
        <v>43619.525092592594</v>
      </c>
      <c r="B277">
        <v>50</v>
      </c>
      <c r="C277">
        <v>39</v>
      </c>
      <c r="D277">
        <v>2</v>
      </c>
      <c r="E277">
        <v>2</v>
      </c>
      <c r="F277">
        <v>6</v>
      </c>
      <c r="G277">
        <v>2</v>
      </c>
      <c r="H277">
        <v>3</v>
      </c>
      <c r="I277">
        <v>3</v>
      </c>
      <c r="J277">
        <v>2</v>
      </c>
      <c r="K277">
        <v>4</v>
      </c>
      <c r="O277" s="13">
        <v>5</v>
      </c>
      <c r="S277">
        <v>2</v>
      </c>
      <c r="AL277" s="16">
        <v>2</v>
      </c>
      <c r="AM277" s="13">
        <v>8</v>
      </c>
      <c r="AN277">
        <v>2</v>
      </c>
      <c r="AO277" t="s">
        <v>1251</v>
      </c>
      <c r="AP277">
        <v>1</v>
      </c>
      <c r="AU277">
        <v>1</v>
      </c>
      <c r="AV277">
        <v>1</v>
      </c>
      <c r="AY277">
        <v>1</v>
      </c>
      <c r="BD277">
        <v>1</v>
      </c>
      <c r="BG277">
        <v>1</v>
      </c>
      <c r="BJ277">
        <v>1</v>
      </c>
      <c r="BL277">
        <v>1</v>
      </c>
      <c r="BN277">
        <v>1</v>
      </c>
      <c r="BP277">
        <v>1</v>
      </c>
      <c r="BS277" s="13">
        <v>75</v>
      </c>
      <c r="BT277">
        <v>2</v>
      </c>
      <c r="BU277">
        <v>1</v>
      </c>
      <c r="BV277">
        <v>3</v>
      </c>
      <c r="BW277" s="20">
        <v>60</v>
      </c>
      <c r="BX277" s="20"/>
      <c r="BY277" s="20">
        <v>25</v>
      </c>
      <c r="BZ277" s="20"/>
      <c r="CB277">
        <v>1</v>
      </c>
      <c r="CC277">
        <v>1</v>
      </c>
      <c r="CG277">
        <v>1</v>
      </c>
      <c r="CK277" t="s">
        <v>1252</v>
      </c>
      <c r="CL277">
        <v>1</v>
      </c>
      <c r="CP277">
        <v>1</v>
      </c>
      <c r="CT277" s="16">
        <v>15</v>
      </c>
      <c r="CU277" s="16">
        <v>14</v>
      </c>
      <c r="CV277" s="16">
        <v>13</v>
      </c>
      <c r="CY277" s="16">
        <v>15</v>
      </c>
      <c r="CZ277" s="16">
        <v>15</v>
      </c>
      <c r="DA277" s="16">
        <v>15</v>
      </c>
      <c r="DB277" s="16">
        <v>15</v>
      </c>
      <c r="DC277" s="16">
        <v>14</v>
      </c>
      <c r="DI277">
        <v>1</v>
      </c>
      <c r="DK277">
        <v>1</v>
      </c>
      <c r="DL277" t="s">
        <v>1253</v>
      </c>
      <c r="DM277" t="s">
        <v>1254</v>
      </c>
      <c r="DN277" t="s">
        <v>1255</v>
      </c>
      <c r="DO277" s="13">
        <v>7</v>
      </c>
      <c r="DP277" s="13">
        <v>8</v>
      </c>
      <c r="DQ277" s="13">
        <v>6</v>
      </c>
      <c r="DR277" s="13">
        <v>7</v>
      </c>
      <c r="DT277">
        <v>1</v>
      </c>
      <c r="DZ277">
        <v>1</v>
      </c>
      <c r="EE277">
        <v>1</v>
      </c>
      <c r="EG277" t="s">
        <v>1256</v>
      </c>
      <c r="EH277">
        <v>2</v>
      </c>
      <c r="EI277">
        <v>2</v>
      </c>
    </row>
    <row r="278" spans="1:139" x14ac:dyDescent="0.25">
      <c r="A278" s="10">
        <v>43619.543182870373</v>
      </c>
      <c r="B278">
        <v>79</v>
      </c>
      <c r="C278">
        <v>15</v>
      </c>
      <c r="D278">
        <v>3</v>
      </c>
      <c r="E278">
        <v>2</v>
      </c>
      <c r="F278">
        <v>3</v>
      </c>
      <c r="G278">
        <v>6</v>
      </c>
      <c r="H278">
        <v>2</v>
      </c>
      <c r="I278">
        <v>4</v>
      </c>
      <c r="J278">
        <v>2</v>
      </c>
      <c r="K278">
        <v>5</v>
      </c>
      <c r="P278" s="13">
        <v>1</v>
      </c>
      <c r="S278">
        <v>2</v>
      </c>
      <c r="AL278" s="16">
        <v>4</v>
      </c>
      <c r="AM278" s="13">
        <v>5</v>
      </c>
      <c r="AN278">
        <v>1</v>
      </c>
      <c r="AO278" t="s">
        <v>1257</v>
      </c>
      <c r="AP278">
        <v>1</v>
      </c>
      <c r="AU278">
        <v>1</v>
      </c>
      <c r="AX278">
        <v>1</v>
      </c>
      <c r="BA278">
        <v>1</v>
      </c>
      <c r="BD278">
        <v>1</v>
      </c>
      <c r="BG278">
        <v>1</v>
      </c>
      <c r="BJ278">
        <v>1</v>
      </c>
      <c r="BL278">
        <v>3</v>
      </c>
      <c r="BO278">
        <v>1</v>
      </c>
      <c r="BS278" s="13">
        <v>99</v>
      </c>
      <c r="BT278">
        <v>2</v>
      </c>
      <c r="BU278">
        <v>3</v>
      </c>
      <c r="BV278">
        <v>1</v>
      </c>
      <c r="BW278" s="20">
        <v>1200</v>
      </c>
      <c r="BX278" s="20"/>
      <c r="BY278" s="20"/>
      <c r="BZ278" s="20"/>
      <c r="CD278">
        <v>1</v>
      </c>
      <c r="CG278">
        <v>1</v>
      </c>
      <c r="CM278">
        <v>1</v>
      </c>
      <c r="CT278" s="16">
        <v>14</v>
      </c>
      <c r="CU278" s="16">
        <v>13</v>
      </c>
      <c r="CV278" s="16">
        <v>14</v>
      </c>
      <c r="CW278" s="16">
        <v>14</v>
      </c>
      <c r="CX278" s="16">
        <v>14</v>
      </c>
      <c r="CY278" s="16">
        <v>14</v>
      </c>
      <c r="CZ278" s="16">
        <v>14</v>
      </c>
      <c r="DA278" s="16">
        <v>14</v>
      </c>
      <c r="DB278" s="16">
        <v>14</v>
      </c>
      <c r="DC278" s="16">
        <v>14</v>
      </c>
      <c r="DD278">
        <v>1</v>
      </c>
      <c r="DE278">
        <v>1</v>
      </c>
      <c r="DF278">
        <v>1</v>
      </c>
      <c r="DH278">
        <v>1</v>
      </c>
      <c r="DM278" t="s">
        <v>1258</v>
      </c>
      <c r="DN278" t="s">
        <v>1259</v>
      </c>
      <c r="DO278" s="13">
        <v>6</v>
      </c>
      <c r="DP278" s="13">
        <v>6</v>
      </c>
      <c r="DQ278" s="13">
        <v>5</v>
      </c>
      <c r="DR278" s="13">
        <v>8</v>
      </c>
      <c r="DU278">
        <v>1</v>
      </c>
      <c r="DV278">
        <v>1</v>
      </c>
      <c r="EA278">
        <v>1</v>
      </c>
      <c r="EF278">
        <v>5</v>
      </c>
      <c r="EH278">
        <v>2</v>
      </c>
      <c r="EI278">
        <v>2</v>
      </c>
    </row>
    <row r="279" spans="1:139" x14ac:dyDescent="0.25">
      <c r="A279" s="10">
        <v>43619.578101851854</v>
      </c>
      <c r="C279">
        <v>75</v>
      </c>
      <c r="D279">
        <v>5</v>
      </c>
      <c r="E279">
        <v>1</v>
      </c>
      <c r="F279">
        <v>4</v>
      </c>
      <c r="G279">
        <v>5</v>
      </c>
      <c r="H279">
        <v>4</v>
      </c>
      <c r="I279">
        <v>4</v>
      </c>
      <c r="J279">
        <v>1</v>
      </c>
      <c r="K279">
        <v>8</v>
      </c>
      <c r="S279">
        <v>2</v>
      </c>
      <c r="AL279" s="16">
        <v>2</v>
      </c>
      <c r="AM279" s="13">
        <v>9</v>
      </c>
      <c r="AN279">
        <v>1</v>
      </c>
      <c r="AP279">
        <v>1</v>
      </c>
      <c r="AS279">
        <v>1</v>
      </c>
      <c r="AW279">
        <v>1</v>
      </c>
      <c r="AZ279">
        <v>1</v>
      </c>
      <c r="BD279">
        <v>1</v>
      </c>
      <c r="BG279">
        <v>1</v>
      </c>
      <c r="BJ279">
        <v>1</v>
      </c>
      <c r="BL279">
        <v>2</v>
      </c>
      <c r="BN279">
        <v>1</v>
      </c>
      <c r="BO279">
        <v>1</v>
      </c>
      <c r="BP279">
        <v>1</v>
      </c>
      <c r="BS279" s="13">
        <v>70</v>
      </c>
      <c r="BT279">
        <v>1</v>
      </c>
      <c r="BU279">
        <v>2</v>
      </c>
      <c r="BV279">
        <v>3</v>
      </c>
      <c r="BW279" s="20">
        <v>250</v>
      </c>
      <c r="BX279" s="20"/>
      <c r="BY279" s="20">
        <v>200</v>
      </c>
      <c r="BZ279" s="20"/>
      <c r="CI279">
        <v>1</v>
      </c>
      <c r="CT279" s="16">
        <v>16</v>
      </c>
      <c r="DK279">
        <v>1</v>
      </c>
      <c r="DO279" s="13">
        <v>7</v>
      </c>
      <c r="DP279" s="13">
        <v>7</v>
      </c>
      <c r="DQ279" s="13">
        <v>7</v>
      </c>
      <c r="DR279" s="13">
        <v>7</v>
      </c>
      <c r="DT279">
        <v>1</v>
      </c>
      <c r="DW279">
        <v>1</v>
      </c>
      <c r="EA279">
        <v>1</v>
      </c>
      <c r="EH279">
        <v>1</v>
      </c>
      <c r="EI279">
        <v>2</v>
      </c>
    </row>
    <row r="280" spans="1:139" x14ac:dyDescent="0.25">
      <c r="A280" s="10">
        <v>43619.59920138889</v>
      </c>
      <c r="B280">
        <v>24</v>
      </c>
      <c r="C280">
        <v>34</v>
      </c>
      <c r="D280">
        <v>4</v>
      </c>
      <c r="E280">
        <v>5</v>
      </c>
      <c r="F280">
        <v>3</v>
      </c>
      <c r="G280">
        <v>4</v>
      </c>
      <c r="H280">
        <v>2</v>
      </c>
      <c r="I280">
        <v>5</v>
      </c>
      <c r="J280">
        <v>2</v>
      </c>
      <c r="K280">
        <v>6</v>
      </c>
      <c r="Q280" s="13">
        <v>3</v>
      </c>
      <c r="S280">
        <v>2</v>
      </c>
      <c r="AL280" s="16">
        <v>5</v>
      </c>
      <c r="AM280" s="13">
        <v>8</v>
      </c>
      <c r="AN280">
        <v>1</v>
      </c>
      <c r="AO280" t="s">
        <v>1260</v>
      </c>
      <c r="AP280">
        <v>1</v>
      </c>
      <c r="AT280">
        <v>1</v>
      </c>
      <c r="AX280">
        <v>1</v>
      </c>
      <c r="AZ280">
        <v>1</v>
      </c>
      <c r="BC280">
        <v>1</v>
      </c>
      <c r="BF280">
        <v>1</v>
      </c>
      <c r="BH280">
        <v>1</v>
      </c>
      <c r="BL280">
        <v>2</v>
      </c>
      <c r="BN280">
        <v>1</v>
      </c>
      <c r="BS280" s="13">
        <v>85</v>
      </c>
      <c r="BT280">
        <v>1</v>
      </c>
      <c r="BU280">
        <v>2</v>
      </c>
      <c r="BV280">
        <v>3</v>
      </c>
      <c r="BW280" s="20">
        <v>400</v>
      </c>
      <c r="BX280" s="20">
        <v>200</v>
      </c>
      <c r="BY280" s="20">
        <v>300</v>
      </c>
      <c r="BZ280" s="20"/>
      <c r="CD280">
        <v>1</v>
      </c>
      <c r="CL280">
        <v>1</v>
      </c>
      <c r="CP280">
        <v>1</v>
      </c>
      <c r="CT280" s="16">
        <v>13</v>
      </c>
      <c r="CU280" s="16">
        <v>16</v>
      </c>
      <c r="CV280" s="16">
        <v>14</v>
      </c>
      <c r="CW280" s="16">
        <v>15</v>
      </c>
      <c r="CX280" s="16">
        <v>15</v>
      </c>
      <c r="CY280" s="16">
        <v>15</v>
      </c>
      <c r="CZ280" s="16">
        <v>16</v>
      </c>
      <c r="DA280" s="16">
        <v>13</v>
      </c>
      <c r="DB280" s="16">
        <v>14</v>
      </c>
      <c r="DC280" s="16">
        <v>13</v>
      </c>
      <c r="DD280">
        <v>1</v>
      </c>
      <c r="DE280">
        <v>1</v>
      </c>
      <c r="DM280" t="s">
        <v>1261</v>
      </c>
      <c r="DN280" t="s">
        <v>1262</v>
      </c>
      <c r="DO280" s="13">
        <v>6</v>
      </c>
      <c r="DP280" s="13">
        <v>8</v>
      </c>
      <c r="DQ280" s="13">
        <v>6</v>
      </c>
      <c r="DR280" s="13">
        <v>8</v>
      </c>
      <c r="DU280">
        <v>1</v>
      </c>
      <c r="DV280">
        <v>1</v>
      </c>
      <c r="EA280">
        <v>1</v>
      </c>
      <c r="EF280">
        <v>4</v>
      </c>
      <c r="EG280" t="s">
        <v>1263</v>
      </c>
      <c r="EH280">
        <v>1</v>
      </c>
      <c r="EI280">
        <v>1</v>
      </c>
    </row>
    <row r="281" spans="1:139" x14ac:dyDescent="0.25">
      <c r="A281" s="10">
        <v>43619.602152777778</v>
      </c>
      <c r="B281">
        <v>25</v>
      </c>
      <c r="C281">
        <v>51</v>
      </c>
      <c r="D281">
        <v>4</v>
      </c>
      <c r="E281">
        <v>7</v>
      </c>
      <c r="F281">
        <v>5</v>
      </c>
      <c r="G281">
        <v>3</v>
      </c>
      <c r="H281">
        <v>2</v>
      </c>
      <c r="I281">
        <v>3</v>
      </c>
      <c r="J281">
        <v>2</v>
      </c>
      <c r="K281">
        <v>1</v>
      </c>
      <c r="L281" s="13">
        <v>13</v>
      </c>
      <c r="S281">
        <v>1</v>
      </c>
      <c r="W281">
        <v>1</v>
      </c>
      <c r="AB281">
        <v>1</v>
      </c>
      <c r="AE281">
        <v>1</v>
      </c>
      <c r="AL281" s="16">
        <v>2</v>
      </c>
      <c r="AM281" s="13">
        <v>6</v>
      </c>
      <c r="AN281">
        <v>1</v>
      </c>
      <c r="AO281" t="s">
        <v>305</v>
      </c>
      <c r="AP281">
        <v>1</v>
      </c>
      <c r="AS281">
        <v>1</v>
      </c>
      <c r="AV281">
        <v>1</v>
      </c>
      <c r="AY281">
        <v>1</v>
      </c>
      <c r="BB281">
        <v>1</v>
      </c>
      <c r="BE281">
        <v>1</v>
      </c>
      <c r="BJ281">
        <v>1</v>
      </c>
      <c r="BL281">
        <v>1</v>
      </c>
      <c r="BN281">
        <v>1</v>
      </c>
      <c r="BP281">
        <v>1</v>
      </c>
      <c r="BQ281">
        <v>1</v>
      </c>
      <c r="BR281" t="s">
        <v>1265</v>
      </c>
      <c r="BS281" s="13">
        <v>100</v>
      </c>
      <c r="BW281" s="20">
        <v>15</v>
      </c>
      <c r="BX281" s="20">
        <v>5</v>
      </c>
      <c r="BY281" s="20">
        <v>8</v>
      </c>
      <c r="BZ281" s="20"/>
      <c r="CB281">
        <v>1</v>
      </c>
      <c r="CC281">
        <v>1</v>
      </c>
      <c r="CD281">
        <v>1</v>
      </c>
      <c r="CE281">
        <v>1</v>
      </c>
      <c r="CL281">
        <v>1</v>
      </c>
      <c r="CP281">
        <v>1</v>
      </c>
      <c r="CT281" s="16">
        <v>13</v>
      </c>
      <c r="CU281" s="16">
        <v>13</v>
      </c>
      <c r="CV281" s="16">
        <v>13</v>
      </c>
      <c r="CW281" s="16">
        <v>13</v>
      </c>
      <c r="CX281" s="16">
        <v>13</v>
      </c>
      <c r="CY281" s="16">
        <v>13</v>
      </c>
      <c r="CZ281" s="16">
        <v>13</v>
      </c>
      <c r="DA281" s="16">
        <v>13</v>
      </c>
      <c r="DB281" s="16">
        <v>13</v>
      </c>
      <c r="DC281" s="16">
        <v>13</v>
      </c>
      <c r="DO281" s="13">
        <v>7</v>
      </c>
      <c r="DP281" s="13">
        <v>7</v>
      </c>
      <c r="DQ281" s="13">
        <v>7</v>
      </c>
      <c r="DR281" s="13">
        <v>10</v>
      </c>
      <c r="DT281">
        <v>1</v>
      </c>
      <c r="DY281">
        <v>1</v>
      </c>
      <c r="ED281">
        <v>1</v>
      </c>
      <c r="EH281">
        <v>2</v>
      </c>
      <c r="EI281">
        <v>2</v>
      </c>
    </row>
    <row r="282" spans="1:139" x14ac:dyDescent="0.25">
      <c r="A282" s="10">
        <v>43619.636388888888</v>
      </c>
      <c r="B282">
        <v>75</v>
      </c>
      <c r="C282">
        <v>82</v>
      </c>
      <c r="D282">
        <v>4</v>
      </c>
      <c r="E282">
        <v>2</v>
      </c>
      <c r="F282">
        <v>5</v>
      </c>
      <c r="G282">
        <v>3</v>
      </c>
      <c r="H282">
        <v>1</v>
      </c>
      <c r="I282">
        <v>5</v>
      </c>
      <c r="J282">
        <v>1</v>
      </c>
      <c r="K282">
        <v>1</v>
      </c>
      <c r="L282" s="13">
        <v>15</v>
      </c>
      <c r="S282">
        <v>2</v>
      </c>
      <c r="AL282" s="16">
        <v>4</v>
      </c>
      <c r="AM282" s="13">
        <v>8</v>
      </c>
      <c r="AN282">
        <v>3</v>
      </c>
      <c r="AO282" t="s">
        <v>1266</v>
      </c>
      <c r="AP282">
        <v>1</v>
      </c>
      <c r="AY282">
        <v>1</v>
      </c>
      <c r="BL282">
        <v>1</v>
      </c>
      <c r="BN282">
        <v>1</v>
      </c>
      <c r="BP282">
        <v>1</v>
      </c>
      <c r="BS282" s="13">
        <v>90</v>
      </c>
      <c r="BW282" s="20">
        <v>45</v>
      </c>
      <c r="BX282" s="20">
        <v>36</v>
      </c>
      <c r="BY282" s="20"/>
      <c r="BZ282" s="20">
        <v>20</v>
      </c>
      <c r="CD282">
        <v>1</v>
      </c>
      <c r="CF282">
        <v>1</v>
      </c>
      <c r="CG282">
        <v>1</v>
      </c>
      <c r="CK282" t="s">
        <v>1267</v>
      </c>
      <c r="CL282">
        <v>1</v>
      </c>
      <c r="CP282">
        <v>1</v>
      </c>
      <c r="CT282" s="16">
        <v>15</v>
      </c>
      <c r="CU282" s="16">
        <v>14</v>
      </c>
      <c r="CV282" s="16">
        <v>13</v>
      </c>
      <c r="CW282" s="16">
        <v>15</v>
      </c>
      <c r="CX282" s="16">
        <v>15</v>
      </c>
      <c r="CY282" s="16">
        <v>15</v>
      </c>
      <c r="CZ282" s="16">
        <v>16</v>
      </c>
      <c r="DA282" s="16">
        <v>14</v>
      </c>
      <c r="DB282" s="16">
        <v>14</v>
      </c>
      <c r="DC282" s="16">
        <v>15</v>
      </c>
      <c r="DD282">
        <v>1</v>
      </c>
      <c r="DE282">
        <v>1</v>
      </c>
      <c r="DF282">
        <v>1</v>
      </c>
      <c r="DJ282">
        <v>1</v>
      </c>
      <c r="DM282" t="s">
        <v>1268</v>
      </c>
      <c r="DN282" t="s">
        <v>1269</v>
      </c>
      <c r="DO282" s="13">
        <v>7</v>
      </c>
      <c r="DP282" s="13">
        <v>7</v>
      </c>
      <c r="DQ282" s="13">
        <v>5</v>
      </c>
      <c r="DR282" s="13">
        <v>7</v>
      </c>
      <c r="DU282">
        <v>1</v>
      </c>
      <c r="DX282">
        <v>1</v>
      </c>
      <c r="ED282">
        <v>1</v>
      </c>
      <c r="EF282">
        <v>4</v>
      </c>
      <c r="EG282" t="s">
        <v>1270</v>
      </c>
      <c r="EH282">
        <v>1</v>
      </c>
      <c r="EI282">
        <v>2</v>
      </c>
    </row>
    <row r="283" spans="1:139" x14ac:dyDescent="0.25">
      <c r="A283" s="10">
        <v>43619.642222222225</v>
      </c>
      <c r="B283">
        <v>60</v>
      </c>
      <c r="C283">
        <v>75</v>
      </c>
      <c r="D283">
        <v>5</v>
      </c>
      <c r="E283">
        <v>3</v>
      </c>
      <c r="F283">
        <v>5</v>
      </c>
      <c r="G283">
        <v>3</v>
      </c>
      <c r="H283">
        <v>4</v>
      </c>
      <c r="I283">
        <v>2</v>
      </c>
      <c r="J283">
        <v>1</v>
      </c>
      <c r="K283">
        <v>6</v>
      </c>
      <c r="Q283" s="13">
        <v>1</v>
      </c>
      <c r="S283">
        <v>1</v>
      </c>
      <c r="Z283">
        <v>1</v>
      </c>
      <c r="AL283" s="16">
        <v>4</v>
      </c>
      <c r="AM283" s="13">
        <v>7</v>
      </c>
      <c r="AN283">
        <v>1</v>
      </c>
      <c r="AP283">
        <v>1</v>
      </c>
      <c r="AS283">
        <v>1</v>
      </c>
      <c r="AX283">
        <v>1</v>
      </c>
      <c r="AY283">
        <v>1</v>
      </c>
      <c r="BC283">
        <v>1</v>
      </c>
      <c r="BG283">
        <v>1</v>
      </c>
      <c r="BJ283">
        <v>1</v>
      </c>
      <c r="BL283">
        <v>1</v>
      </c>
      <c r="BN283">
        <v>1</v>
      </c>
      <c r="BO283">
        <v>1</v>
      </c>
      <c r="BS283" s="13">
        <v>80</v>
      </c>
      <c r="BT283">
        <v>1</v>
      </c>
      <c r="BU283">
        <v>2</v>
      </c>
      <c r="BV283">
        <v>3</v>
      </c>
      <c r="BW283" s="20">
        <v>350</v>
      </c>
      <c r="BX283" s="20">
        <v>150</v>
      </c>
      <c r="BY283" s="20">
        <v>150</v>
      </c>
      <c r="BZ283" s="20"/>
      <c r="CB283">
        <v>1</v>
      </c>
      <c r="CK283" t="s">
        <v>1271</v>
      </c>
      <c r="CL283">
        <v>1</v>
      </c>
      <c r="CP283">
        <v>1</v>
      </c>
      <c r="CT283" s="16">
        <v>14</v>
      </c>
      <c r="CU283" s="16">
        <v>14</v>
      </c>
      <c r="CV283" s="16">
        <v>14</v>
      </c>
      <c r="CW283" s="16">
        <v>14</v>
      </c>
      <c r="CX283" s="16">
        <v>14</v>
      </c>
      <c r="CY283" s="16">
        <v>14</v>
      </c>
      <c r="CZ283" s="16">
        <v>14</v>
      </c>
      <c r="DA283" s="16">
        <v>14</v>
      </c>
      <c r="DB283" s="16">
        <v>14</v>
      </c>
      <c r="DC283" s="16">
        <v>14</v>
      </c>
      <c r="DD283">
        <v>1</v>
      </c>
      <c r="DG283">
        <v>1</v>
      </c>
      <c r="DJ283">
        <v>1</v>
      </c>
      <c r="DM283" t="s">
        <v>1272</v>
      </c>
      <c r="DN283" t="s">
        <v>1273</v>
      </c>
      <c r="DO283" s="13">
        <v>5</v>
      </c>
      <c r="DP283" s="13">
        <v>5</v>
      </c>
      <c r="DQ283" s="13">
        <v>5</v>
      </c>
      <c r="DR283" s="13">
        <v>10</v>
      </c>
      <c r="DU283">
        <v>1</v>
      </c>
      <c r="DV283">
        <v>1</v>
      </c>
      <c r="EA283">
        <v>1</v>
      </c>
      <c r="EF283">
        <v>5</v>
      </c>
      <c r="EG283" t="s">
        <v>1274</v>
      </c>
      <c r="EH283">
        <v>2</v>
      </c>
      <c r="EI283">
        <v>1</v>
      </c>
    </row>
    <row r="284" spans="1:139" x14ac:dyDescent="0.25">
      <c r="A284" s="10">
        <v>43619.668425925927</v>
      </c>
      <c r="B284">
        <v>81</v>
      </c>
      <c r="C284">
        <v>71</v>
      </c>
      <c r="D284">
        <v>3</v>
      </c>
      <c r="E284">
        <v>1</v>
      </c>
      <c r="F284">
        <v>6</v>
      </c>
      <c r="G284">
        <v>3</v>
      </c>
      <c r="H284">
        <v>4</v>
      </c>
      <c r="I284">
        <v>2</v>
      </c>
      <c r="J284">
        <v>1</v>
      </c>
      <c r="K284">
        <v>5</v>
      </c>
      <c r="P284" s="13">
        <v>15</v>
      </c>
      <c r="S284">
        <v>3</v>
      </c>
      <c r="AL284" s="16">
        <v>3</v>
      </c>
      <c r="AM284" s="13">
        <v>6</v>
      </c>
      <c r="AN284">
        <v>1</v>
      </c>
      <c r="AO284" t="s">
        <v>1276</v>
      </c>
      <c r="AP284">
        <v>1</v>
      </c>
      <c r="AU284">
        <v>1</v>
      </c>
      <c r="AX284">
        <v>1</v>
      </c>
      <c r="BA284">
        <v>1</v>
      </c>
      <c r="BD284">
        <v>1</v>
      </c>
      <c r="BG284">
        <v>1</v>
      </c>
      <c r="BI284">
        <v>1</v>
      </c>
      <c r="BL284">
        <v>2</v>
      </c>
      <c r="BN284">
        <v>1</v>
      </c>
      <c r="BS284" s="13">
        <v>85</v>
      </c>
      <c r="BW284" s="20">
        <v>300</v>
      </c>
      <c r="BX284" s="20"/>
      <c r="BY284" s="20"/>
      <c r="BZ284" s="20"/>
      <c r="CL284">
        <v>1</v>
      </c>
      <c r="CP284">
        <v>1</v>
      </c>
      <c r="CT284" s="16">
        <v>13</v>
      </c>
      <c r="CU284" s="16">
        <v>15</v>
      </c>
      <c r="CV284" s="16">
        <v>13</v>
      </c>
      <c r="CW284" s="16">
        <v>14</v>
      </c>
      <c r="CX284" s="16">
        <v>14</v>
      </c>
      <c r="CY284" s="16">
        <v>16</v>
      </c>
      <c r="CZ284" s="16">
        <v>14</v>
      </c>
      <c r="DA284" s="16">
        <v>13</v>
      </c>
      <c r="DB284" s="16">
        <v>13</v>
      </c>
      <c r="DC284" s="16">
        <v>13</v>
      </c>
      <c r="DD284">
        <v>1</v>
      </c>
      <c r="DE284">
        <v>1</v>
      </c>
      <c r="DJ284">
        <v>1</v>
      </c>
      <c r="DM284" t="s">
        <v>1277</v>
      </c>
      <c r="DN284" t="s">
        <v>1278</v>
      </c>
      <c r="DO284" s="13">
        <v>7</v>
      </c>
      <c r="DP284" s="13">
        <v>8</v>
      </c>
      <c r="DQ284" s="13">
        <v>7</v>
      </c>
      <c r="DR284" s="13">
        <v>9</v>
      </c>
      <c r="DU284">
        <v>1</v>
      </c>
      <c r="DV284">
        <v>1</v>
      </c>
      <c r="EA284">
        <v>1</v>
      </c>
      <c r="EF284">
        <v>5</v>
      </c>
      <c r="EH284">
        <v>1</v>
      </c>
      <c r="EI284">
        <v>1</v>
      </c>
    </row>
    <row r="285" spans="1:139" x14ac:dyDescent="0.25">
      <c r="A285" s="10">
        <v>43619.675000000003</v>
      </c>
      <c r="B285">
        <v>10</v>
      </c>
      <c r="C285">
        <v>10</v>
      </c>
      <c r="D285">
        <v>3</v>
      </c>
      <c r="E285">
        <v>3</v>
      </c>
      <c r="F285">
        <v>4</v>
      </c>
      <c r="G285">
        <v>3</v>
      </c>
      <c r="H285">
        <v>2</v>
      </c>
      <c r="I285">
        <v>6</v>
      </c>
      <c r="J285">
        <v>2</v>
      </c>
      <c r="K285">
        <v>6</v>
      </c>
      <c r="Q285" s="13">
        <v>1</v>
      </c>
      <c r="S285">
        <v>1</v>
      </c>
      <c r="Z285">
        <v>1</v>
      </c>
      <c r="AH285">
        <v>1</v>
      </c>
      <c r="AL285" s="16">
        <v>3</v>
      </c>
      <c r="AM285" s="13">
        <v>6</v>
      </c>
      <c r="AN285">
        <v>1</v>
      </c>
      <c r="AO285" t="s">
        <v>1280</v>
      </c>
      <c r="AP285">
        <v>1</v>
      </c>
      <c r="AU285">
        <v>1</v>
      </c>
      <c r="AX285">
        <v>1</v>
      </c>
      <c r="BA285">
        <v>1</v>
      </c>
      <c r="BD285">
        <v>1</v>
      </c>
      <c r="BG285">
        <v>1</v>
      </c>
      <c r="BJ285">
        <v>1</v>
      </c>
      <c r="BL285">
        <v>2</v>
      </c>
      <c r="BN285">
        <v>1</v>
      </c>
      <c r="BO285">
        <v>1</v>
      </c>
      <c r="BP285">
        <v>1</v>
      </c>
      <c r="BS285" s="13">
        <v>97</v>
      </c>
      <c r="BT285">
        <v>2</v>
      </c>
      <c r="BU285">
        <v>1</v>
      </c>
      <c r="BV285">
        <v>3</v>
      </c>
      <c r="BW285" s="20">
        <v>350</v>
      </c>
      <c r="BX285" s="20"/>
      <c r="BY285" s="20"/>
      <c r="BZ285" s="20"/>
      <c r="CK285" t="s">
        <v>1281</v>
      </c>
      <c r="CL285">
        <v>1</v>
      </c>
      <c r="CT285" s="16">
        <v>13</v>
      </c>
      <c r="CU285" s="16">
        <v>14</v>
      </c>
      <c r="CV285" s="16">
        <v>13</v>
      </c>
      <c r="CW285" s="16">
        <v>14</v>
      </c>
      <c r="CX285" s="16">
        <v>16</v>
      </c>
      <c r="CY285" s="16">
        <v>14</v>
      </c>
      <c r="CZ285" s="16">
        <v>15</v>
      </c>
      <c r="DA285" s="16">
        <v>13</v>
      </c>
      <c r="DB285" s="16">
        <v>13</v>
      </c>
      <c r="DC285" s="16">
        <v>13</v>
      </c>
      <c r="DD285">
        <v>1</v>
      </c>
      <c r="DJ285">
        <v>1</v>
      </c>
      <c r="DM285" t="s">
        <v>1282</v>
      </c>
      <c r="DN285" t="s">
        <v>1283</v>
      </c>
      <c r="DO285" s="13">
        <v>5</v>
      </c>
      <c r="DP285" s="13">
        <v>7</v>
      </c>
      <c r="DQ285" s="13">
        <v>5</v>
      </c>
      <c r="DR285" s="13">
        <v>8</v>
      </c>
      <c r="DU285">
        <v>1</v>
      </c>
      <c r="DY285">
        <v>1</v>
      </c>
      <c r="EE285">
        <v>1</v>
      </c>
      <c r="EF285">
        <v>6</v>
      </c>
      <c r="EG285" t="s">
        <v>1284</v>
      </c>
      <c r="EH285">
        <v>2</v>
      </c>
      <c r="EI285">
        <v>2</v>
      </c>
    </row>
    <row r="286" spans="1:139" x14ac:dyDescent="0.25">
      <c r="A286" s="10">
        <v>43619.677939814814</v>
      </c>
      <c r="B286">
        <v>96</v>
      </c>
      <c r="C286">
        <v>53</v>
      </c>
      <c r="D286">
        <v>4</v>
      </c>
      <c r="E286">
        <v>2</v>
      </c>
      <c r="F286">
        <v>1</v>
      </c>
      <c r="G286">
        <v>6</v>
      </c>
      <c r="H286">
        <v>2</v>
      </c>
      <c r="I286">
        <v>4</v>
      </c>
      <c r="J286">
        <v>2</v>
      </c>
      <c r="K286">
        <v>5</v>
      </c>
      <c r="P286" s="13">
        <v>2</v>
      </c>
      <c r="S286">
        <v>2</v>
      </c>
      <c r="AL286" s="16">
        <v>4</v>
      </c>
      <c r="AM286" s="13">
        <v>7</v>
      </c>
      <c r="AN286">
        <v>2</v>
      </c>
      <c r="AO286" t="s">
        <v>1285</v>
      </c>
      <c r="AP286">
        <v>1</v>
      </c>
      <c r="AU286">
        <v>1</v>
      </c>
      <c r="AV286">
        <v>1</v>
      </c>
      <c r="AY286">
        <v>1</v>
      </c>
      <c r="BD286">
        <v>1</v>
      </c>
      <c r="BG286">
        <v>1</v>
      </c>
      <c r="BJ286">
        <v>1</v>
      </c>
      <c r="BL286">
        <v>5</v>
      </c>
      <c r="BN286">
        <v>1</v>
      </c>
      <c r="BP286">
        <v>1</v>
      </c>
      <c r="BS286" s="13">
        <v>100</v>
      </c>
      <c r="BW286" s="20">
        <v>500</v>
      </c>
      <c r="BX286" s="20">
        <v>350</v>
      </c>
      <c r="BY286" s="20"/>
      <c r="BZ286" s="20"/>
      <c r="CA286">
        <v>1</v>
      </c>
      <c r="CF286">
        <v>1</v>
      </c>
      <c r="CL286">
        <v>1</v>
      </c>
      <c r="CT286" s="16">
        <v>14</v>
      </c>
      <c r="CU286" s="16">
        <v>15</v>
      </c>
      <c r="CV286" s="16">
        <v>15</v>
      </c>
      <c r="CW286" s="16">
        <v>16</v>
      </c>
      <c r="CX286" s="16">
        <v>15</v>
      </c>
      <c r="CY286" s="16">
        <v>16</v>
      </c>
      <c r="CZ286" s="16">
        <v>16</v>
      </c>
      <c r="DA286" s="16">
        <v>15</v>
      </c>
      <c r="DB286" s="16">
        <v>16</v>
      </c>
      <c r="DC286" s="16">
        <v>15</v>
      </c>
      <c r="DD286">
        <v>1</v>
      </c>
      <c r="DF286">
        <v>1</v>
      </c>
      <c r="DG286">
        <v>1</v>
      </c>
      <c r="DJ286">
        <v>1</v>
      </c>
      <c r="DM286" t="s">
        <v>1286</v>
      </c>
      <c r="DN286" t="s">
        <v>1287</v>
      </c>
      <c r="DO286" s="13">
        <v>6</v>
      </c>
      <c r="DP286" s="13">
        <v>6</v>
      </c>
      <c r="DQ286" s="13">
        <v>6</v>
      </c>
      <c r="DR286" s="13">
        <v>7</v>
      </c>
      <c r="DT286">
        <v>1</v>
      </c>
      <c r="DV286">
        <v>1</v>
      </c>
      <c r="EA286">
        <v>1</v>
      </c>
      <c r="EH286">
        <v>1</v>
      </c>
      <c r="EI286">
        <v>1</v>
      </c>
    </row>
    <row r="287" spans="1:139" x14ac:dyDescent="0.25">
      <c r="A287" s="10">
        <v>43619.696180555555</v>
      </c>
      <c r="B287">
        <v>7</v>
      </c>
      <c r="C287">
        <v>5</v>
      </c>
      <c r="D287">
        <v>4</v>
      </c>
      <c r="E287">
        <v>1</v>
      </c>
      <c r="F287">
        <v>5</v>
      </c>
      <c r="G287">
        <v>2</v>
      </c>
      <c r="H287">
        <v>2</v>
      </c>
      <c r="I287">
        <v>4</v>
      </c>
      <c r="J287">
        <v>2</v>
      </c>
      <c r="K287">
        <v>6</v>
      </c>
      <c r="Q287" s="13">
        <v>11</v>
      </c>
      <c r="S287">
        <v>1</v>
      </c>
      <c r="W287">
        <v>1</v>
      </c>
      <c r="AB287">
        <v>1</v>
      </c>
      <c r="AG287">
        <v>1</v>
      </c>
      <c r="AL287" s="16">
        <v>4</v>
      </c>
      <c r="AM287" s="13">
        <v>8</v>
      </c>
      <c r="AN287">
        <v>1</v>
      </c>
      <c r="AO287" t="s">
        <v>1289</v>
      </c>
      <c r="AP287">
        <v>1</v>
      </c>
      <c r="AU287">
        <v>1</v>
      </c>
      <c r="AX287">
        <v>1</v>
      </c>
      <c r="BA287">
        <v>1</v>
      </c>
      <c r="BD287">
        <v>1</v>
      </c>
      <c r="BE287">
        <v>1</v>
      </c>
      <c r="BJ287">
        <v>1</v>
      </c>
      <c r="BL287">
        <v>1</v>
      </c>
      <c r="BN287">
        <v>1</v>
      </c>
      <c r="BS287" s="13">
        <v>90</v>
      </c>
      <c r="BT287">
        <v>1</v>
      </c>
      <c r="BU287">
        <v>2</v>
      </c>
      <c r="BV287">
        <v>3</v>
      </c>
      <c r="BW287" s="20">
        <v>200</v>
      </c>
      <c r="BX287" s="20"/>
      <c r="BY287" s="20"/>
      <c r="BZ287" s="20"/>
      <c r="CC287">
        <v>1</v>
      </c>
      <c r="CK287" t="s">
        <v>1290</v>
      </c>
      <c r="CL287">
        <v>1</v>
      </c>
      <c r="CP287">
        <v>1</v>
      </c>
      <c r="CT287" s="16">
        <v>14</v>
      </c>
      <c r="CU287" s="16">
        <v>16</v>
      </c>
      <c r="CV287" s="16">
        <v>14</v>
      </c>
      <c r="CW287" s="16">
        <v>15</v>
      </c>
      <c r="CX287" s="16">
        <v>14</v>
      </c>
      <c r="CY287" s="16">
        <v>15</v>
      </c>
      <c r="CZ287" s="16">
        <v>15</v>
      </c>
      <c r="DA287" s="16">
        <v>15</v>
      </c>
      <c r="DB287" s="16">
        <v>14</v>
      </c>
      <c r="DC287" s="16">
        <v>14</v>
      </c>
      <c r="DD287">
        <v>1</v>
      </c>
      <c r="DF287">
        <v>1</v>
      </c>
      <c r="DI287">
        <v>1</v>
      </c>
      <c r="DO287" s="13">
        <v>6</v>
      </c>
      <c r="DP287" s="13">
        <v>7</v>
      </c>
      <c r="DQ287" s="13">
        <v>5</v>
      </c>
      <c r="DR287" s="13">
        <v>8</v>
      </c>
      <c r="DU287">
        <v>1</v>
      </c>
      <c r="DY287">
        <v>1</v>
      </c>
      <c r="EA287">
        <v>1</v>
      </c>
      <c r="EF287">
        <v>4</v>
      </c>
      <c r="EH287">
        <v>2</v>
      </c>
      <c r="EI287">
        <v>2</v>
      </c>
    </row>
    <row r="288" spans="1:139" x14ac:dyDescent="0.25">
      <c r="A288" s="10">
        <v>43619.705370370371</v>
      </c>
      <c r="B288">
        <v>60</v>
      </c>
      <c r="C288">
        <v>40</v>
      </c>
      <c r="D288">
        <v>3</v>
      </c>
      <c r="E288">
        <v>3</v>
      </c>
      <c r="F288">
        <v>3</v>
      </c>
      <c r="G288">
        <v>5</v>
      </c>
      <c r="H288">
        <v>4</v>
      </c>
      <c r="I288">
        <v>1</v>
      </c>
      <c r="J288">
        <v>1</v>
      </c>
      <c r="K288">
        <v>4</v>
      </c>
      <c r="O288" s="13">
        <v>7</v>
      </c>
      <c r="S288">
        <v>4</v>
      </c>
      <c r="AL288" s="16">
        <v>4</v>
      </c>
      <c r="AM288" s="13">
        <v>1</v>
      </c>
      <c r="AN288">
        <v>1</v>
      </c>
      <c r="AO288" t="s">
        <v>1291</v>
      </c>
      <c r="AP288">
        <v>1</v>
      </c>
      <c r="AU288">
        <v>1</v>
      </c>
      <c r="AX288">
        <v>1</v>
      </c>
      <c r="BA288">
        <v>1</v>
      </c>
      <c r="BD288">
        <v>1</v>
      </c>
      <c r="BG288">
        <v>1</v>
      </c>
      <c r="BJ288">
        <v>1</v>
      </c>
      <c r="BL288">
        <v>2</v>
      </c>
      <c r="BN288">
        <v>1</v>
      </c>
      <c r="BS288" s="13">
        <v>100</v>
      </c>
      <c r="BW288" s="20">
        <v>60</v>
      </c>
      <c r="BX288" s="20" t="s">
        <v>1492</v>
      </c>
      <c r="BY288" s="20"/>
      <c r="BZ288" s="20"/>
      <c r="CB288">
        <v>1</v>
      </c>
      <c r="CF288">
        <v>1</v>
      </c>
      <c r="CI288">
        <v>1</v>
      </c>
      <c r="CJ288" t="s">
        <v>1292</v>
      </c>
      <c r="CL288">
        <v>1</v>
      </c>
      <c r="CT288" s="16">
        <v>17</v>
      </c>
      <c r="CU288" s="16">
        <v>15</v>
      </c>
      <c r="CV288" s="16">
        <v>14</v>
      </c>
      <c r="CW288" s="16">
        <v>15</v>
      </c>
      <c r="CX288" s="16">
        <v>16</v>
      </c>
      <c r="CY288" s="16">
        <v>16</v>
      </c>
      <c r="CZ288" s="16">
        <v>15</v>
      </c>
      <c r="DA288" s="16">
        <v>15</v>
      </c>
      <c r="DB288" s="16">
        <v>15</v>
      </c>
      <c r="DC288" s="16">
        <v>15</v>
      </c>
      <c r="DF288">
        <v>1</v>
      </c>
      <c r="DG288">
        <v>1</v>
      </c>
      <c r="DI288">
        <v>1</v>
      </c>
      <c r="DJ288">
        <v>1</v>
      </c>
      <c r="DM288" t="s">
        <v>1293</v>
      </c>
      <c r="DN288" t="s">
        <v>1294</v>
      </c>
      <c r="DO288" s="13">
        <v>7</v>
      </c>
      <c r="DP288" s="13">
        <v>7</v>
      </c>
      <c r="DQ288" s="13">
        <v>6</v>
      </c>
      <c r="DR288" s="13">
        <v>8</v>
      </c>
      <c r="DT288">
        <v>1</v>
      </c>
      <c r="DV288">
        <v>1</v>
      </c>
      <c r="EA288">
        <v>1</v>
      </c>
      <c r="EH288">
        <v>1</v>
      </c>
      <c r="EI288">
        <v>1</v>
      </c>
    </row>
    <row r="289" spans="1:139" x14ac:dyDescent="0.25">
      <c r="A289" s="10">
        <v>43619.73609953704</v>
      </c>
      <c r="B289">
        <v>80</v>
      </c>
      <c r="C289">
        <v>75</v>
      </c>
      <c r="D289">
        <v>6</v>
      </c>
      <c r="E289">
        <v>2</v>
      </c>
      <c r="F289">
        <v>1</v>
      </c>
      <c r="G289">
        <v>6</v>
      </c>
      <c r="H289">
        <v>4</v>
      </c>
      <c r="I289">
        <v>2</v>
      </c>
      <c r="J289">
        <v>1</v>
      </c>
      <c r="K289">
        <v>4</v>
      </c>
      <c r="O289" s="13">
        <v>4</v>
      </c>
      <c r="S289">
        <v>3</v>
      </c>
      <c r="AL289" s="16">
        <v>3</v>
      </c>
      <c r="AM289" s="13">
        <v>1</v>
      </c>
      <c r="AN289">
        <v>1</v>
      </c>
      <c r="AO289" t="s">
        <v>1296</v>
      </c>
      <c r="AP289">
        <v>1</v>
      </c>
      <c r="AU289">
        <v>1</v>
      </c>
      <c r="AV289">
        <v>1</v>
      </c>
      <c r="BA289">
        <v>1</v>
      </c>
      <c r="BB289">
        <v>1</v>
      </c>
      <c r="BG289">
        <v>1</v>
      </c>
      <c r="BH289">
        <v>1</v>
      </c>
      <c r="BL289">
        <v>1</v>
      </c>
      <c r="BN289">
        <v>1</v>
      </c>
      <c r="BO289">
        <v>1</v>
      </c>
      <c r="BP289">
        <v>1</v>
      </c>
      <c r="BQ289">
        <v>1</v>
      </c>
      <c r="BS289" s="13">
        <v>75</v>
      </c>
      <c r="BW289" s="20">
        <v>75</v>
      </c>
      <c r="BX289" s="20">
        <v>40</v>
      </c>
      <c r="BY289" s="20">
        <v>20</v>
      </c>
      <c r="BZ289" s="20"/>
      <c r="CB289">
        <v>1</v>
      </c>
      <c r="CC289">
        <v>1</v>
      </c>
      <c r="CD289">
        <v>1</v>
      </c>
      <c r="CF289">
        <v>1</v>
      </c>
      <c r="CG289">
        <v>1</v>
      </c>
      <c r="CH289">
        <v>1</v>
      </c>
      <c r="CI289">
        <v>1</v>
      </c>
      <c r="CJ289" t="s">
        <v>1297</v>
      </c>
      <c r="CT289" s="16">
        <v>15</v>
      </c>
      <c r="CU289" s="16">
        <v>16</v>
      </c>
      <c r="CV289" s="16">
        <v>16</v>
      </c>
      <c r="CW289" s="16">
        <v>16</v>
      </c>
      <c r="CX289" s="16">
        <v>15</v>
      </c>
      <c r="CY289" s="16">
        <v>15</v>
      </c>
      <c r="CZ289" s="16">
        <v>15</v>
      </c>
      <c r="DA289" s="16">
        <v>15</v>
      </c>
      <c r="DB289" s="16">
        <v>15</v>
      </c>
      <c r="DC289" s="16">
        <v>15</v>
      </c>
      <c r="DD289">
        <v>1</v>
      </c>
      <c r="DE289">
        <v>1</v>
      </c>
      <c r="DF289">
        <v>1</v>
      </c>
      <c r="DG289">
        <v>1</v>
      </c>
      <c r="DH289">
        <v>1</v>
      </c>
      <c r="DI289">
        <v>1</v>
      </c>
      <c r="DJ289">
        <v>1</v>
      </c>
      <c r="DM289" t="s">
        <v>1298</v>
      </c>
      <c r="DN289" t="s">
        <v>1299</v>
      </c>
      <c r="DO289" s="13">
        <v>7</v>
      </c>
      <c r="DP289" s="13">
        <v>7</v>
      </c>
      <c r="DQ289" s="13">
        <v>6</v>
      </c>
      <c r="DR289" s="13">
        <v>9</v>
      </c>
      <c r="DU289">
        <v>1</v>
      </c>
      <c r="DV289">
        <v>1</v>
      </c>
      <c r="EA289">
        <v>1</v>
      </c>
      <c r="EF289">
        <v>5</v>
      </c>
      <c r="EH289">
        <v>2</v>
      </c>
      <c r="EI289">
        <v>2</v>
      </c>
    </row>
    <row r="290" spans="1:139" x14ac:dyDescent="0.25">
      <c r="A290" s="10">
        <v>43619.751759259256</v>
      </c>
      <c r="B290">
        <v>0</v>
      </c>
      <c r="C290">
        <v>100</v>
      </c>
      <c r="D290">
        <v>7</v>
      </c>
      <c r="E290">
        <v>4</v>
      </c>
      <c r="F290">
        <v>3</v>
      </c>
      <c r="G290">
        <v>7</v>
      </c>
      <c r="H290">
        <v>4</v>
      </c>
      <c r="I290">
        <v>1</v>
      </c>
      <c r="J290">
        <v>1</v>
      </c>
      <c r="K290">
        <v>1</v>
      </c>
      <c r="L290" s="13">
        <v>10</v>
      </c>
      <c r="S290">
        <v>4</v>
      </c>
      <c r="AL290" s="16">
        <v>3</v>
      </c>
      <c r="AM290" s="13">
        <v>5</v>
      </c>
      <c r="AN290">
        <v>1</v>
      </c>
      <c r="AP290">
        <v>1</v>
      </c>
      <c r="AS290">
        <v>1</v>
      </c>
      <c r="AX290">
        <v>1</v>
      </c>
      <c r="AY290">
        <v>1</v>
      </c>
      <c r="BB290">
        <v>1</v>
      </c>
      <c r="BG290">
        <v>1</v>
      </c>
      <c r="BJ290">
        <v>1</v>
      </c>
      <c r="BL290">
        <v>1</v>
      </c>
      <c r="BN290">
        <v>1</v>
      </c>
      <c r="BS290" s="13">
        <v>100</v>
      </c>
      <c r="BW290" s="20"/>
      <c r="BX290" s="20">
        <v>8</v>
      </c>
      <c r="BY290" s="20"/>
      <c r="BZ290" s="20"/>
      <c r="CB290">
        <v>1</v>
      </c>
      <c r="CK290" t="s">
        <v>1300</v>
      </c>
      <c r="CL290">
        <v>1</v>
      </c>
      <c r="CP290">
        <v>1</v>
      </c>
      <c r="CT290" s="16">
        <v>13</v>
      </c>
      <c r="CU290" s="16">
        <v>13</v>
      </c>
      <c r="CV290" s="16">
        <v>13</v>
      </c>
      <c r="CW290" s="16">
        <v>13</v>
      </c>
      <c r="CX290" s="16">
        <v>13</v>
      </c>
      <c r="CY290" s="16">
        <v>13</v>
      </c>
      <c r="CZ290" s="16">
        <v>13</v>
      </c>
      <c r="DA290" s="16">
        <v>13</v>
      </c>
      <c r="DB290" s="16">
        <v>13</v>
      </c>
      <c r="DC290" s="16">
        <v>13</v>
      </c>
      <c r="DE290">
        <v>1</v>
      </c>
      <c r="DJ290">
        <v>1</v>
      </c>
      <c r="DM290" t="s">
        <v>1301</v>
      </c>
      <c r="DN290" t="s">
        <v>1302</v>
      </c>
      <c r="DO290" s="13">
        <v>8</v>
      </c>
      <c r="DP290" s="13">
        <v>8</v>
      </c>
      <c r="DQ290" s="13">
        <v>8</v>
      </c>
      <c r="DR290" s="13">
        <v>7</v>
      </c>
      <c r="DT290">
        <v>1</v>
      </c>
      <c r="DV290">
        <v>1</v>
      </c>
      <c r="EA290">
        <v>1</v>
      </c>
      <c r="EG290" t="s">
        <v>1303</v>
      </c>
      <c r="EH290">
        <v>1</v>
      </c>
      <c r="EI290">
        <v>1</v>
      </c>
    </row>
    <row r="291" spans="1:139" x14ac:dyDescent="0.25">
      <c r="A291" s="10">
        <v>43619.773275462961</v>
      </c>
      <c r="B291">
        <v>30</v>
      </c>
      <c r="C291">
        <v>46</v>
      </c>
      <c r="D291">
        <v>4</v>
      </c>
      <c r="E291">
        <v>2</v>
      </c>
      <c r="F291">
        <v>7</v>
      </c>
      <c r="G291">
        <v>2</v>
      </c>
      <c r="H291">
        <v>4</v>
      </c>
      <c r="I291">
        <v>1</v>
      </c>
      <c r="J291">
        <v>1</v>
      </c>
      <c r="K291">
        <v>7</v>
      </c>
      <c r="R291" s="13">
        <v>10</v>
      </c>
      <c r="S291">
        <v>2</v>
      </c>
      <c r="AL291" s="16">
        <v>2</v>
      </c>
      <c r="AM291" s="13">
        <v>8</v>
      </c>
      <c r="AN291">
        <v>1</v>
      </c>
      <c r="AP291">
        <v>1</v>
      </c>
      <c r="AU291">
        <v>1</v>
      </c>
      <c r="AV291">
        <v>1</v>
      </c>
      <c r="BA291">
        <v>1</v>
      </c>
      <c r="BD291">
        <v>1</v>
      </c>
      <c r="BG291">
        <v>1</v>
      </c>
      <c r="BJ291">
        <v>1</v>
      </c>
      <c r="BL291">
        <v>1</v>
      </c>
      <c r="BN291">
        <v>1</v>
      </c>
      <c r="BO291">
        <v>1</v>
      </c>
      <c r="BP291">
        <v>1</v>
      </c>
      <c r="BS291" s="13">
        <v>100</v>
      </c>
      <c r="BW291" s="20">
        <v>150</v>
      </c>
      <c r="BX291" s="20">
        <v>100</v>
      </c>
      <c r="BY291" s="20">
        <v>80</v>
      </c>
      <c r="BZ291" s="20">
        <v>60</v>
      </c>
      <c r="CB291">
        <v>1</v>
      </c>
      <c r="CC291">
        <v>1</v>
      </c>
      <c r="CD291">
        <v>1</v>
      </c>
      <c r="CF291">
        <v>1</v>
      </c>
      <c r="CG291">
        <v>1</v>
      </c>
      <c r="CL291">
        <v>1</v>
      </c>
      <c r="CP291">
        <v>1</v>
      </c>
      <c r="CT291" s="16">
        <v>13</v>
      </c>
      <c r="CU291" s="16">
        <v>13</v>
      </c>
      <c r="CV291" s="16">
        <v>13</v>
      </c>
      <c r="CW291" s="16">
        <v>13</v>
      </c>
      <c r="CX291" s="16">
        <v>13</v>
      </c>
      <c r="CY291" s="16">
        <v>13</v>
      </c>
      <c r="CZ291" s="16">
        <v>13</v>
      </c>
      <c r="DA291" s="16">
        <v>13</v>
      </c>
      <c r="DB291" s="16">
        <v>13</v>
      </c>
      <c r="DC291" s="16">
        <v>13</v>
      </c>
      <c r="DD291">
        <v>1</v>
      </c>
      <c r="DE291">
        <v>1</v>
      </c>
      <c r="DF291">
        <v>1</v>
      </c>
      <c r="DH291">
        <v>1</v>
      </c>
      <c r="DM291" t="s">
        <v>1304</v>
      </c>
      <c r="DN291" t="s">
        <v>202</v>
      </c>
      <c r="DO291" s="13">
        <v>8</v>
      </c>
      <c r="DP291" s="13">
        <v>8</v>
      </c>
      <c r="DQ291" s="13">
        <v>8</v>
      </c>
      <c r="DR291" s="13">
        <v>7</v>
      </c>
      <c r="DU291">
        <v>1</v>
      </c>
      <c r="DV291">
        <v>1</v>
      </c>
      <c r="EA291">
        <v>1</v>
      </c>
      <c r="EF291">
        <v>6</v>
      </c>
      <c r="EH291">
        <v>2</v>
      </c>
      <c r="EI291">
        <v>2</v>
      </c>
    </row>
    <row r="292" spans="1:139" x14ac:dyDescent="0.25">
      <c r="A292" s="10">
        <v>43619.827951388892</v>
      </c>
      <c r="C292">
        <v>74</v>
      </c>
      <c r="D292">
        <v>6</v>
      </c>
      <c r="E292">
        <v>1</v>
      </c>
      <c r="F292">
        <v>2</v>
      </c>
      <c r="G292">
        <v>5</v>
      </c>
      <c r="H292">
        <v>2</v>
      </c>
      <c r="I292">
        <v>3</v>
      </c>
      <c r="K292">
        <v>4</v>
      </c>
      <c r="O292" s="13">
        <v>4</v>
      </c>
      <c r="S292">
        <v>4</v>
      </c>
      <c r="AL292" s="16">
        <v>4</v>
      </c>
      <c r="AM292" s="13">
        <v>5</v>
      </c>
      <c r="AN292">
        <v>1</v>
      </c>
      <c r="AO292">
        <v>1102</v>
      </c>
      <c r="AR292">
        <v>1</v>
      </c>
      <c r="AU292">
        <v>1</v>
      </c>
      <c r="AV292">
        <v>1</v>
      </c>
      <c r="AY292">
        <v>1</v>
      </c>
      <c r="BH292">
        <v>1</v>
      </c>
      <c r="BK292" t="s">
        <v>1305</v>
      </c>
      <c r="BW292" s="20"/>
      <c r="BX292" s="20"/>
      <c r="BY292" s="20"/>
      <c r="BZ292" s="20"/>
      <c r="DM292" t="s">
        <v>1306</v>
      </c>
      <c r="DN292" t="s">
        <v>1307</v>
      </c>
      <c r="DO292" s="13">
        <v>5</v>
      </c>
      <c r="DP292" s="13">
        <v>6</v>
      </c>
      <c r="DQ292" s="13">
        <v>6</v>
      </c>
      <c r="DR292" s="13">
        <v>8</v>
      </c>
      <c r="DU292">
        <v>1</v>
      </c>
      <c r="DV292">
        <v>1</v>
      </c>
      <c r="EA292">
        <v>1</v>
      </c>
      <c r="EF292">
        <v>3</v>
      </c>
      <c r="EH292">
        <v>2</v>
      </c>
      <c r="EI292">
        <v>1</v>
      </c>
    </row>
    <row r="293" spans="1:139" x14ac:dyDescent="0.25">
      <c r="A293" s="10">
        <v>43619.869201388887</v>
      </c>
      <c r="B293">
        <v>42</v>
      </c>
      <c r="D293">
        <v>4</v>
      </c>
      <c r="E293">
        <v>2</v>
      </c>
      <c r="F293">
        <v>6</v>
      </c>
      <c r="G293">
        <v>6</v>
      </c>
      <c r="H293">
        <v>4</v>
      </c>
      <c r="I293">
        <v>3</v>
      </c>
      <c r="J293">
        <v>1</v>
      </c>
      <c r="K293">
        <v>6</v>
      </c>
      <c r="Q293" s="13">
        <v>1</v>
      </c>
      <c r="S293">
        <v>1</v>
      </c>
      <c r="Z293">
        <v>1</v>
      </c>
      <c r="AH293">
        <v>1</v>
      </c>
      <c r="AL293" s="16">
        <v>4</v>
      </c>
      <c r="AM293" s="13">
        <v>6</v>
      </c>
      <c r="AN293">
        <v>1</v>
      </c>
      <c r="AP293">
        <v>1</v>
      </c>
      <c r="AU293">
        <v>1</v>
      </c>
      <c r="AX293">
        <v>1</v>
      </c>
      <c r="AZ293">
        <v>1</v>
      </c>
      <c r="BC293">
        <v>1</v>
      </c>
      <c r="BG293">
        <v>1</v>
      </c>
      <c r="BJ293">
        <v>1</v>
      </c>
      <c r="BL293">
        <v>2</v>
      </c>
      <c r="BN293">
        <v>1</v>
      </c>
      <c r="BO293">
        <v>1</v>
      </c>
      <c r="BP293">
        <v>1</v>
      </c>
      <c r="BS293" s="13">
        <v>90</v>
      </c>
      <c r="BW293" s="20">
        <v>400</v>
      </c>
      <c r="BX293" s="20">
        <v>250</v>
      </c>
      <c r="BY293" s="20">
        <v>280</v>
      </c>
      <c r="BZ293" s="20">
        <v>120</v>
      </c>
      <c r="CC293">
        <v>1</v>
      </c>
      <c r="CI293">
        <v>1</v>
      </c>
      <c r="CJ293" t="s">
        <v>1309</v>
      </c>
      <c r="CL293">
        <v>1</v>
      </c>
      <c r="CP293">
        <v>1</v>
      </c>
      <c r="CT293" s="16">
        <v>14</v>
      </c>
      <c r="CU293" s="16">
        <v>16</v>
      </c>
      <c r="CV293" s="16">
        <v>13</v>
      </c>
      <c r="CW293" s="16">
        <v>14</v>
      </c>
      <c r="CX293" s="16">
        <v>14</v>
      </c>
      <c r="CY293" s="16">
        <v>14</v>
      </c>
      <c r="CZ293" s="16">
        <v>14</v>
      </c>
      <c r="DA293" s="16">
        <v>14</v>
      </c>
      <c r="DB293" s="16">
        <v>13</v>
      </c>
      <c r="DC293" s="16">
        <v>14</v>
      </c>
      <c r="DD293">
        <v>1</v>
      </c>
      <c r="DH293">
        <v>1</v>
      </c>
      <c r="DI293">
        <v>1</v>
      </c>
      <c r="DJ293">
        <v>1</v>
      </c>
      <c r="DM293" t="s">
        <v>1310</v>
      </c>
      <c r="DN293" t="s">
        <v>1311</v>
      </c>
      <c r="DO293" s="13">
        <v>6</v>
      </c>
      <c r="DP293" s="13">
        <v>7</v>
      </c>
      <c r="DQ293" s="13">
        <v>5</v>
      </c>
      <c r="DR293" s="13">
        <v>8</v>
      </c>
      <c r="DU293">
        <v>1</v>
      </c>
      <c r="DV293">
        <v>1</v>
      </c>
      <c r="ED293">
        <v>1</v>
      </c>
      <c r="EF293">
        <v>7</v>
      </c>
      <c r="EH293">
        <v>2</v>
      </c>
      <c r="EI293">
        <v>1</v>
      </c>
    </row>
    <row r="294" spans="1:139" x14ac:dyDescent="0.25">
      <c r="A294" s="10">
        <v>43619.91510416667</v>
      </c>
      <c r="B294">
        <v>35</v>
      </c>
      <c r="C294">
        <v>80</v>
      </c>
      <c r="D294">
        <v>6</v>
      </c>
      <c r="E294">
        <v>6</v>
      </c>
      <c r="F294">
        <v>5</v>
      </c>
      <c r="G294">
        <v>6</v>
      </c>
      <c r="H294">
        <v>1</v>
      </c>
      <c r="I294">
        <v>2</v>
      </c>
      <c r="J294">
        <v>1</v>
      </c>
      <c r="K294">
        <v>6</v>
      </c>
      <c r="Q294" s="13">
        <v>4</v>
      </c>
      <c r="S294">
        <v>1</v>
      </c>
      <c r="AB294">
        <v>1</v>
      </c>
      <c r="AL294" s="16">
        <v>5</v>
      </c>
      <c r="AM294" s="13">
        <v>1</v>
      </c>
      <c r="AN294">
        <v>1</v>
      </c>
      <c r="AO294" t="s">
        <v>1313</v>
      </c>
      <c r="AP294">
        <v>1</v>
      </c>
      <c r="AU294">
        <v>1</v>
      </c>
      <c r="AX294">
        <v>1</v>
      </c>
      <c r="AY294">
        <v>1</v>
      </c>
      <c r="BD294">
        <v>1</v>
      </c>
      <c r="BH294">
        <v>1</v>
      </c>
      <c r="BK294" t="s">
        <v>1314</v>
      </c>
      <c r="BL294">
        <v>2</v>
      </c>
      <c r="BN294">
        <v>1</v>
      </c>
      <c r="BP294">
        <v>1</v>
      </c>
      <c r="BS294" s="13">
        <v>95</v>
      </c>
      <c r="BT294">
        <v>1</v>
      </c>
      <c r="BU294">
        <v>2</v>
      </c>
      <c r="BV294">
        <v>3</v>
      </c>
      <c r="BW294" s="20">
        <v>200</v>
      </c>
      <c r="BX294" s="20"/>
      <c r="BY294" s="20">
        <v>140</v>
      </c>
      <c r="BZ294" s="20"/>
      <c r="CI294">
        <v>1</v>
      </c>
      <c r="CJ294" t="s">
        <v>1315</v>
      </c>
      <c r="CK294" t="s">
        <v>1316</v>
      </c>
      <c r="CL294">
        <v>1</v>
      </c>
      <c r="CP294">
        <v>1</v>
      </c>
      <c r="CT294" s="16">
        <v>14</v>
      </c>
      <c r="CU294" s="16">
        <v>14</v>
      </c>
      <c r="CV294" s="16">
        <v>14</v>
      </c>
      <c r="CY294" s="16">
        <v>13</v>
      </c>
      <c r="CZ294" s="16">
        <v>13</v>
      </c>
      <c r="DA294" s="16">
        <v>13</v>
      </c>
      <c r="DB294" s="16">
        <v>13</v>
      </c>
      <c r="DC294" s="16">
        <v>14</v>
      </c>
      <c r="DD294">
        <v>1</v>
      </c>
      <c r="DF294">
        <v>1</v>
      </c>
      <c r="DH294">
        <v>1</v>
      </c>
      <c r="DM294" t="s">
        <v>1317</v>
      </c>
      <c r="DN294" t="s">
        <v>1318</v>
      </c>
      <c r="DO294" s="13">
        <v>8</v>
      </c>
      <c r="DP294" s="13">
        <v>8</v>
      </c>
      <c r="DQ294" s="13">
        <v>5</v>
      </c>
      <c r="DR294" s="13">
        <v>10</v>
      </c>
      <c r="DU294">
        <v>1</v>
      </c>
      <c r="DV294">
        <v>1</v>
      </c>
      <c r="ED294">
        <v>1</v>
      </c>
      <c r="EF294">
        <v>7</v>
      </c>
      <c r="EH294">
        <v>2</v>
      </c>
      <c r="EI294">
        <v>2</v>
      </c>
    </row>
    <row r="295" spans="1:139" x14ac:dyDescent="0.25">
      <c r="A295" s="10">
        <v>43620.30196759259</v>
      </c>
      <c r="B295">
        <v>75</v>
      </c>
      <c r="C295">
        <v>100</v>
      </c>
      <c r="D295">
        <v>7</v>
      </c>
      <c r="E295">
        <v>3</v>
      </c>
      <c r="F295">
        <v>4</v>
      </c>
      <c r="G295">
        <v>4</v>
      </c>
      <c r="H295">
        <v>4</v>
      </c>
      <c r="I295">
        <v>2</v>
      </c>
      <c r="J295">
        <v>1</v>
      </c>
      <c r="K295">
        <v>1</v>
      </c>
      <c r="L295" s="13">
        <v>10</v>
      </c>
      <c r="S295">
        <v>4</v>
      </c>
      <c r="AL295" s="16">
        <v>4</v>
      </c>
      <c r="AM295" s="13">
        <v>5</v>
      </c>
      <c r="AN295">
        <v>1</v>
      </c>
      <c r="AO295" t="s">
        <v>1319</v>
      </c>
      <c r="AR295">
        <v>1</v>
      </c>
      <c r="AU295">
        <v>1</v>
      </c>
      <c r="AX295">
        <v>1</v>
      </c>
      <c r="BA295">
        <v>1</v>
      </c>
      <c r="BC295">
        <v>1</v>
      </c>
      <c r="BE295">
        <v>1</v>
      </c>
      <c r="BI295">
        <v>1</v>
      </c>
      <c r="BW295" s="20"/>
      <c r="BX295" s="20"/>
      <c r="BY295" s="20"/>
      <c r="BZ295" s="20"/>
      <c r="CK295" t="s">
        <v>1320</v>
      </c>
      <c r="DM295" t="s">
        <v>1321</v>
      </c>
      <c r="DN295" t="s">
        <v>1322</v>
      </c>
      <c r="DO295" s="13">
        <v>7</v>
      </c>
      <c r="DP295" s="13">
        <v>8</v>
      </c>
      <c r="DQ295" s="13">
        <v>7</v>
      </c>
      <c r="DR295" s="13">
        <v>9</v>
      </c>
      <c r="DU295">
        <v>1</v>
      </c>
      <c r="DZ295">
        <v>1</v>
      </c>
      <c r="EE295">
        <v>1</v>
      </c>
      <c r="EF295">
        <v>4</v>
      </c>
      <c r="EH295">
        <v>2</v>
      </c>
      <c r="EI295">
        <v>1</v>
      </c>
    </row>
    <row r="296" spans="1:139" x14ac:dyDescent="0.25">
      <c r="A296" s="10">
        <v>43620.315995370373</v>
      </c>
      <c r="B296">
        <v>30</v>
      </c>
      <c r="C296">
        <v>84</v>
      </c>
      <c r="D296">
        <v>5</v>
      </c>
      <c r="E296">
        <v>2</v>
      </c>
      <c r="F296">
        <v>5</v>
      </c>
      <c r="G296">
        <v>4</v>
      </c>
      <c r="H296">
        <v>4</v>
      </c>
      <c r="I296">
        <v>1</v>
      </c>
      <c r="J296">
        <v>1</v>
      </c>
      <c r="K296">
        <v>6</v>
      </c>
      <c r="Q296" s="13">
        <v>4</v>
      </c>
      <c r="S296">
        <v>1</v>
      </c>
      <c r="AB296">
        <v>1</v>
      </c>
      <c r="AL296" s="16">
        <v>1</v>
      </c>
      <c r="AM296" s="13">
        <v>6</v>
      </c>
      <c r="AN296">
        <v>1</v>
      </c>
      <c r="AO296" t="s">
        <v>333</v>
      </c>
      <c r="AP296">
        <v>1</v>
      </c>
      <c r="AT296">
        <v>1</v>
      </c>
      <c r="AX296">
        <v>1</v>
      </c>
      <c r="BA296">
        <v>1</v>
      </c>
      <c r="BD296">
        <v>1</v>
      </c>
      <c r="BG296">
        <v>1</v>
      </c>
      <c r="BH296">
        <v>1</v>
      </c>
      <c r="BL296">
        <v>2</v>
      </c>
      <c r="BN296">
        <v>1</v>
      </c>
      <c r="BO296">
        <v>1</v>
      </c>
      <c r="BS296" s="13">
        <v>100</v>
      </c>
      <c r="BW296" s="20"/>
      <c r="BX296" s="20"/>
      <c r="BY296" s="20"/>
      <c r="BZ296" s="20"/>
      <c r="CA296">
        <v>1</v>
      </c>
      <c r="CB296">
        <v>1</v>
      </c>
      <c r="CE296">
        <v>1</v>
      </c>
      <c r="CL296">
        <v>1</v>
      </c>
      <c r="CP296">
        <v>1</v>
      </c>
      <c r="CT296" s="16">
        <v>13</v>
      </c>
      <c r="CU296" s="16">
        <v>15</v>
      </c>
      <c r="CV296" s="16">
        <v>13</v>
      </c>
      <c r="CW296" s="16">
        <v>14</v>
      </c>
      <c r="CX296" s="16">
        <v>14</v>
      </c>
      <c r="CY296" s="16">
        <v>13</v>
      </c>
      <c r="CZ296" s="16">
        <v>13</v>
      </c>
      <c r="DA296" s="16">
        <v>13</v>
      </c>
      <c r="DB296" s="16">
        <v>13</v>
      </c>
      <c r="DC296" s="16">
        <v>13</v>
      </c>
      <c r="DF296">
        <v>1</v>
      </c>
      <c r="DG296">
        <v>1</v>
      </c>
      <c r="DJ296">
        <v>1</v>
      </c>
      <c r="DM296" t="s">
        <v>1324</v>
      </c>
      <c r="DN296" t="s">
        <v>1325</v>
      </c>
      <c r="DO296" s="13">
        <v>6</v>
      </c>
      <c r="DP296" s="13">
        <v>7</v>
      </c>
      <c r="DQ296" s="13">
        <v>6</v>
      </c>
      <c r="DR296" s="13">
        <v>9</v>
      </c>
      <c r="DT296">
        <v>1</v>
      </c>
      <c r="DV296">
        <v>1</v>
      </c>
      <c r="EA296">
        <v>1</v>
      </c>
      <c r="EH296">
        <v>2</v>
      </c>
      <c r="EI296">
        <v>2</v>
      </c>
    </row>
    <row r="297" spans="1:139" x14ac:dyDescent="0.25">
      <c r="A297" s="10">
        <v>43620.347638888888</v>
      </c>
      <c r="B297">
        <v>75</v>
      </c>
      <c r="C297">
        <v>85</v>
      </c>
      <c r="D297">
        <v>1</v>
      </c>
      <c r="E297">
        <v>4</v>
      </c>
      <c r="F297">
        <v>6</v>
      </c>
      <c r="G297">
        <v>2</v>
      </c>
      <c r="H297">
        <v>1</v>
      </c>
      <c r="I297">
        <v>6</v>
      </c>
      <c r="J297">
        <v>1</v>
      </c>
      <c r="K297">
        <v>1</v>
      </c>
      <c r="L297" s="13">
        <v>11</v>
      </c>
      <c r="S297">
        <v>5</v>
      </c>
      <c r="AL297" s="16">
        <v>5</v>
      </c>
      <c r="AM297" s="13">
        <v>1</v>
      </c>
      <c r="AN297">
        <v>1</v>
      </c>
      <c r="AQ297">
        <v>1</v>
      </c>
      <c r="AU297">
        <v>1</v>
      </c>
      <c r="AX297">
        <v>1</v>
      </c>
      <c r="BA297">
        <v>1</v>
      </c>
      <c r="BC297">
        <v>1</v>
      </c>
      <c r="BG297">
        <v>1</v>
      </c>
      <c r="BH297">
        <v>1</v>
      </c>
      <c r="BK297" t="s">
        <v>1326</v>
      </c>
      <c r="BW297" s="20"/>
      <c r="BX297" s="20"/>
      <c r="BY297" s="20"/>
      <c r="BZ297" s="20"/>
      <c r="DM297" t="s">
        <v>1327</v>
      </c>
      <c r="DO297" s="13">
        <v>8</v>
      </c>
      <c r="DP297" s="13">
        <v>8</v>
      </c>
      <c r="DQ297" s="13">
        <v>5</v>
      </c>
      <c r="DR297" s="13">
        <v>10</v>
      </c>
      <c r="DV297">
        <v>1</v>
      </c>
      <c r="EA297">
        <v>1</v>
      </c>
      <c r="EF297">
        <v>4</v>
      </c>
      <c r="EH297">
        <v>2</v>
      </c>
      <c r="EI297">
        <v>2</v>
      </c>
    </row>
    <row r="298" spans="1:139" x14ac:dyDescent="0.25">
      <c r="A298" s="10">
        <v>43620.493692129632</v>
      </c>
      <c r="B298">
        <v>69</v>
      </c>
      <c r="C298">
        <v>62</v>
      </c>
      <c r="D298">
        <v>4</v>
      </c>
      <c r="E298">
        <v>2</v>
      </c>
      <c r="F298">
        <v>1</v>
      </c>
      <c r="G298">
        <v>3</v>
      </c>
      <c r="H298">
        <v>4</v>
      </c>
      <c r="I298">
        <v>6</v>
      </c>
      <c r="J298">
        <v>1</v>
      </c>
      <c r="K298">
        <v>2</v>
      </c>
      <c r="M298" s="13">
        <v>12</v>
      </c>
      <c r="S298">
        <v>2</v>
      </c>
      <c r="AL298" s="16">
        <v>2</v>
      </c>
      <c r="AM298" s="13">
        <v>5</v>
      </c>
      <c r="AN298">
        <v>1</v>
      </c>
      <c r="AO298" t="s">
        <v>1328</v>
      </c>
      <c r="AP298">
        <v>1</v>
      </c>
      <c r="AU298">
        <v>1</v>
      </c>
      <c r="AW298">
        <v>1</v>
      </c>
      <c r="AY298">
        <v>1</v>
      </c>
      <c r="BB298">
        <v>1</v>
      </c>
      <c r="BG298">
        <v>1</v>
      </c>
      <c r="BH298">
        <v>1</v>
      </c>
      <c r="BN298">
        <v>1</v>
      </c>
      <c r="BS298" s="13">
        <v>75</v>
      </c>
      <c r="BT298">
        <v>1</v>
      </c>
      <c r="BU298">
        <v>2</v>
      </c>
      <c r="BV298">
        <v>3</v>
      </c>
      <c r="BW298" s="20">
        <v>120</v>
      </c>
      <c r="BX298" s="20">
        <v>90</v>
      </c>
      <c r="BY298" s="20">
        <v>60</v>
      </c>
      <c r="BZ298" s="20"/>
      <c r="CC298">
        <v>1</v>
      </c>
      <c r="CL298">
        <v>1</v>
      </c>
      <c r="CP298">
        <v>1</v>
      </c>
      <c r="CT298" s="16">
        <v>14</v>
      </c>
      <c r="CU298" s="16">
        <v>15</v>
      </c>
      <c r="CV298" s="16">
        <v>14</v>
      </c>
      <c r="CW298" s="16">
        <v>13</v>
      </c>
      <c r="CX298" s="16">
        <v>14</v>
      </c>
      <c r="CY298" s="16">
        <v>15</v>
      </c>
      <c r="CZ298" s="16">
        <v>16</v>
      </c>
      <c r="DA298" s="16">
        <v>15</v>
      </c>
      <c r="DB298" s="16">
        <v>14</v>
      </c>
      <c r="DC298" s="16">
        <v>16</v>
      </c>
      <c r="DD298">
        <v>1</v>
      </c>
      <c r="DE298">
        <v>1</v>
      </c>
      <c r="DF298">
        <v>1</v>
      </c>
      <c r="DG298">
        <v>1</v>
      </c>
      <c r="DI298">
        <v>1</v>
      </c>
      <c r="DJ298">
        <v>1</v>
      </c>
      <c r="DM298" t="s">
        <v>1329</v>
      </c>
      <c r="DN298" t="s">
        <v>1330</v>
      </c>
      <c r="DO298" s="13">
        <v>8</v>
      </c>
      <c r="DP298" s="13">
        <v>8</v>
      </c>
      <c r="DQ298" s="13">
        <v>7</v>
      </c>
      <c r="DR298" s="13">
        <v>8</v>
      </c>
      <c r="DU298">
        <v>1</v>
      </c>
      <c r="DZ298">
        <v>1</v>
      </c>
      <c r="EE298">
        <v>1</v>
      </c>
      <c r="EF298">
        <v>4</v>
      </c>
      <c r="EH298">
        <v>2</v>
      </c>
      <c r="EI298">
        <v>2</v>
      </c>
    </row>
    <row r="299" spans="1:139" x14ac:dyDescent="0.25">
      <c r="A299" s="10">
        <v>43620.536273148151</v>
      </c>
      <c r="B299">
        <v>88</v>
      </c>
      <c r="C299">
        <v>72</v>
      </c>
      <c r="D299">
        <v>4</v>
      </c>
      <c r="E299">
        <v>1</v>
      </c>
      <c r="F299">
        <v>5</v>
      </c>
      <c r="G299">
        <v>4</v>
      </c>
      <c r="H299">
        <v>2</v>
      </c>
      <c r="I299">
        <v>2</v>
      </c>
      <c r="J299">
        <v>2</v>
      </c>
      <c r="K299">
        <v>7</v>
      </c>
      <c r="R299" s="13">
        <v>6</v>
      </c>
      <c r="S299">
        <v>1</v>
      </c>
      <c r="W299">
        <v>1</v>
      </c>
      <c r="AA299">
        <v>1</v>
      </c>
      <c r="AE299">
        <v>1</v>
      </c>
      <c r="AH299">
        <v>1</v>
      </c>
      <c r="AL299" s="16">
        <v>1</v>
      </c>
      <c r="AM299" s="13">
        <v>8</v>
      </c>
      <c r="AN299">
        <v>2</v>
      </c>
      <c r="AO299" t="s">
        <v>1331</v>
      </c>
      <c r="AP299">
        <v>1</v>
      </c>
      <c r="AS299">
        <v>1</v>
      </c>
      <c r="AW299">
        <v>1</v>
      </c>
      <c r="AY299">
        <v>1</v>
      </c>
      <c r="BC299">
        <v>1</v>
      </c>
      <c r="BG299">
        <v>1</v>
      </c>
      <c r="BJ299">
        <v>1</v>
      </c>
      <c r="BL299">
        <v>1</v>
      </c>
      <c r="BP299">
        <v>1</v>
      </c>
      <c r="BQ299">
        <v>1</v>
      </c>
      <c r="BR299" t="s">
        <v>1332</v>
      </c>
      <c r="BS299" s="13">
        <v>80</v>
      </c>
      <c r="BW299" s="20">
        <v>150</v>
      </c>
      <c r="BX299" s="20">
        <v>100</v>
      </c>
      <c r="BY299" s="20">
        <v>75</v>
      </c>
      <c r="BZ299" s="20">
        <v>119</v>
      </c>
      <c r="CB299">
        <v>1</v>
      </c>
      <c r="CC299">
        <v>1</v>
      </c>
      <c r="CD299">
        <v>1</v>
      </c>
      <c r="CE299">
        <v>1</v>
      </c>
      <c r="CH299">
        <v>1</v>
      </c>
      <c r="CL299">
        <v>1</v>
      </c>
      <c r="CP299">
        <v>1</v>
      </c>
      <c r="CT299" s="16">
        <v>13</v>
      </c>
      <c r="CU299" s="16">
        <v>13</v>
      </c>
      <c r="CV299" s="16">
        <v>13</v>
      </c>
      <c r="CW299" s="16">
        <v>13</v>
      </c>
      <c r="CX299" s="16">
        <v>13</v>
      </c>
      <c r="CY299" s="16">
        <v>13</v>
      </c>
      <c r="CZ299" s="16">
        <v>13</v>
      </c>
      <c r="DA299" s="16">
        <v>13</v>
      </c>
      <c r="DB299" s="16">
        <v>13</v>
      </c>
      <c r="DC299" s="16">
        <v>13</v>
      </c>
      <c r="DJ299">
        <v>1</v>
      </c>
      <c r="DM299" t="s">
        <v>1333</v>
      </c>
      <c r="DN299" t="s">
        <v>1334</v>
      </c>
      <c r="DO299" s="13">
        <v>7</v>
      </c>
      <c r="DP299" s="13">
        <v>7</v>
      </c>
      <c r="DQ299" s="13">
        <v>7</v>
      </c>
      <c r="DR299" s="13">
        <v>6</v>
      </c>
      <c r="DU299">
        <v>1</v>
      </c>
      <c r="DV299">
        <v>1</v>
      </c>
      <c r="EE299">
        <v>1</v>
      </c>
      <c r="EF299">
        <v>3</v>
      </c>
      <c r="EG299" t="s">
        <v>1335</v>
      </c>
      <c r="EH299">
        <v>1</v>
      </c>
      <c r="EI299">
        <v>1</v>
      </c>
    </row>
    <row r="300" spans="1:139" x14ac:dyDescent="0.25">
      <c r="A300" s="10">
        <v>43620.553043981483</v>
      </c>
      <c r="B300">
        <v>17</v>
      </c>
      <c r="C300">
        <v>36</v>
      </c>
      <c r="D300">
        <v>2</v>
      </c>
      <c r="E300">
        <v>2</v>
      </c>
      <c r="F300">
        <v>3</v>
      </c>
      <c r="G300">
        <v>2</v>
      </c>
      <c r="H300">
        <v>4</v>
      </c>
      <c r="I300">
        <v>3</v>
      </c>
      <c r="J300">
        <v>1</v>
      </c>
      <c r="K300">
        <v>3</v>
      </c>
      <c r="N300" s="13">
        <v>6</v>
      </c>
      <c r="S300">
        <v>2</v>
      </c>
      <c r="AL300" s="16">
        <v>3</v>
      </c>
      <c r="AM300" s="13">
        <v>1</v>
      </c>
      <c r="AN300">
        <v>1</v>
      </c>
      <c r="AP300">
        <v>1</v>
      </c>
      <c r="AU300">
        <v>1</v>
      </c>
      <c r="AX300">
        <v>1</v>
      </c>
      <c r="BA300">
        <v>1</v>
      </c>
      <c r="BD300">
        <v>1</v>
      </c>
      <c r="BG300">
        <v>1</v>
      </c>
      <c r="BJ300">
        <v>1</v>
      </c>
      <c r="BL300">
        <v>3</v>
      </c>
      <c r="BN300">
        <v>1</v>
      </c>
      <c r="BS300" s="13">
        <v>100</v>
      </c>
      <c r="BW300" s="20"/>
      <c r="BX300" s="20"/>
      <c r="BY300" s="20"/>
      <c r="BZ300" s="20"/>
      <c r="CA300">
        <v>1</v>
      </c>
      <c r="CD300">
        <v>1</v>
      </c>
      <c r="CH300">
        <v>1</v>
      </c>
      <c r="CT300" s="16">
        <v>14</v>
      </c>
      <c r="CU300" s="16">
        <v>13</v>
      </c>
      <c r="CV300" s="16">
        <v>13</v>
      </c>
      <c r="CW300" s="16">
        <v>13</v>
      </c>
      <c r="CX300" s="16">
        <v>13</v>
      </c>
      <c r="CY300" s="16">
        <v>13</v>
      </c>
      <c r="CZ300" s="16">
        <v>13</v>
      </c>
      <c r="DA300" s="16">
        <v>13</v>
      </c>
      <c r="DB300" s="16">
        <v>13</v>
      </c>
      <c r="DC300" s="16">
        <v>13</v>
      </c>
      <c r="DD300">
        <v>1</v>
      </c>
      <c r="DE300">
        <v>1</v>
      </c>
      <c r="DF300">
        <v>1</v>
      </c>
      <c r="DG300">
        <v>1</v>
      </c>
      <c r="DH300">
        <v>1</v>
      </c>
      <c r="DJ300">
        <v>1</v>
      </c>
      <c r="DO300" s="13">
        <v>7</v>
      </c>
      <c r="DP300" s="13">
        <v>7</v>
      </c>
      <c r="DQ300" s="13">
        <v>7</v>
      </c>
      <c r="DR300" s="13">
        <v>7</v>
      </c>
      <c r="DU300">
        <v>1</v>
      </c>
      <c r="DZ300">
        <v>1</v>
      </c>
      <c r="EA300">
        <v>1</v>
      </c>
      <c r="EF300">
        <v>7</v>
      </c>
      <c r="EH300">
        <v>2</v>
      </c>
      <c r="EI300">
        <v>2</v>
      </c>
    </row>
    <row r="301" spans="1:139" x14ac:dyDescent="0.25">
      <c r="A301" s="10">
        <v>43620.708020833335</v>
      </c>
      <c r="B301">
        <v>52</v>
      </c>
      <c r="C301">
        <v>14</v>
      </c>
      <c r="D301">
        <v>1</v>
      </c>
      <c r="E301">
        <v>7</v>
      </c>
      <c r="F301">
        <v>7</v>
      </c>
      <c r="G301">
        <v>5</v>
      </c>
      <c r="H301">
        <v>4</v>
      </c>
      <c r="I301">
        <v>4</v>
      </c>
      <c r="J301">
        <v>1</v>
      </c>
      <c r="K301">
        <v>6</v>
      </c>
      <c r="Q301" s="13">
        <v>11</v>
      </c>
      <c r="S301">
        <v>3</v>
      </c>
      <c r="AL301" s="16">
        <v>3</v>
      </c>
      <c r="AM301" s="13">
        <v>6</v>
      </c>
      <c r="AN301">
        <v>1</v>
      </c>
      <c r="AO301" t="s">
        <v>1033</v>
      </c>
      <c r="AP301">
        <v>1</v>
      </c>
      <c r="BL301">
        <v>1</v>
      </c>
      <c r="BN301">
        <v>1</v>
      </c>
      <c r="BS301" s="13">
        <v>99</v>
      </c>
      <c r="BW301" s="20">
        <v>200</v>
      </c>
      <c r="BX301" s="20">
        <v>100</v>
      </c>
      <c r="BY301" s="20"/>
      <c r="BZ301" s="20"/>
      <c r="CI301">
        <v>1</v>
      </c>
      <c r="CJ301" t="s">
        <v>1337</v>
      </c>
      <c r="CL301">
        <v>1</v>
      </c>
      <c r="CP301">
        <v>1</v>
      </c>
      <c r="CT301" s="16">
        <v>13</v>
      </c>
      <c r="CU301" s="16">
        <v>13</v>
      </c>
      <c r="CV301" s="16">
        <v>13</v>
      </c>
      <c r="CW301" s="16">
        <v>16</v>
      </c>
      <c r="CX301" s="16">
        <v>13</v>
      </c>
      <c r="CY301" s="16">
        <v>16</v>
      </c>
      <c r="CZ301" s="16">
        <v>16</v>
      </c>
      <c r="DA301" s="16">
        <v>13</v>
      </c>
      <c r="DB301" s="16">
        <v>13</v>
      </c>
      <c r="DC301" s="16">
        <v>13</v>
      </c>
      <c r="DD301">
        <v>1</v>
      </c>
      <c r="DE301">
        <v>1</v>
      </c>
      <c r="DF301">
        <v>1</v>
      </c>
      <c r="DM301" t="s">
        <v>1338</v>
      </c>
      <c r="DO301" s="13">
        <v>7</v>
      </c>
      <c r="DP301" s="13">
        <v>8</v>
      </c>
      <c r="DQ301" s="13">
        <v>6</v>
      </c>
      <c r="DR301" s="13">
        <v>9</v>
      </c>
      <c r="DV301">
        <v>1</v>
      </c>
      <c r="EA301">
        <v>1</v>
      </c>
      <c r="EF301">
        <v>5</v>
      </c>
      <c r="EH301">
        <v>1</v>
      </c>
      <c r="EI301">
        <v>2</v>
      </c>
    </row>
    <row r="302" spans="1:139" x14ac:dyDescent="0.25">
      <c r="A302" s="10">
        <v>43620.792523148149</v>
      </c>
      <c r="B302">
        <v>50</v>
      </c>
      <c r="C302">
        <v>95</v>
      </c>
      <c r="D302">
        <v>7</v>
      </c>
      <c r="E302">
        <v>3</v>
      </c>
      <c r="F302">
        <v>2</v>
      </c>
      <c r="G302">
        <v>3</v>
      </c>
      <c r="H302">
        <v>1</v>
      </c>
      <c r="I302">
        <v>2</v>
      </c>
      <c r="J302">
        <v>1</v>
      </c>
      <c r="K302">
        <v>6</v>
      </c>
      <c r="Q302" s="13">
        <v>11</v>
      </c>
      <c r="S302">
        <v>1</v>
      </c>
      <c r="T302">
        <v>1</v>
      </c>
      <c r="W302">
        <v>1</v>
      </c>
      <c r="AB302">
        <v>1</v>
      </c>
      <c r="AL302" s="16">
        <v>4</v>
      </c>
      <c r="AM302" s="13">
        <v>6</v>
      </c>
      <c r="AN302">
        <v>1</v>
      </c>
      <c r="AO302" t="s">
        <v>1339</v>
      </c>
      <c r="AP302">
        <v>1</v>
      </c>
      <c r="AU302">
        <v>1</v>
      </c>
      <c r="AX302">
        <v>1</v>
      </c>
      <c r="AY302">
        <v>1</v>
      </c>
      <c r="BF302">
        <v>1</v>
      </c>
      <c r="BJ302">
        <v>1</v>
      </c>
      <c r="BL302">
        <v>1</v>
      </c>
      <c r="BN302">
        <v>1</v>
      </c>
      <c r="BP302">
        <v>1</v>
      </c>
      <c r="BS302" s="13">
        <v>95</v>
      </c>
      <c r="BT302">
        <v>2</v>
      </c>
      <c r="BU302">
        <v>1</v>
      </c>
      <c r="BV302">
        <v>3</v>
      </c>
      <c r="BW302" s="20"/>
      <c r="BX302" s="20"/>
      <c r="BY302" s="20">
        <v>100</v>
      </c>
      <c r="BZ302" s="20"/>
      <c r="CA302">
        <v>1</v>
      </c>
      <c r="CK302" t="s">
        <v>1340</v>
      </c>
      <c r="CL302">
        <v>1</v>
      </c>
      <c r="CP302">
        <v>1</v>
      </c>
      <c r="CT302" s="16">
        <v>14</v>
      </c>
      <c r="CU302" s="16">
        <v>15</v>
      </c>
      <c r="CV302" s="16">
        <v>13</v>
      </c>
      <c r="CW302" s="16">
        <v>14</v>
      </c>
      <c r="CX302" s="16">
        <v>15</v>
      </c>
      <c r="CY302" s="16">
        <v>14</v>
      </c>
      <c r="CZ302" s="16">
        <v>14</v>
      </c>
      <c r="DA302" s="16">
        <v>14</v>
      </c>
      <c r="DB302" s="16">
        <v>14</v>
      </c>
      <c r="DC302" s="16">
        <v>15</v>
      </c>
      <c r="DD302">
        <v>1</v>
      </c>
      <c r="DG302">
        <v>1</v>
      </c>
      <c r="DJ302">
        <v>1</v>
      </c>
      <c r="DO302" s="13">
        <v>5</v>
      </c>
      <c r="DP302" s="13">
        <v>7</v>
      </c>
      <c r="DQ302" s="13">
        <v>5</v>
      </c>
      <c r="DR302" s="13">
        <v>9</v>
      </c>
      <c r="DU302">
        <v>1</v>
      </c>
      <c r="DV302">
        <v>1</v>
      </c>
      <c r="EB302">
        <v>1</v>
      </c>
      <c r="EF302">
        <v>5</v>
      </c>
      <c r="EH302">
        <v>2</v>
      </c>
      <c r="EI302">
        <v>1</v>
      </c>
    </row>
    <row r="303" spans="1:139" x14ac:dyDescent="0.25">
      <c r="A303" s="10">
        <v>43621.621736111112</v>
      </c>
      <c r="B303">
        <v>76</v>
      </c>
      <c r="C303">
        <v>58</v>
      </c>
      <c r="D303">
        <v>7</v>
      </c>
      <c r="E303">
        <v>6</v>
      </c>
      <c r="F303">
        <v>5</v>
      </c>
      <c r="G303">
        <v>6</v>
      </c>
      <c r="H303">
        <v>4</v>
      </c>
      <c r="I303">
        <v>2</v>
      </c>
      <c r="J303">
        <v>1</v>
      </c>
      <c r="K303">
        <v>4</v>
      </c>
      <c r="O303" s="13">
        <v>7</v>
      </c>
      <c r="S303">
        <v>1</v>
      </c>
      <c r="W303">
        <v>1</v>
      </c>
      <c r="AB303">
        <v>1</v>
      </c>
      <c r="AG303">
        <v>1</v>
      </c>
      <c r="AL303" s="16">
        <v>4</v>
      </c>
      <c r="AM303" s="13">
        <v>8</v>
      </c>
      <c r="AN303">
        <v>1</v>
      </c>
      <c r="AO303" t="s">
        <v>1342</v>
      </c>
      <c r="AP303">
        <v>1</v>
      </c>
      <c r="AU303">
        <v>1</v>
      </c>
      <c r="AX303">
        <v>1</v>
      </c>
      <c r="AY303">
        <v>1</v>
      </c>
      <c r="BD303">
        <v>1</v>
      </c>
      <c r="BG303">
        <v>1</v>
      </c>
      <c r="BJ303">
        <v>1</v>
      </c>
      <c r="BL303">
        <v>1</v>
      </c>
      <c r="BO303">
        <v>1</v>
      </c>
      <c r="BS303" s="13">
        <v>100</v>
      </c>
      <c r="BW303" s="20">
        <v>200</v>
      </c>
      <c r="BX303" s="20"/>
      <c r="BY303" s="20">
        <v>115</v>
      </c>
      <c r="BZ303" s="20"/>
      <c r="CI303">
        <v>1</v>
      </c>
      <c r="CJ303" t="s">
        <v>362</v>
      </c>
      <c r="CL303">
        <v>1</v>
      </c>
      <c r="CP303">
        <v>1</v>
      </c>
      <c r="CT303" s="16">
        <v>15</v>
      </c>
      <c r="CU303" s="16">
        <v>14</v>
      </c>
      <c r="CV303" s="16">
        <v>15</v>
      </c>
      <c r="CW303" s="16">
        <v>13</v>
      </c>
      <c r="CX303" s="16">
        <v>14</v>
      </c>
      <c r="CY303" s="16">
        <v>13</v>
      </c>
      <c r="CZ303" s="16">
        <v>13</v>
      </c>
      <c r="DA303" s="16">
        <v>13</v>
      </c>
      <c r="DB303" s="16">
        <v>13</v>
      </c>
      <c r="DC303" s="16">
        <v>13</v>
      </c>
      <c r="DD303">
        <v>1</v>
      </c>
      <c r="DG303">
        <v>1</v>
      </c>
      <c r="DI303">
        <v>1</v>
      </c>
      <c r="DM303" t="s">
        <v>1343</v>
      </c>
      <c r="DN303" t="s">
        <v>1344</v>
      </c>
      <c r="DO303" s="13">
        <v>6</v>
      </c>
      <c r="DP303" s="13">
        <v>6</v>
      </c>
      <c r="DQ303" s="13">
        <v>6</v>
      </c>
      <c r="DR303" s="13">
        <v>7</v>
      </c>
      <c r="DU303">
        <v>1</v>
      </c>
      <c r="DV303">
        <v>1</v>
      </c>
      <c r="EA303">
        <v>1</v>
      </c>
      <c r="EF303">
        <v>4</v>
      </c>
      <c r="EH303">
        <v>2</v>
      </c>
      <c r="EI303">
        <v>2</v>
      </c>
    </row>
    <row r="304" spans="1:139" x14ac:dyDescent="0.25">
      <c r="A304" s="10">
        <v>43622.984710648147</v>
      </c>
      <c r="B304">
        <v>26</v>
      </c>
      <c r="C304">
        <v>69</v>
      </c>
      <c r="D304">
        <v>3</v>
      </c>
      <c r="E304">
        <v>3</v>
      </c>
      <c r="F304">
        <v>1</v>
      </c>
      <c r="G304">
        <v>1</v>
      </c>
      <c r="H304">
        <v>1</v>
      </c>
      <c r="I304">
        <v>4</v>
      </c>
      <c r="J304">
        <v>1</v>
      </c>
      <c r="K304">
        <v>1</v>
      </c>
      <c r="L304" s="13">
        <v>8</v>
      </c>
      <c r="S304">
        <v>3</v>
      </c>
      <c r="AL304" s="16">
        <v>3</v>
      </c>
      <c r="AM304" s="13">
        <v>1</v>
      </c>
      <c r="AN304">
        <v>1</v>
      </c>
      <c r="AP304">
        <v>1</v>
      </c>
      <c r="AU304">
        <v>1</v>
      </c>
      <c r="AW304">
        <v>1</v>
      </c>
      <c r="BA304">
        <v>1</v>
      </c>
      <c r="BC304">
        <v>1</v>
      </c>
      <c r="BG304">
        <v>1</v>
      </c>
      <c r="BH304">
        <v>1</v>
      </c>
      <c r="BL304">
        <v>1</v>
      </c>
      <c r="BN304">
        <v>1</v>
      </c>
      <c r="BS304" s="13">
        <v>100</v>
      </c>
      <c r="BW304" s="20"/>
      <c r="BX304" s="20"/>
      <c r="BY304" s="20"/>
      <c r="BZ304" s="20"/>
      <c r="CA304">
        <v>1</v>
      </c>
      <c r="CK304" t="s">
        <v>1345</v>
      </c>
      <c r="CL304">
        <v>1</v>
      </c>
      <c r="CT304" s="16">
        <v>14</v>
      </c>
      <c r="CU304" s="16">
        <v>14</v>
      </c>
      <c r="CV304" s="16">
        <v>13</v>
      </c>
      <c r="CX304" s="16">
        <v>14</v>
      </c>
      <c r="CY304" s="16">
        <v>16</v>
      </c>
      <c r="CZ304" s="16">
        <v>16</v>
      </c>
      <c r="DA304" s="16">
        <v>13</v>
      </c>
      <c r="DB304" s="16">
        <v>13</v>
      </c>
      <c r="DC304" s="16">
        <v>14</v>
      </c>
      <c r="DD304">
        <v>1</v>
      </c>
      <c r="DG304">
        <v>1</v>
      </c>
      <c r="DH304">
        <v>1</v>
      </c>
      <c r="DJ304">
        <v>1</v>
      </c>
      <c r="DM304" t="s">
        <v>1346</v>
      </c>
      <c r="DN304" t="s">
        <v>1347</v>
      </c>
      <c r="DO304" s="13">
        <v>8</v>
      </c>
      <c r="DP304" s="13">
        <v>8</v>
      </c>
      <c r="DQ304" s="13">
        <v>6</v>
      </c>
      <c r="DR304" s="13">
        <v>9</v>
      </c>
      <c r="DU304">
        <v>1</v>
      </c>
      <c r="DV304">
        <v>1</v>
      </c>
      <c r="EA304">
        <v>1</v>
      </c>
      <c r="EF304">
        <v>5</v>
      </c>
      <c r="EH304">
        <v>2</v>
      </c>
      <c r="EI304">
        <v>1</v>
      </c>
    </row>
    <row r="305" spans="1:139" x14ac:dyDescent="0.25">
      <c r="A305" s="10">
        <v>43625.158009259256</v>
      </c>
      <c r="B305">
        <v>50</v>
      </c>
      <c r="C305">
        <v>69</v>
      </c>
      <c r="D305">
        <v>3</v>
      </c>
      <c r="E305">
        <v>6</v>
      </c>
      <c r="F305">
        <v>7</v>
      </c>
      <c r="G305">
        <v>4</v>
      </c>
      <c r="H305">
        <v>2</v>
      </c>
      <c r="I305">
        <v>2</v>
      </c>
      <c r="J305">
        <v>2</v>
      </c>
      <c r="K305">
        <v>5</v>
      </c>
      <c r="P305" s="13">
        <v>1</v>
      </c>
      <c r="S305">
        <v>4</v>
      </c>
      <c r="AL305" s="16">
        <v>4</v>
      </c>
      <c r="AM305" s="13">
        <v>8</v>
      </c>
      <c r="AN305">
        <v>3</v>
      </c>
      <c r="AO305" t="s">
        <v>1349</v>
      </c>
      <c r="AQ305">
        <v>1</v>
      </c>
      <c r="AU305">
        <v>1</v>
      </c>
      <c r="AW305">
        <v>1</v>
      </c>
      <c r="AZ305">
        <v>1</v>
      </c>
      <c r="BC305">
        <v>1</v>
      </c>
      <c r="BF305">
        <v>1</v>
      </c>
      <c r="BJ305">
        <v>1</v>
      </c>
      <c r="BW305" s="20"/>
      <c r="BX305" s="20"/>
      <c r="BY305" s="20"/>
      <c r="BZ305" s="20"/>
      <c r="DM305" t="s">
        <v>1350</v>
      </c>
      <c r="DN305" t="s">
        <v>1351</v>
      </c>
      <c r="DO305" s="13">
        <v>8</v>
      </c>
      <c r="DP305" s="13">
        <v>8</v>
      </c>
      <c r="DQ305" s="13">
        <v>8</v>
      </c>
      <c r="DR305" s="13">
        <v>8</v>
      </c>
      <c r="DU305">
        <v>1</v>
      </c>
      <c r="DV305">
        <v>1</v>
      </c>
      <c r="EA305">
        <v>1</v>
      </c>
      <c r="EF305">
        <v>4</v>
      </c>
      <c r="EG305" t="s">
        <v>1352</v>
      </c>
      <c r="EH305">
        <v>1</v>
      </c>
      <c r="EI305">
        <v>1</v>
      </c>
    </row>
    <row r="306" spans="1:139" x14ac:dyDescent="0.25">
      <c r="BW306" s="21"/>
      <c r="BX306" s="21"/>
      <c r="BY306" s="21"/>
      <c r="BZ306" s="21"/>
    </row>
    <row r="307" spans="1:139" x14ac:dyDescent="0.25">
      <c r="A307" s="7" t="s">
        <v>15</v>
      </c>
      <c r="B307">
        <f>COUNTIF(B$2:B$305,"&lt;20")</f>
        <v>27</v>
      </c>
      <c r="C307">
        <f>COUNTIF(C$2:C$305,"&lt;20")</f>
        <v>49</v>
      </c>
    </row>
    <row r="308" spans="1:139" x14ac:dyDescent="0.25">
      <c r="A308" s="7" t="s">
        <v>11</v>
      </c>
      <c r="B308">
        <f>COUNTIFS(B$2:B$305,"&gt;19",B$2:B$305,"&lt;40")</f>
        <v>52</v>
      </c>
      <c r="C308">
        <f>COUNTIFS(C$2:C$305,"&gt;19",C$2:C$305,"&lt;40")</f>
        <v>49</v>
      </c>
    </row>
    <row r="309" spans="1:139" x14ac:dyDescent="0.25">
      <c r="A309" s="7" t="s">
        <v>12</v>
      </c>
      <c r="B309">
        <f>COUNTIFS(B$2:B$305,"&gt;=40",B$2:B$305,"&lt;=59")</f>
        <v>48</v>
      </c>
      <c r="C309">
        <f>COUNTIFS(C$2:C$305,"&gt;=40",C$2:C$305,"&lt;=59")</f>
        <v>39</v>
      </c>
    </row>
    <row r="310" spans="1:139" x14ac:dyDescent="0.25">
      <c r="A310" s="7" t="s">
        <v>13</v>
      </c>
      <c r="B310">
        <f>COUNTIFS(B$2:B$305,"&gt;=60",B$2:B$305,"&lt;=79")</f>
        <v>73</v>
      </c>
      <c r="C310">
        <f>COUNTIFS(C$2:C$305,"&gt;=60",C$2:C$305,"&lt;=79")</f>
        <v>56</v>
      </c>
    </row>
    <row r="311" spans="1:139" x14ac:dyDescent="0.25">
      <c r="A311" s="7" t="s">
        <v>14</v>
      </c>
      <c r="B311">
        <f>COUNTIF(B$2:B$305,"&gt;79")</f>
        <v>60</v>
      </c>
      <c r="C311">
        <f>COUNTIF(C$2:C$305,"&gt;=80")</f>
        <v>62</v>
      </c>
    </row>
    <row r="312" spans="1:139" x14ac:dyDescent="0.25">
      <c r="B312">
        <f>SUM(B307:B311)</f>
        <v>260</v>
      </c>
      <c r="C312">
        <f>SUM(C307:C311)</f>
        <v>255</v>
      </c>
    </row>
    <row r="315" spans="1:139" x14ac:dyDescent="0.25">
      <c r="A315" s="7" t="s">
        <v>15</v>
      </c>
      <c r="B315" s="4">
        <f>B307/B312</f>
        <v>0.10384615384615385</v>
      </c>
      <c r="C315" s="4">
        <f>C307/C312</f>
        <v>0.19215686274509805</v>
      </c>
    </row>
    <row r="316" spans="1:139" x14ac:dyDescent="0.25">
      <c r="A316" s="7" t="s">
        <v>11</v>
      </c>
      <c r="B316" s="4">
        <f>B308/B312</f>
        <v>0.2</v>
      </c>
      <c r="C316" s="4">
        <f>C308/C312</f>
        <v>0.19215686274509805</v>
      </c>
    </row>
    <row r="317" spans="1:139" x14ac:dyDescent="0.25">
      <c r="A317" s="7" t="s">
        <v>12</v>
      </c>
      <c r="B317" s="4">
        <f>B309/B312</f>
        <v>0.18461538461538463</v>
      </c>
      <c r="C317" s="4">
        <f>C309/C312</f>
        <v>0.15294117647058825</v>
      </c>
    </row>
    <row r="318" spans="1:139" x14ac:dyDescent="0.25">
      <c r="A318" s="7" t="s">
        <v>13</v>
      </c>
      <c r="B318" s="4">
        <f>B310/B312</f>
        <v>0.28076923076923077</v>
      </c>
      <c r="C318" s="4">
        <f>C310/C312</f>
        <v>0.2196078431372549</v>
      </c>
    </row>
    <row r="319" spans="1:139" x14ac:dyDescent="0.25">
      <c r="A319" s="7" t="s">
        <v>14</v>
      </c>
      <c r="B319" s="4">
        <f>B311/B312</f>
        <v>0.23076923076923078</v>
      </c>
      <c r="C319" s="4">
        <f>C311/C312</f>
        <v>0.24313725490196078</v>
      </c>
    </row>
    <row r="320" spans="1:139" x14ac:dyDescent="0.25">
      <c r="B320" s="12">
        <f>SUM(B315:B319)</f>
        <v>1</v>
      </c>
      <c r="C320" s="12">
        <f>SUM(C315:C319)</f>
        <v>1</v>
      </c>
    </row>
    <row r="323" spans="1:139" x14ac:dyDescent="0.25">
      <c r="A323" s="11">
        <v>1</v>
      </c>
      <c r="D323">
        <f>COUNTIF(D$2:D$305,1)</f>
        <v>16</v>
      </c>
      <c r="E323">
        <f t="shared" ref="E323:BP349" si="0">COUNTIF(E$2:E$305,1)</f>
        <v>95</v>
      </c>
      <c r="F323">
        <f t="shared" si="0"/>
        <v>18</v>
      </c>
      <c r="G323">
        <f t="shared" si="0"/>
        <v>40</v>
      </c>
      <c r="H323">
        <f t="shared" si="0"/>
        <v>52</v>
      </c>
      <c r="I323">
        <f t="shared" si="0"/>
        <v>53</v>
      </c>
      <c r="J323">
        <f t="shared" si="0"/>
        <v>179</v>
      </c>
      <c r="K323">
        <f t="shared" si="0"/>
        <v>46</v>
      </c>
      <c r="S323">
        <f t="shared" si="0"/>
        <v>110</v>
      </c>
      <c r="T323">
        <f t="shared" si="0"/>
        <v>11</v>
      </c>
      <c r="U323">
        <f t="shared" si="0"/>
        <v>0</v>
      </c>
      <c r="V323">
        <f t="shared" si="0"/>
        <v>5</v>
      </c>
      <c r="W323">
        <f t="shared" si="0"/>
        <v>62</v>
      </c>
      <c r="X323">
        <f t="shared" si="0"/>
        <v>2</v>
      </c>
      <c r="Y323">
        <f t="shared" si="0"/>
        <v>10</v>
      </c>
      <c r="Z323">
        <f t="shared" si="0"/>
        <v>20</v>
      </c>
      <c r="AA323">
        <f t="shared" si="0"/>
        <v>30</v>
      </c>
      <c r="AB323">
        <f t="shared" si="0"/>
        <v>52</v>
      </c>
      <c r="AC323">
        <f t="shared" si="0"/>
        <v>1</v>
      </c>
      <c r="AD323">
        <f t="shared" si="0"/>
        <v>2</v>
      </c>
      <c r="AE323">
        <f t="shared" si="0"/>
        <v>18</v>
      </c>
      <c r="AF323">
        <f t="shared" si="0"/>
        <v>1</v>
      </c>
      <c r="AG323">
        <f t="shared" si="0"/>
        <v>8</v>
      </c>
      <c r="AH323">
        <f t="shared" si="0"/>
        <v>18</v>
      </c>
      <c r="AJ323">
        <f t="shared" si="0"/>
        <v>18</v>
      </c>
      <c r="AL323" s="16">
        <f t="shared" si="0"/>
        <v>27</v>
      </c>
      <c r="AM323" s="13">
        <f t="shared" si="0"/>
        <v>46</v>
      </c>
      <c r="AN323">
        <f t="shared" si="0"/>
        <v>241</v>
      </c>
      <c r="AP323">
        <f t="shared" si="0"/>
        <v>256</v>
      </c>
      <c r="AQ323">
        <f t="shared" si="0"/>
        <v>32</v>
      </c>
      <c r="AR323">
        <f t="shared" si="0"/>
        <v>17</v>
      </c>
      <c r="AS323">
        <f t="shared" si="0"/>
        <v>35</v>
      </c>
      <c r="AT323">
        <f t="shared" si="0"/>
        <v>18</v>
      </c>
      <c r="AU323">
        <f t="shared" si="0"/>
        <v>224</v>
      </c>
      <c r="AV323">
        <f t="shared" si="0"/>
        <v>77</v>
      </c>
      <c r="AW323">
        <f t="shared" si="0"/>
        <v>49</v>
      </c>
      <c r="AX323">
        <f t="shared" si="0"/>
        <v>150</v>
      </c>
      <c r="AY323">
        <f t="shared" si="0"/>
        <v>125</v>
      </c>
      <c r="AZ323">
        <f t="shared" si="0"/>
        <v>33</v>
      </c>
      <c r="BA323">
        <f t="shared" si="0"/>
        <v>123</v>
      </c>
      <c r="BB323">
        <f t="shared" si="0"/>
        <v>67</v>
      </c>
      <c r="BC323">
        <f t="shared" si="0"/>
        <v>65</v>
      </c>
      <c r="BD323">
        <f t="shared" si="0"/>
        <v>143</v>
      </c>
      <c r="BE323">
        <f t="shared" si="0"/>
        <v>33</v>
      </c>
      <c r="BF323">
        <f t="shared" si="0"/>
        <v>23</v>
      </c>
      <c r="BG323">
        <f t="shared" si="0"/>
        <v>214</v>
      </c>
      <c r="BH323">
        <f t="shared" si="0"/>
        <v>61</v>
      </c>
      <c r="BI323">
        <f t="shared" si="0"/>
        <v>24</v>
      </c>
      <c r="BJ323">
        <f t="shared" si="0"/>
        <v>190</v>
      </c>
      <c r="BL323">
        <f t="shared" si="0"/>
        <v>183</v>
      </c>
      <c r="BM323">
        <f t="shared" si="0"/>
        <v>0</v>
      </c>
      <c r="BN323">
        <f t="shared" si="0"/>
        <v>236</v>
      </c>
      <c r="BO323">
        <f t="shared" si="0"/>
        <v>112</v>
      </c>
      <c r="BP323">
        <f t="shared" si="0"/>
        <v>115</v>
      </c>
      <c r="BQ323">
        <f t="shared" ref="BQ323:EB323" si="1">COUNTIF(BQ$2:BQ$305,1)</f>
        <v>23</v>
      </c>
      <c r="BT323">
        <f t="shared" si="1"/>
        <v>55</v>
      </c>
      <c r="BU323">
        <f t="shared" si="1"/>
        <v>52</v>
      </c>
      <c r="BV323">
        <f t="shared" si="1"/>
        <v>2</v>
      </c>
      <c r="CA323">
        <f t="shared" si="1"/>
        <v>48</v>
      </c>
      <c r="CB323">
        <f t="shared" si="1"/>
        <v>77</v>
      </c>
      <c r="CC323">
        <f t="shared" si="1"/>
        <v>92</v>
      </c>
      <c r="CD323">
        <f t="shared" si="1"/>
        <v>108</v>
      </c>
      <c r="CE323">
        <f t="shared" si="1"/>
        <v>19</v>
      </c>
      <c r="CF323">
        <f t="shared" si="1"/>
        <v>71</v>
      </c>
      <c r="CG323">
        <f t="shared" si="1"/>
        <v>75</v>
      </c>
      <c r="CH323">
        <f t="shared" si="1"/>
        <v>29</v>
      </c>
      <c r="CI323">
        <f t="shared" si="1"/>
        <v>57</v>
      </c>
      <c r="CL323">
        <f t="shared" si="1"/>
        <v>232</v>
      </c>
      <c r="CM323">
        <f t="shared" si="1"/>
        <v>5</v>
      </c>
      <c r="CN323">
        <f t="shared" si="1"/>
        <v>4</v>
      </c>
      <c r="CO323">
        <f t="shared" si="1"/>
        <v>3</v>
      </c>
      <c r="CP323">
        <f t="shared" si="1"/>
        <v>178</v>
      </c>
      <c r="CQ323">
        <f t="shared" si="1"/>
        <v>4</v>
      </c>
      <c r="CR323">
        <f t="shared" si="1"/>
        <v>6</v>
      </c>
      <c r="CS323">
        <f t="shared" si="1"/>
        <v>2</v>
      </c>
      <c r="CT323" s="16">
        <f>COUNTIF(CT$2:CT$305,13)</f>
        <v>85</v>
      </c>
      <c r="CU323" s="16">
        <f t="shared" ref="CU323:DC323" si="2">COUNTIF(CU$2:CU$305,13)</f>
        <v>35</v>
      </c>
      <c r="CV323" s="16">
        <f t="shared" si="2"/>
        <v>105</v>
      </c>
      <c r="CW323" s="16">
        <f t="shared" si="2"/>
        <v>35</v>
      </c>
      <c r="CX323" s="16">
        <f t="shared" si="2"/>
        <v>43</v>
      </c>
      <c r="CY323" s="16">
        <f t="shared" si="2"/>
        <v>50</v>
      </c>
      <c r="CZ323" s="16">
        <f t="shared" si="2"/>
        <v>58</v>
      </c>
      <c r="DA323" s="16">
        <f t="shared" si="2"/>
        <v>108</v>
      </c>
      <c r="DB323" s="16">
        <f t="shared" si="2"/>
        <v>102</v>
      </c>
      <c r="DC323" s="16">
        <f t="shared" si="2"/>
        <v>89</v>
      </c>
      <c r="DD323">
        <f t="shared" si="1"/>
        <v>157</v>
      </c>
      <c r="DE323">
        <f t="shared" si="1"/>
        <v>150</v>
      </c>
      <c r="DF323">
        <f t="shared" si="1"/>
        <v>118</v>
      </c>
      <c r="DG323">
        <f t="shared" si="1"/>
        <v>102</v>
      </c>
      <c r="DH323">
        <f t="shared" si="1"/>
        <v>59</v>
      </c>
      <c r="DI323">
        <f t="shared" si="1"/>
        <v>61</v>
      </c>
      <c r="DJ323">
        <f t="shared" si="1"/>
        <v>143</v>
      </c>
      <c r="DK323">
        <f t="shared" si="1"/>
        <v>23</v>
      </c>
      <c r="DO323" s="13">
        <f>COUNTIF(DO$2:DO$305,5)</f>
        <v>48</v>
      </c>
      <c r="DP323" s="13">
        <f t="shared" ref="DP323:DQ323" si="3">COUNTIF(DP$2:DP$305,5)</f>
        <v>20</v>
      </c>
      <c r="DQ323" s="13">
        <f t="shared" si="3"/>
        <v>112</v>
      </c>
      <c r="DR323" s="13">
        <f>COUNTIF(DR$2:DR$305,6)</f>
        <v>40</v>
      </c>
      <c r="DS323">
        <f t="shared" si="1"/>
        <v>26</v>
      </c>
      <c r="DT323">
        <f t="shared" si="1"/>
        <v>73</v>
      </c>
      <c r="DU323">
        <f t="shared" si="1"/>
        <v>185</v>
      </c>
      <c r="DV323">
        <f t="shared" si="1"/>
        <v>195</v>
      </c>
      <c r="DW323">
        <f t="shared" si="1"/>
        <v>15</v>
      </c>
      <c r="DX323">
        <f t="shared" si="1"/>
        <v>11</v>
      </c>
      <c r="DY323">
        <f t="shared" si="1"/>
        <v>44</v>
      </c>
      <c r="DZ323">
        <f t="shared" si="1"/>
        <v>58</v>
      </c>
      <c r="EA323">
        <f t="shared" si="1"/>
        <v>195</v>
      </c>
      <c r="EB323">
        <f t="shared" si="1"/>
        <v>18</v>
      </c>
      <c r="EC323">
        <f t="shared" ref="EC323:EI323" si="4">COUNTIF(EC$2:EC$305,1)</f>
        <v>10</v>
      </c>
      <c r="ED323">
        <f t="shared" si="4"/>
        <v>28</v>
      </c>
      <c r="EE323">
        <f t="shared" si="4"/>
        <v>63</v>
      </c>
      <c r="EF323">
        <f t="shared" si="4"/>
        <v>0</v>
      </c>
      <c r="EH323">
        <f t="shared" si="4"/>
        <v>159</v>
      </c>
      <c r="EI323">
        <f t="shared" si="4"/>
        <v>157</v>
      </c>
    </row>
    <row r="324" spans="1:139" x14ac:dyDescent="0.25">
      <c r="A324" s="11">
        <v>2</v>
      </c>
      <c r="D324">
        <f>COUNTIF(D$2:D$305,2)</f>
        <v>49</v>
      </c>
      <c r="E324">
        <f t="shared" ref="E324:BP350" si="5">COUNTIF(E$2:E$305,2)</f>
        <v>83</v>
      </c>
      <c r="F324">
        <f t="shared" si="5"/>
        <v>29</v>
      </c>
      <c r="G324">
        <f t="shared" si="5"/>
        <v>37</v>
      </c>
      <c r="H324">
        <f t="shared" si="5"/>
        <v>108</v>
      </c>
      <c r="I324">
        <f t="shared" si="5"/>
        <v>57</v>
      </c>
      <c r="J324">
        <f t="shared" si="5"/>
        <v>122</v>
      </c>
      <c r="K324">
        <f t="shared" si="5"/>
        <v>42</v>
      </c>
      <c r="S324">
        <f t="shared" si="5"/>
        <v>101</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60</v>
      </c>
      <c r="AM324" s="13">
        <f>COUNTIF(AM$2:AM$305,5)</f>
        <v>60</v>
      </c>
      <c r="AN324">
        <f t="shared" si="5"/>
        <v>39</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51</v>
      </c>
      <c r="BM324">
        <f t="shared" si="5"/>
        <v>0</v>
      </c>
      <c r="BN324">
        <f t="shared" si="5"/>
        <v>0</v>
      </c>
      <c r="BO324">
        <f t="shared" si="5"/>
        <v>0</v>
      </c>
      <c r="BP324">
        <f t="shared" si="5"/>
        <v>0</v>
      </c>
      <c r="BQ324">
        <f t="shared" ref="BQ324:EB324" si="6">COUNTIF(BQ$2:BQ$305,2)</f>
        <v>0</v>
      </c>
      <c r="BT324">
        <f t="shared" si="6"/>
        <v>53</v>
      </c>
      <c r="BU324">
        <f t="shared" si="6"/>
        <v>49</v>
      </c>
      <c r="BV324">
        <f t="shared" si="6"/>
        <v>7</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113</v>
      </c>
      <c r="CU324" s="16">
        <f t="shared" ref="CU324:DC324" si="7">COUNTIF(CU$2:CU$305,14)</f>
        <v>58</v>
      </c>
      <c r="CV324" s="16">
        <f t="shared" si="7"/>
        <v>107</v>
      </c>
      <c r="CW324" s="16">
        <f t="shared" si="7"/>
        <v>99</v>
      </c>
      <c r="CX324" s="16">
        <f t="shared" si="7"/>
        <v>99</v>
      </c>
      <c r="CY324" s="16">
        <f t="shared" si="7"/>
        <v>85</v>
      </c>
      <c r="CZ324" s="16">
        <f t="shared" si="7"/>
        <v>90</v>
      </c>
      <c r="DA324" s="16">
        <f t="shared" si="7"/>
        <v>105</v>
      </c>
      <c r="DB324" s="16">
        <f t="shared" si="7"/>
        <v>114</v>
      </c>
      <c r="DC324" s="16">
        <f t="shared" si="7"/>
        <v>102</v>
      </c>
      <c r="DD324">
        <f t="shared" si="6"/>
        <v>0</v>
      </c>
      <c r="DE324">
        <f t="shared" si="6"/>
        <v>0</v>
      </c>
      <c r="DF324">
        <f t="shared" si="6"/>
        <v>0</v>
      </c>
      <c r="DG324">
        <f t="shared" si="6"/>
        <v>0</v>
      </c>
      <c r="DH324">
        <f t="shared" si="6"/>
        <v>0</v>
      </c>
      <c r="DI324">
        <f t="shared" si="6"/>
        <v>0</v>
      </c>
      <c r="DJ324">
        <f t="shared" si="6"/>
        <v>0</v>
      </c>
      <c r="DK324">
        <f t="shared" si="6"/>
        <v>0</v>
      </c>
      <c r="DO324" s="13">
        <f>COUNTIF(DO$2:DO$305,6)</f>
        <v>62</v>
      </c>
      <c r="DP324" s="13">
        <f t="shared" ref="DP324:DQ324" si="8">COUNTIF(DP$2:DP$305,6)</f>
        <v>45</v>
      </c>
      <c r="DQ324" s="13">
        <f t="shared" si="8"/>
        <v>81</v>
      </c>
      <c r="DR324" s="13">
        <f>COUNTIF(DR$2:DR$305,7)</f>
        <v>88</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145</v>
      </c>
      <c r="EI324">
        <f t="shared" si="9"/>
        <v>147</v>
      </c>
    </row>
    <row r="325" spans="1:139" x14ac:dyDescent="0.25">
      <c r="A325" s="11">
        <v>3</v>
      </c>
      <c r="D325">
        <f>COUNTIF(D$2:D$305,3)</f>
        <v>67</v>
      </c>
      <c r="E325">
        <f t="shared" ref="E325:BP351" si="10">COUNTIF(E$2:E$305,3)</f>
        <v>64</v>
      </c>
      <c r="F325">
        <f t="shared" si="10"/>
        <v>40</v>
      </c>
      <c r="G325">
        <f t="shared" si="10"/>
        <v>76</v>
      </c>
      <c r="H325">
        <f t="shared" si="10"/>
        <v>11</v>
      </c>
      <c r="I325">
        <f t="shared" si="10"/>
        <v>59</v>
      </c>
      <c r="J325">
        <f t="shared" si="10"/>
        <v>0</v>
      </c>
      <c r="K325">
        <f t="shared" si="10"/>
        <v>6</v>
      </c>
      <c r="S325">
        <f t="shared" si="10"/>
        <v>32</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44</v>
      </c>
      <c r="AM325" s="13">
        <f>COUNTIF(AM$2:AM$305,6)</f>
        <v>57</v>
      </c>
      <c r="AN325">
        <f t="shared" si="10"/>
        <v>17</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14</v>
      </c>
      <c r="BM325">
        <f t="shared" si="10"/>
        <v>0</v>
      </c>
      <c r="BN325">
        <f t="shared" si="10"/>
        <v>0</v>
      </c>
      <c r="BO325">
        <f t="shared" si="10"/>
        <v>0</v>
      </c>
      <c r="BP325">
        <f t="shared" si="10"/>
        <v>0</v>
      </c>
      <c r="BQ325">
        <f t="shared" ref="BQ325:EB325" si="11">COUNTIF(BQ$2:BQ$305,3)</f>
        <v>0</v>
      </c>
      <c r="BT325">
        <f t="shared" si="11"/>
        <v>1</v>
      </c>
      <c r="BU325">
        <f t="shared" si="11"/>
        <v>8</v>
      </c>
      <c r="BV325">
        <f t="shared" si="11"/>
        <v>100</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30</v>
      </c>
      <c r="CU325" s="16">
        <f t="shared" ref="CU325:DC325" si="12">COUNTIF(CU$2:CU$305,15)</f>
        <v>88</v>
      </c>
      <c r="CV325" s="16">
        <f t="shared" si="12"/>
        <v>30</v>
      </c>
      <c r="CW325" s="16">
        <f t="shared" si="12"/>
        <v>61</v>
      </c>
      <c r="CX325" s="16">
        <f t="shared" si="12"/>
        <v>53</v>
      </c>
      <c r="CY325" s="16">
        <f t="shared" si="12"/>
        <v>55</v>
      </c>
      <c r="CZ325" s="16">
        <f t="shared" si="12"/>
        <v>50</v>
      </c>
      <c r="DA325" s="16">
        <f t="shared" si="12"/>
        <v>29</v>
      </c>
      <c r="DB325" s="16">
        <f t="shared" si="12"/>
        <v>26</v>
      </c>
      <c r="DC325" s="16">
        <f t="shared" si="12"/>
        <v>37</v>
      </c>
      <c r="DD325">
        <f t="shared" si="11"/>
        <v>0</v>
      </c>
      <c r="DE325">
        <f t="shared" si="11"/>
        <v>0</v>
      </c>
      <c r="DF325">
        <f t="shared" si="11"/>
        <v>0</v>
      </c>
      <c r="DG325">
        <f t="shared" si="11"/>
        <v>0</v>
      </c>
      <c r="DH325">
        <f t="shared" si="11"/>
        <v>0</v>
      </c>
      <c r="DI325">
        <f t="shared" si="11"/>
        <v>0</v>
      </c>
      <c r="DJ325">
        <f t="shared" si="11"/>
        <v>0</v>
      </c>
      <c r="DK325">
        <f t="shared" si="11"/>
        <v>0</v>
      </c>
      <c r="DO325" s="13">
        <f>COUNTIF(DO$2:DO$305,7)</f>
        <v>108</v>
      </c>
      <c r="DP325" s="13">
        <f t="shared" ref="DP325:DQ325" si="13">COUNTIF(DP$2:DP$305,7)</f>
        <v>109</v>
      </c>
      <c r="DQ325" s="13">
        <f t="shared" si="13"/>
        <v>57</v>
      </c>
      <c r="DR325" s="13">
        <f>COUNTIF(DR$2:DR$305,8)</f>
        <v>53</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26</v>
      </c>
      <c r="EH325">
        <f t="shared" si="14"/>
        <v>0</v>
      </c>
      <c r="EI325">
        <f t="shared" si="14"/>
        <v>0</v>
      </c>
    </row>
    <row r="326" spans="1:139" x14ac:dyDescent="0.25">
      <c r="A326" s="11">
        <v>4</v>
      </c>
      <c r="D326">
        <f>COUNTIF(D$2:D$305,4)</f>
        <v>88</v>
      </c>
      <c r="E326">
        <f t="shared" ref="E326:BP352" si="15">COUNTIF(E$2:E$305,4)</f>
        <v>30</v>
      </c>
      <c r="F326">
        <f t="shared" si="15"/>
        <v>48</v>
      </c>
      <c r="G326">
        <f t="shared" si="15"/>
        <v>49</v>
      </c>
      <c r="H326">
        <f t="shared" si="15"/>
        <v>129</v>
      </c>
      <c r="I326">
        <f t="shared" si="15"/>
        <v>53</v>
      </c>
      <c r="J326">
        <f t="shared" si="15"/>
        <v>0</v>
      </c>
      <c r="K326">
        <f t="shared" si="15"/>
        <v>74</v>
      </c>
      <c r="S326">
        <f t="shared" si="15"/>
        <v>45</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143</v>
      </c>
      <c r="AM326" s="13">
        <f>COUNTIF(AM$2:AM$305,7)</f>
        <v>44</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10</v>
      </c>
      <c r="CU326" s="16">
        <f t="shared" ref="CU326:DC326" si="17">COUNTIF(CU$2:CU$305,16)</f>
        <v>70</v>
      </c>
      <c r="CV326" s="16">
        <f t="shared" si="17"/>
        <v>7</v>
      </c>
      <c r="CW326" s="16">
        <f t="shared" si="17"/>
        <v>37</v>
      </c>
      <c r="CX326" s="16">
        <f t="shared" si="17"/>
        <v>42</v>
      </c>
      <c r="CY326" s="16">
        <f t="shared" si="17"/>
        <v>42</v>
      </c>
      <c r="CZ326" s="16">
        <f t="shared" si="17"/>
        <v>42</v>
      </c>
      <c r="DA326" s="16">
        <f t="shared" si="17"/>
        <v>8</v>
      </c>
      <c r="DB326" s="16">
        <f t="shared" si="17"/>
        <v>10</v>
      </c>
      <c r="DC326" s="16">
        <f t="shared" si="17"/>
        <v>15</v>
      </c>
      <c r="DD326">
        <f t="shared" si="16"/>
        <v>0</v>
      </c>
      <c r="DE326">
        <f t="shared" si="16"/>
        <v>0</v>
      </c>
      <c r="DF326">
        <f t="shared" si="16"/>
        <v>0</v>
      </c>
      <c r="DG326">
        <f t="shared" si="16"/>
        <v>0</v>
      </c>
      <c r="DH326">
        <f t="shared" si="16"/>
        <v>0</v>
      </c>
      <c r="DI326">
        <f t="shared" si="16"/>
        <v>0</v>
      </c>
      <c r="DJ326">
        <f t="shared" si="16"/>
        <v>0</v>
      </c>
      <c r="DK326">
        <f t="shared" si="16"/>
        <v>0</v>
      </c>
      <c r="DO326" s="13">
        <f>COUNTIF(DO$2:DO$305,8)</f>
        <v>84</v>
      </c>
      <c r="DP326" s="13">
        <f t="shared" ref="DP326:DQ326" si="18">COUNTIF(DP$2:DP$305,8)</f>
        <v>128</v>
      </c>
      <c r="DQ326" s="13">
        <f t="shared" si="18"/>
        <v>49</v>
      </c>
      <c r="DR326" s="13">
        <f>COUNTIF(DR$2:DR$305,9)</f>
        <v>63</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72</v>
      </c>
      <c r="EH326">
        <f t="shared" si="19"/>
        <v>0</v>
      </c>
      <c r="EI326">
        <f t="shared" si="19"/>
        <v>0</v>
      </c>
    </row>
    <row r="327" spans="1:139" x14ac:dyDescent="0.25">
      <c r="A327" s="11">
        <v>5</v>
      </c>
      <c r="D327">
        <f>COUNTIF(D$2:D$305,5)</f>
        <v>34</v>
      </c>
      <c r="E327">
        <f t="shared" ref="E327:BP353" si="20">COUNTIF(E$2:E$305,5)</f>
        <v>13</v>
      </c>
      <c r="F327">
        <f t="shared" si="20"/>
        <v>38</v>
      </c>
      <c r="G327">
        <f t="shared" si="20"/>
        <v>39</v>
      </c>
      <c r="H327">
        <f t="shared" si="20"/>
        <v>0</v>
      </c>
      <c r="I327">
        <f t="shared" si="20"/>
        <v>25</v>
      </c>
      <c r="J327">
        <f t="shared" si="20"/>
        <v>0</v>
      </c>
      <c r="K327">
        <f t="shared" si="20"/>
        <v>27</v>
      </c>
      <c r="S327">
        <f t="shared" si="20"/>
        <v>15</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30</v>
      </c>
      <c r="AM327" s="13">
        <f>COUNTIF(AM$2:AM$305,8)</f>
        <v>93</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6</v>
      </c>
      <c r="BM327">
        <f t="shared" si="20"/>
        <v>1</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6</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60</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52</v>
      </c>
      <c r="EH327">
        <f t="shared" si="23"/>
        <v>0</v>
      </c>
      <c r="EI327">
        <f t="shared" si="23"/>
        <v>0</v>
      </c>
    </row>
    <row r="328" spans="1:139" x14ac:dyDescent="0.25">
      <c r="A328" s="11">
        <v>6</v>
      </c>
      <c r="D328">
        <f>COUNTIF(D$2:D$305,6)</f>
        <v>37</v>
      </c>
      <c r="E328">
        <f t="shared" ref="E328:BP354" si="24">COUNTIF(E$2:E$305,6)</f>
        <v>11</v>
      </c>
      <c r="F328">
        <f t="shared" si="24"/>
        <v>82</v>
      </c>
      <c r="G328">
        <f t="shared" si="24"/>
        <v>42</v>
      </c>
      <c r="H328">
        <f t="shared" si="24"/>
        <v>0</v>
      </c>
      <c r="I328">
        <f t="shared" si="24"/>
        <v>56</v>
      </c>
      <c r="J328">
        <f t="shared" si="24"/>
        <v>0</v>
      </c>
      <c r="K328">
        <f t="shared" si="24"/>
        <v>65</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4</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9</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18</v>
      </c>
      <c r="EH328">
        <f t="shared" si="27"/>
        <v>0</v>
      </c>
      <c r="EI328">
        <f t="shared" si="27"/>
        <v>0</v>
      </c>
    </row>
    <row r="329" spans="1:139" x14ac:dyDescent="0.25">
      <c r="A329" s="11">
        <v>7</v>
      </c>
      <c r="D329">
        <f>COUNTIF(D$2:D$305,7)</f>
        <v>11</v>
      </c>
      <c r="E329">
        <f t="shared" ref="E329:BP355" si="28">COUNTIF(E$2:E$305,7)</f>
        <v>8</v>
      </c>
      <c r="F329">
        <f t="shared" si="28"/>
        <v>48</v>
      </c>
      <c r="G329">
        <f t="shared" si="28"/>
        <v>19</v>
      </c>
      <c r="H329">
        <f t="shared" si="28"/>
        <v>0</v>
      </c>
      <c r="I329">
        <f t="shared" si="28"/>
        <v>0</v>
      </c>
      <c r="J329">
        <f t="shared" si="28"/>
        <v>0</v>
      </c>
      <c r="K329">
        <f t="shared" si="28"/>
        <v>34</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3</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44</v>
      </c>
      <c r="EH329">
        <f t="shared" si="31"/>
        <v>0</v>
      </c>
      <c r="EI329">
        <f t="shared" si="31"/>
        <v>0</v>
      </c>
    </row>
    <row r="330" spans="1:139" x14ac:dyDescent="0.25">
      <c r="A330" s="11"/>
      <c r="K330">
        <f>COUNTIF(K$2:K$305,8)</f>
        <v>5</v>
      </c>
    </row>
    <row r="331" spans="1:139" x14ac:dyDescent="0.25">
      <c r="A331" s="11"/>
      <c r="K331">
        <f>COUNTIF(K$2:K$305,9)</f>
        <v>4</v>
      </c>
    </row>
    <row r="332" spans="1:139" x14ac:dyDescent="0.25">
      <c r="A332" s="11" t="s">
        <v>5</v>
      </c>
      <c r="D332">
        <f>SUM(D323:D329)</f>
        <v>302</v>
      </c>
      <c r="E332">
        <f t="shared" ref="E332:AU332" si="32">SUM(E323:E329)</f>
        <v>304</v>
      </c>
      <c r="F332">
        <f t="shared" si="32"/>
        <v>303</v>
      </c>
      <c r="G332">
        <f t="shared" si="32"/>
        <v>302</v>
      </c>
      <c r="H332">
        <f t="shared" si="32"/>
        <v>300</v>
      </c>
      <c r="I332">
        <f t="shared" si="32"/>
        <v>303</v>
      </c>
      <c r="J332">
        <f t="shared" si="32"/>
        <v>301</v>
      </c>
      <c r="K332">
        <f>SUM(K323:K331)</f>
        <v>303</v>
      </c>
      <c r="S332">
        <f t="shared" si="32"/>
        <v>303</v>
      </c>
      <c r="T332">
        <f t="shared" si="32"/>
        <v>11</v>
      </c>
      <c r="U332">
        <f t="shared" si="32"/>
        <v>0</v>
      </c>
      <c r="V332">
        <f t="shared" si="32"/>
        <v>5</v>
      </c>
      <c r="W332">
        <f t="shared" si="32"/>
        <v>62</v>
      </c>
      <c r="X332">
        <f t="shared" si="32"/>
        <v>2</v>
      </c>
      <c r="Y332">
        <f t="shared" si="32"/>
        <v>10</v>
      </c>
      <c r="Z332">
        <f t="shared" si="32"/>
        <v>20</v>
      </c>
      <c r="AA332">
        <f t="shared" si="32"/>
        <v>30</v>
      </c>
      <c r="AB332">
        <f t="shared" si="32"/>
        <v>52</v>
      </c>
      <c r="AC332">
        <f t="shared" si="32"/>
        <v>1</v>
      </c>
      <c r="AD332">
        <f t="shared" si="32"/>
        <v>2</v>
      </c>
      <c r="AE332">
        <f t="shared" si="32"/>
        <v>18</v>
      </c>
      <c r="AF332">
        <f t="shared" si="32"/>
        <v>1</v>
      </c>
      <c r="AG332">
        <f t="shared" si="32"/>
        <v>8</v>
      </c>
      <c r="AH332">
        <f t="shared" si="32"/>
        <v>18</v>
      </c>
      <c r="AJ332">
        <f t="shared" si="32"/>
        <v>18</v>
      </c>
      <c r="AL332" s="16">
        <f t="shared" si="32"/>
        <v>304</v>
      </c>
      <c r="AM332" s="13">
        <f t="shared" si="32"/>
        <v>304</v>
      </c>
      <c r="AN332">
        <f t="shared" si="32"/>
        <v>297</v>
      </c>
      <c r="AP332">
        <f t="shared" si="32"/>
        <v>256</v>
      </c>
      <c r="AQ332">
        <f t="shared" si="32"/>
        <v>32</v>
      </c>
      <c r="AR332">
        <f t="shared" si="32"/>
        <v>17</v>
      </c>
      <c r="AS332">
        <f t="shared" si="32"/>
        <v>35</v>
      </c>
      <c r="AT332">
        <f t="shared" si="32"/>
        <v>18</v>
      </c>
      <c r="AU332">
        <f t="shared" si="32"/>
        <v>224</v>
      </c>
      <c r="AV332">
        <f t="shared" ref="AV332" si="33">SUM(AV323:AV329)</f>
        <v>77</v>
      </c>
      <c r="AW332">
        <f t="shared" ref="AW332" si="34">SUM(AW323:AW329)</f>
        <v>49</v>
      </c>
      <c r="AX332">
        <f t="shared" ref="AX332" si="35">SUM(AX323:AX329)</f>
        <v>150</v>
      </c>
      <c r="AY332">
        <f t="shared" ref="AY332" si="36">SUM(AY323:AY329)</f>
        <v>125</v>
      </c>
      <c r="AZ332">
        <f t="shared" ref="AZ332" si="37">SUM(AZ323:AZ329)</f>
        <v>33</v>
      </c>
      <c r="BA332">
        <f t="shared" ref="BA332" si="38">SUM(BA323:BA329)</f>
        <v>123</v>
      </c>
      <c r="BB332">
        <f t="shared" ref="BB332" si="39">SUM(BB323:BB329)</f>
        <v>67</v>
      </c>
      <c r="BC332">
        <f t="shared" ref="BC332" si="40">SUM(BC323:BC329)</f>
        <v>65</v>
      </c>
      <c r="BD332">
        <f t="shared" ref="BD332" si="41">SUM(BD323:BD329)</f>
        <v>143</v>
      </c>
      <c r="BE332">
        <f t="shared" ref="BE332" si="42">SUM(BE323:BE329)</f>
        <v>33</v>
      </c>
      <c r="BF332">
        <f t="shared" ref="BF332" si="43">SUM(BF323:BF329)</f>
        <v>23</v>
      </c>
      <c r="BG332">
        <f t="shared" ref="BG332" si="44">SUM(BG323:BG329)</f>
        <v>214</v>
      </c>
      <c r="BH332">
        <f t="shared" ref="BH332" si="45">SUM(BH323:BH329)</f>
        <v>61</v>
      </c>
      <c r="BI332">
        <f t="shared" ref="BI332" si="46">SUM(BI323:BI329)</f>
        <v>24</v>
      </c>
      <c r="BJ332">
        <f t="shared" ref="BJ332" si="47">SUM(BJ323:BJ329)</f>
        <v>190</v>
      </c>
      <c r="BL332">
        <f t="shared" ref="BL332" si="48">SUM(BL323:BL329)</f>
        <v>254</v>
      </c>
      <c r="BM332">
        <f t="shared" ref="BM332" si="49">SUM(BM323:BM329)</f>
        <v>1</v>
      </c>
      <c r="BN332">
        <f t="shared" ref="BN332" si="50">SUM(BN323:BN329)</f>
        <v>236</v>
      </c>
      <c r="BO332">
        <f t="shared" ref="BO332" si="51">SUM(BO323:BO329)</f>
        <v>112</v>
      </c>
      <c r="BP332">
        <f t="shared" ref="BP332" si="52">SUM(BP323:BP329)</f>
        <v>115</v>
      </c>
      <c r="BQ332">
        <f t="shared" ref="BQ332" si="53">SUM(BQ323:BQ329)</f>
        <v>23</v>
      </c>
      <c r="BT332">
        <f t="shared" ref="BT332" si="54">SUM(BT323:BT329)</f>
        <v>109</v>
      </c>
      <c r="BU332">
        <f t="shared" ref="BU332" si="55">SUM(BU323:BU329)</f>
        <v>109</v>
      </c>
      <c r="BV332">
        <f t="shared" ref="BV332" si="56">SUM(BV323:BV329)</f>
        <v>109</v>
      </c>
      <c r="CA332">
        <f t="shared" ref="CA332" si="57">SUM(CA323:CA329)</f>
        <v>48</v>
      </c>
      <c r="CB332">
        <f t="shared" ref="CB332" si="58">SUM(CB323:CB329)</f>
        <v>77</v>
      </c>
      <c r="CC332">
        <f t="shared" ref="CC332" si="59">SUM(CC323:CC329)</f>
        <v>92</v>
      </c>
      <c r="CD332">
        <f t="shared" ref="CD332" si="60">SUM(CD323:CD329)</f>
        <v>108</v>
      </c>
      <c r="CE332">
        <f t="shared" ref="CE332" si="61">SUM(CE323:CE329)</f>
        <v>19</v>
      </c>
      <c r="CF332">
        <f t="shared" ref="CF332" si="62">SUM(CF323:CF329)</f>
        <v>71</v>
      </c>
      <c r="CG332">
        <f t="shared" ref="CG332" si="63">SUM(CG323:CG329)</f>
        <v>75</v>
      </c>
      <c r="CH332">
        <f t="shared" ref="CH332" si="64">SUM(CH323:CH329)</f>
        <v>29</v>
      </c>
      <c r="CI332">
        <f t="shared" ref="CI332" si="65">SUM(CI323:CI329)</f>
        <v>57</v>
      </c>
      <c r="CL332">
        <f t="shared" ref="CL332" si="66">SUM(CL323:CL329)</f>
        <v>232</v>
      </c>
      <c r="CM332">
        <f t="shared" ref="CM332" si="67">SUM(CM323:CM329)</f>
        <v>5</v>
      </c>
      <c r="CN332">
        <f t="shared" ref="CN332" si="68">SUM(CN323:CN329)</f>
        <v>4</v>
      </c>
      <c r="CO332">
        <f t="shared" ref="CO332" si="69">SUM(CO323:CO329)</f>
        <v>3</v>
      </c>
      <c r="CP332">
        <f t="shared" ref="CP332" si="70">SUM(CP323:CP329)</f>
        <v>178</v>
      </c>
      <c r="CQ332">
        <f t="shared" ref="CQ332" si="71">SUM(CQ323:CQ329)</f>
        <v>4</v>
      </c>
      <c r="CR332">
        <f t="shared" ref="CR332" si="72">SUM(CR323:CR329)</f>
        <v>6</v>
      </c>
      <c r="CS332">
        <f t="shared" ref="CS332" si="73">SUM(CS323:CS329)</f>
        <v>2</v>
      </c>
      <c r="CT332" s="16">
        <f t="shared" ref="CT332" si="74">SUM(CT323:CT329)</f>
        <v>256</v>
      </c>
      <c r="CU332" s="16">
        <f t="shared" ref="CU332" si="75">SUM(CU323:CU329)</f>
        <v>251</v>
      </c>
      <c r="CV332" s="16">
        <f t="shared" ref="CV332" si="76">SUM(CV323:CV329)</f>
        <v>249</v>
      </c>
      <c r="CW332" s="16">
        <f t="shared" ref="CW332" si="77">SUM(CW323:CW329)</f>
        <v>232</v>
      </c>
      <c r="CX332" s="16">
        <f t="shared" ref="CX332" si="78">SUM(CX323:CX329)</f>
        <v>237</v>
      </c>
      <c r="CY332" s="16">
        <f t="shared" ref="CY332" si="79">SUM(CY323:CY329)</f>
        <v>232</v>
      </c>
      <c r="CZ332" s="16">
        <f t="shared" ref="CZ332" si="80">SUM(CZ323:CZ329)</f>
        <v>240</v>
      </c>
      <c r="DA332" s="16">
        <f t="shared" ref="DA332" si="81">SUM(DA323:DA329)</f>
        <v>250</v>
      </c>
      <c r="DB332" s="16">
        <f t="shared" ref="DB332" si="82">SUM(DB323:DB329)</f>
        <v>252</v>
      </c>
      <c r="DC332" s="16">
        <f t="shared" ref="DC332" si="83">SUM(DC323:DC329)</f>
        <v>243</v>
      </c>
      <c r="DD332">
        <f t="shared" ref="DD332" si="84">SUM(DD323:DD329)</f>
        <v>157</v>
      </c>
      <c r="DE332">
        <f t="shared" ref="DE332" si="85">SUM(DE323:DE329)</f>
        <v>150</v>
      </c>
      <c r="DF332">
        <f t="shared" ref="DF332" si="86">SUM(DF323:DF329)</f>
        <v>118</v>
      </c>
      <c r="DG332">
        <f t="shared" ref="DG332" si="87">SUM(DG323:DG329)</f>
        <v>102</v>
      </c>
      <c r="DH332">
        <f t="shared" ref="DH332" si="88">SUM(DH323:DH329)</f>
        <v>59</v>
      </c>
      <c r="DI332">
        <f t="shared" ref="DI332" si="89">SUM(DI323:DI329)</f>
        <v>61</v>
      </c>
      <c r="DJ332">
        <f t="shared" ref="DJ332" si="90">SUM(DJ323:DJ329)</f>
        <v>143</v>
      </c>
      <c r="DK332">
        <f t="shared" ref="DK332" si="91">SUM(DK323:DK329)</f>
        <v>23</v>
      </c>
      <c r="DO332" s="13">
        <f t="shared" ref="DO332" si="92">SUM(DO323:DO329)</f>
        <v>302</v>
      </c>
      <c r="DP332" s="13">
        <f t="shared" ref="DP332" si="93">SUM(DP323:DP329)</f>
        <v>302</v>
      </c>
      <c r="DQ332" s="13">
        <f t="shared" ref="DQ332" si="94">SUM(DQ323:DQ329)</f>
        <v>299</v>
      </c>
      <c r="DR332" s="13">
        <f t="shared" ref="DR332" si="95">SUM(DR323:DR329)</f>
        <v>304</v>
      </c>
      <c r="DS332">
        <f t="shared" ref="DS332" si="96">SUM(DS323:DS329)</f>
        <v>26</v>
      </c>
      <c r="DT332">
        <f t="shared" ref="DT332" si="97">SUM(DT323:DT329)</f>
        <v>73</v>
      </c>
      <c r="DU332">
        <f t="shared" ref="DU332" si="98">SUM(DU323:DU329)</f>
        <v>185</v>
      </c>
      <c r="DV332">
        <f t="shared" ref="DV332" si="99">SUM(DV323:DV329)</f>
        <v>195</v>
      </c>
      <c r="DW332">
        <f t="shared" ref="DW332" si="100">SUM(DW323:DW329)</f>
        <v>15</v>
      </c>
      <c r="DX332">
        <f t="shared" ref="DX332" si="101">SUM(DX323:DX329)</f>
        <v>11</v>
      </c>
      <c r="DY332">
        <f t="shared" ref="DY332" si="102">SUM(DY323:DY329)</f>
        <v>44</v>
      </c>
      <c r="DZ332">
        <f t="shared" ref="DZ332" si="103">SUM(DZ323:DZ329)</f>
        <v>58</v>
      </c>
      <c r="EA332">
        <f t="shared" ref="EA332" si="104">SUM(EA323:EA329)</f>
        <v>195</v>
      </c>
      <c r="EB332">
        <f t="shared" ref="EB332" si="105">SUM(EB323:EB329)</f>
        <v>18</v>
      </c>
      <c r="EC332">
        <f t="shared" ref="EC332" si="106">SUM(EC323:EC329)</f>
        <v>10</v>
      </c>
      <c r="ED332">
        <f t="shared" ref="ED332" si="107">SUM(ED323:ED329)</f>
        <v>28</v>
      </c>
      <c r="EE332">
        <f t="shared" ref="EE332" si="108">SUM(EE323:EE329)</f>
        <v>63</v>
      </c>
      <c r="EF332">
        <f t="shared" ref="EF332" si="109">SUM(EF323:EF329)</f>
        <v>212</v>
      </c>
      <c r="EH332">
        <f t="shared" ref="EH332" si="110">SUM(EH323:EH329)</f>
        <v>304</v>
      </c>
      <c r="EI332">
        <f t="shared" ref="EI332" si="111">SUM(EI323:EI329)</f>
        <v>304</v>
      </c>
    </row>
    <row r="333" spans="1:139" x14ac:dyDescent="0.25">
      <c r="A333" s="11" t="s">
        <v>1491</v>
      </c>
      <c r="D333">
        <f>COUNTBLANK(D2:D305)</f>
        <v>2</v>
      </c>
      <c r="E333">
        <f t="shared" ref="E333:AU333" si="112">COUNTBLANK(E2:E305)</f>
        <v>0</v>
      </c>
      <c r="F333">
        <f t="shared" si="112"/>
        <v>1</v>
      </c>
      <c r="G333">
        <f t="shared" si="112"/>
        <v>2</v>
      </c>
      <c r="H333">
        <f t="shared" si="112"/>
        <v>4</v>
      </c>
      <c r="I333">
        <f t="shared" si="112"/>
        <v>1</v>
      </c>
      <c r="J333">
        <f t="shared" si="112"/>
        <v>3</v>
      </c>
      <c r="K333">
        <f t="shared" si="112"/>
        <v>1</v>
      </c>
      <c r="S333">
        <f t="shared" si="112"/>
        <v>1</v>
      </c>
      <c r="T333">
        <f t="shared" si="112"/>
        <v>293</v>
      </c>
      <c r="U333">
        <f t="shared" ref="U333" si="113">COUNTBLANK(U2:U305)</f>
        <v>304</v>
      </c>
      <c r="V333">
        <f t="shared" si="112"/>
        <v>299</v>
      </c>
      <c r="W333">
        <f t="shared" si="112"/>
        <v>242</v>
      </c>
      <c r="X333">
        <f t="shared" si="112"/>
        <v>302</v>
      </c>
      <c r="Y333">
        <f t="shared" si="112"/>
        <v>294</v>
      </c>
      <c r="Z333">
        <f t="shared" si="112"/>
        <v>284</v>
      </c>
      <c r="AA333">
        <f t="shared" si="112"/>
        <v>274</v>
      </c>
      <c r="AB333">
        <f t="shared" si="112"/>
        <v>252</v>
      </c>
      <c r="AC333">
        <f t="shared" si="112"/>
        <v>303</v>
      </c>
      <c r="AD333">
        <f t="shared" si="112"/>
        <v>302</v>
      </c>
      <c r="AE333">
        <f t="shared" si="112"/>
        <v>286</v>
      </c>
      <c r="AF333">
        <f t="shared" si="112"/>
        <v>303</v>
      </c>
      <c r="AG333">
        <f t="shared" si="112"/>
        <v>296</v>
      </c>
      <c r="AH333">
        <f t="shared" si="112"/>
        <v>286</v>
      </c>
      <c r="AJ333">
        <f t="shared" si="112"/>
        <v>286</v>
      </c>
      <c r="AL333" s="16">
        <f t="shared" si="112"/>
        <v>0</v>
      </c>
      <c r="AM333" s="13">
        <f t="shared" si="112"/>
        <v>0</v>
      </c>
      <c r="AN333">
        <f t="shared" si="112"/>
        <v>7</v>
      </c>
      <c r="AP333">
        <f t="shared" si="112"/>
        <v>48</v>
      </c>
      <c r="AQ333">
        <f t="shared" si="112"/>
        <v>272</v>
      </c>
      <c r="AR333">
        <f t="shared" si="112"/>
        <v>287</v>
      </c>
      <c r="AS333">
        <f t="shared" si="112"/>
        <v>269</v>
      </c>
      <c r="AT333">
        <f t="shared" si="112"/>
        <v>286</v>
      </c>
      <c r="AU333">
        <f t="shared" si="112"/>
        <v>80</v>
      </c>
      <c r="AV333">
        <f t="shared" ref="AV333:DG333" si="114">COUNTBLANK(AV2:AV305)</f>
        <v>227</v>
      </c>
      <c r="AW333">
        <f t="shared" si="114"/>
        <v>255</v>
      </c>
      <c r="AX333">
        <f t="shared" si="114"/>
        <v>154</v>
      </c>
      <c r="AY333">
        <f t="shared" si="114"/>
        <v>179</v>
      </c>
      <c r="AZ333">
        <f t="shared" si="114"/>
        <v>271</v>
      </c>
      <c r="BA333">
        <f t="shared" si="114"/>
        <v>181</v>
      </c>
      <c r="BB333">
        <f t="shared" si="114"/>
        <v>237</v>
      </c>
      <c r="BC333">
        <f t="shared" si="114"/>
        <v>239</v>
      </c>
      <c r="BD333">
        <f t="shared" si="114"/>
        <v>161</v>
      </c>
      <c r="BE333">
        <f t="shared" si="114"/>
        <v>271</v>
      </c>
      <c r="BF333">
        <f t="shared" si="114"/>
        <v>281</v>
      </c>
      <c r="BG333">
        <f t="shared" si="114"/>
        <v>90</v>
      </c>
      <c r="BH333">
        <f t="shared" si="114"/>
        <v>243</v>
      </c>
      <c r="BI333">
        <f t="shared" si="114"/>
        <v>280</v>
      </c>
      <c r="BJ333">
        <f t="shared" si="114"/>
        <v>114</v>
      </c>
      <c r="BL333">
        <f t="shared" si="114"/>
        <v>50</v>
      </c>
      <c r="BM333">
        <f t="shared" si="114"/>
        <v>300</v>
      </c>
      <c r="BN333">
        <f t="shared" si="114"/>
        <v>68</v>
      </c>
      <c r="BO333">
        <f t="shared" si="114"/>
        <v>192</v>
      </c>
      <c r="BP333">
        <f t="shared" si="114"/>
        <v>189</v>
      </c>
      <c r="BQ333">
        <f t="shared" si="114"/>
        <v>281</v>
      </c>
      <c r="BT333">
        <f t="shared" si="114"/>
        <v>195</v>
      </c>
      <c r="BU333">
        <f t="shared" si="114"/>
        <v>195</v>
      </c>
      <c r="BV333">
        <f t="shared" si="114"/>
        <v>195</v>
      </c>
      <c r="BW333">
        <f t="shared" si="114"/>
        <v>99</v>
      </c>
      <c r="BX333">
        <f t="shared" si="114"/>
        <v>153</v>
      </c>
      <c r="BY333">
        <f t="shared" si="114"/>
        <v>180</v>
      </c>
      <c r="BZ333">
        <f t="shared" si="114"/>
        <v>264</v>
      </c>
      <c r="CA333">
        <f t="shared" si="114"/>
        <v>256</v>
      </c>
      <c r="CB333">
        <f t="shared" si="114"/>
        <v>227</v>
      </c>
      <c r="CC333">
        <f t="shared" si="114"/>
        <v>212</v>
      </c>
      <c r="CD333">
        <f t="shared" si="114"/>
        <v>196</v>
      </c>
      <c r="CE333">
        <f t="shared" si="114"/>
        <v>285</v>
      </c>
      <c r="CF333">
        <f t="shared" si="114"/>
        <v>233</v>
      </c>
      <c r="CG333">
        <f t="shared" si="114"/>
        <v>229</v>
      </c>
      <c r="CH333">
        <f t="shared" si="114"/>
        <v>275</v>
      </c>
      <c r="CI333">
        <f t="shared" si="114"/>
        <v>247</v>
      </c>
      <c r="CL333">
        <f t="shared" si="114"/>
        <v>72</v>
      </c>
      <c r="CM333">
        <f t="shared" si="114"/>
        <v>299</v>
      </c>
      <c r="CN333">
        <f t="shared" si="114"/>
        <v>300</v>
      </c>
      <c r="CO333">
        <f t="shared" si="114"/>
        <v>301</v>
      </c>
      <c r="CP333">
        <f t="shared" si="114"/>
        <v>126</v>
      </c>
      <c r="CQ333">
        <f t="shared" si="114"/>
        <v>300</v>
      </c>
      <c r="CR333">
        <f t="shared" si="114"/>
        <v>298</v>
      </c>
      <c r="CS333">
        <f t="shared" si="114"/>
        <v>302</v>
      </c>
      <c r="CT333" s="16">
        <f t="shared" ref="CT333" si="115">COUNTBLANK(CT2:CT305)</f>
        <v>48</v>
      </c>
      <c r="CU333" s="16">
        <f t="shared" ref="CU333:DC333" si="116">COUNTBLANK(CU2:CU305)</f>
        <v>53</v>
      </c>
      <c r="CV333" s="16">
        <f t="shared" si="116"/>
        <v>55</v>
      </c>
      <c r="CW333" s="16">
        <f t="shared" si="116"/>
        <v>72</v>
      </c>
      <c r="CX333" s="16">
        <f t="shared" si="116"/>
        <v>67</v>
      </c>
      <c r="CY333" s="16">
        <f t="shared" si="116"/>
        <v>72</v>
      </c>
      <c r="CZ333" s="16">
        <f t="shared" si="116"/>
        <v>64</v>
      </c>
      <c r="DA333" s="16">
        <f t="shared" si="116"/>
        <v>54</v>
      </c>
      <c r="DB333" s="16">
        <f t="shared" si="116"/>
        <v>52</v>
      </c>
      <c r="DC333" s="16">
        <f t="shared" si="116"/>
        <v>61</v>
      </c>
      <c r="DD333">
        <f t="shared" si="114"/>
        <v>147</v>
      </c>
      <c r="DE333">
        <f t="shared" si="114"/>
        <v>154</v>
      </c>
      <c r="DF333">
        <f t="shared" si="114"/>
        <v>186</v>
      </c>
      <c r="DG333">
        <f t="shared" si="114"/>
        <v>202</v>
      </c>
      <c r="DH333">
        <f t="shared" ref="DH333:EI333" si="117">COUNTBLANK(DH2:DH305)</f>
        <v>245</v>
      </c>
      <c r="DI333">
        <f t="shared" si="117"/>
        <v>243</v>
      </c>
      <c r="DJ333">
        <f t="shared" si="117"/>
        <v>161</v>
      </c>
      <c r="DK333">
        <f t="shared" si="117"/>
        <v>281</v>
      </c>
      <c r="DO333" s="13">
        <f t="shared" si="117"/>
        <v>2</v>
      </c>
      <c r="DP333" s="13">
        <f t="shared" si="117"/>
        <v>2</v>
      </c>
      <c r="DQ333" s="13">
        <f t="shared" si="117"/>
        <v>5</v>
      </c>
      <c r="DR333" s="13">
        <f t="shared" si="117"/>
        <v>0</v>
      </c>
      <c r="DS333">
        <f t="shared" si="117"/>
        <v>278</v>
      </c>
      <c r="DT333">
        <f t="shared" si="117"/>
        <v>231</v>
      </c>
      <c r="DU333">
        <f t="shared" si="117"/>
        <v>119</v>
      </c>
      <c r="DV333">
        <f t="shared" si="117"/>
        <v>109</v>
      </c>
      <c r="DW333">
        <f t="shared" si="117"/>
        <v>289</v>
      </c>
      <c r="DX333">
        <f t="shared" si="117"/>
        <v>293</v>
      </c>
      <c r="DY333">
        <f t="shared" si="117"/>
        <v>260</v>
      </c>
      <c r="DZ333">
        <f t="shared" si="117"/>
        <v>246</v>
      </c>
      <c r="EA333">
        <f t="shared" si="117"/>
        <v>109</v>
      </c>
      <c r="EB333">
        <f t="shared" si="117"/>
        <v>286</v>
      </c>
      <c r="EC333">
        <f t="shared" si="117"/>
        <v>294</v>
      </c>
      <c r="ED333">
        <f t="shared" si="117"/>
        <v>276</v>
      </c>
      <c r="EE333">
        <f t="shared" si="117"/>
        <v>241</v>
      </c>
      <c r="EF333">
        <f t="shared" si="117"/>
        <v>92</v>
      </c>
      <c r="EH333">
        <f t="shared" si="117"/>
        <v>0</v>
      </c>
      <c r="EI333">
        <f t="shared" si="117"/>
        <v>0</v>
      </c>
    </row>
    <row r="334" spans="1:139" x14ac:dyDescent="0.25">
      <c r="A334" s="11" t="s">
        <v>5</v>
      </c>
      <c r="D334">
        <f>SUM(D332:D333)</f>
        <v>304</v>
      </c>
      <c r="E334">
        <f t="shared" ref="E334:AU334" si="118">SUM(E332:E333)</f>
        <v>304</v>
      </c>
      <c r="F334">
        <f t="shared" si="118"/>
        <v>304</v>
      </c>
      <c r="G334">
        <f t="shared" si="118"/>
        <v>304</v>
      </c>
      <c r="H334">
        <f t="shared" si="118"/>
        <v>304</v>
      </c>
      <c r="I334">
        <f t="shared" si="118"/>
        <v>304</v>
      </c>
      <c r="J334">
        <f t="shared" si="118"/>
        <v>304</v>
      </c>
      <c r="K334">
        <f t="shared" si="118"/>
        <v>304</v>
      </c>
      <c r="S334">
        <f t="shared" si="118"/>
        <v>304</v>
      </c>
      <c r="T334">
        <f t="shared" si="118"/>
        <v>304</v>
      </c>
      <c r="U334">
        <f t="shared" si="118"/>
        <v>304</v>
      </c>
      <c r="V334">
        <f t="shared" si="118"/>
        <v>304</v>
      </c>
      <c r="W334">
        <f t="shared" si="118"/>
        <v>304</v>
      </c>
      <c r="X334">
        <f t="shared" si="118"/>
        <v>304</v>
      </c>
      <c r="Y334">
        <f t="shared" si="118"/>
        <v>304</v>
      </c>
      <c r="Z334">
        <f t="shared" si="118"/>
        <v>304</v>
      </c>
      <c r="AA334">
        <f t="shared" si="118"/>
        <v>304</v>
      </c>
      <c r="AB334">
        <f t="shared" si="118"/>
        <v>304</v>
      </c>
      <c r="AC334">
        <f t="shared" si="118"/>
        <v>304</v>
      </c>
      <c r="AD334">
        <f t="shared" si="118"/>
        <v>304</v>
      </c>
      <c r="AE334">
        <f t="shared" si="118"/>
        <v>304</v>
      </c>
      <c r="AF334">
        <f t="shared" si="118"/>
        <v>304</v>
      </c>
      <c r="AG334">
        <f t="shared" si="118"/>
        <v>304</v>
      </c>
      <c r="AH334">
        <f t="shared" si="118"/>
        <v>304</v>
      </c>
      <c r="AJ334">
        <f t="shared" si="118"/>
        <v>304</v>
      </c>
      <c r="AL334" s="16">
        <f t="shared" si="118"/>
        <v>304</v>
      </c>
      <c r="AM334" s="13">
        <f t="shared" si="118"/>
        <v>304</v>
      </c>
      <c r="AN334">
        <f t="shared" si="118"/>
        <v>304</v>
      </c>
      <c r="AP334">
        <f t="shared" si="118"/>
        <v>304</v>
      </c>
      <c r="AQ334">
        <f t="shared" si="118"/>
        <v>304</v>
      </c>
      <c r="AR334">
        <f t="shared" si="118"/>
        <v>304</v>
      </c>
      <c r="AS334">
        <f t="shared" si="118"/>
        <v>304</v>
      </c>
      <c r="AT334">
        <f t="shared" si="118"/>
        <v>304</v>
      </c>
      <c r="AU334">
        <f t="shared" si="118"/>
        <v>304</v>
      </c>
      <c r="AV334">
        <f t="shared" ref="AV334" si="119">SUM(AV332:AV333)</f>
        <v>304</v>
      </c>
      <c r="AW334">
        <f t="shared" ref="AW334" si="120">SUM(AW332:AW333)</f>
        <v>304</v>
      </c>
      <c r="AX334">
        <f t="shared" ref="AX334" si="121">SUM(AX332:AX333)</f>
        <v>304</v>
      </c>
      <c r="AY334">
        <f t="shared" ref="AY334" si="122">SUM(AY332:AY333)</f>
        <v>304</v>
      </c>
      <c r="AZ334">
        <f t="shared" ref="AZ334" si="123">SUM(AZ332:AZ333)</f>
        <v>304</v>
      </c>
      <c r="BA334">
        <f t="shared" ref="BA334" si="124">SUM(BA332:BA333)</f>
        <v>304</v>
      </c>
      <c r="BB334">
        <f t="shared" ref="BB334" si="125">SUM(BB332:BB333)</f>
        <v>304</v>
      </c>
      <c r="BC334">
        <f t="shared" ref="BC334" si="126">SUM(BC332:BC333)</f>
        <v>304</v>
      </c>
      <c r="BD334">
        <f t="shared" ref="BD334" si="127">SUM(BD332:BD333)</f>
        <v>304</v>
      </c>
      <c r="BE334">
        <f t="shared" ref="BE334" si="128">SUM(BE332:BE333)</f>
        <v>304</v>
      </c>
      <c r="BF334">
        <f t="shared" ref="BF334" si="129">SUM(BF332:BF333)</f>
        <v>304</v>
      </c>
      <c r="BG334">
        <f t="shared" ref="BG334" si="130">SUM(BG332:BG333)</f>
        <v>304</v>
      </c>
      <c r="BH334">
        <f t="shared" ref="BH334" si="131">SUM(BH332:BH333)</f>
        <v>304</v>
      </c>
      <c r="BI334">
        <f t="shared" ref="BI334" si="132">SUM(BI332:BI333)</f>
        <v>304</v>
      </c>
      <c r="BJ334">
        <f t="shared" ref="BJ334" si="133">SUM(BJ332:BJ333)</f>
        <v>304</v>
      </c>
      <c r="BL334">
        <f t="shared" ref="BL334" si="134">SUM(BL332:BL333)</f>
        <v>304</v>
      </c>
      <c r="BM334">
        <f t="shared" ref="BM334" si="135">SUM(BM332:BM333)</f>
        <v>301</v>
      </c>
      <c r="BN334">
        <f t="shared" ref="BN334" si="136">SUM(BN332:BN333)</f>
        <v>304</v>
      </c>
      <c r="BO334">
        <f t="shared" ref="BO334" si="137">SUM(BO332:BO333)</f>
        <v>304</v>
      </c>
      <c r="BP334">
        <f t="shared" ref="BP334" si="138">SUM(BP332:BP333)</f>
        <v>304</v>
      </c>
      <c r="BQ334">
        <f t="shared" ref="BQ334" si="139">SUM(BQ332:BQ333)</f>
        <v>304</v>
      </c>
      <c r="BT334">
        <f t="shared" ref="BT334" si="140">SUM(BT332:BT333)</f>
        <v>304</v>
      </c>
      <c r="BU334">
        <f t="shared" ref="BU334" si="141">SUM(BU332:BU333)</f>
        <v>304</v>
      </c>
      <c r="BV334">
        <f t="shared" ref="BV334" si="142">SUM(BV332:BV333)</f>
        <v>304</v>
      </c>
      <c r="CA334">
        <f t="shared" ref="CA334" si="143">SUM(CA332:CA333)</f>
        <v>304</v>
      </c>
      <c r="CB334">
        <f t="shared" ref="CB334" si="144">SUM(CB332:CB333)</f>
        <v>304</v>
      </c>
      <c r="CC334">
        <f t="shared" ref="CC334" si="145">SUM(CC332:CC333)</f>
        <v>304</v>
      </c>
      <c r="CD334">
        <f t="shared" ref="CD334" si="146">SUM(CD332:CD333)</f>
        <v>304</v>
      </c>
      <c r="CE334">
        <f t="shared" ref="CE334" si="147">SUM(CE332:CE333)</f>
        <v>304</v>
      </c>
      <c r="CF334">
        <f t="shared" ref="CF334" si="148">SUM(CF332:CF333)</f>
        <v>304</v>
      </c>
      <c r="CG334">
        <f t="shared" ref="CG334" si="149">SUM(CG332:CG333)</f>
        <v>304</v>
      </c>
      <c r="CH334">
        <f t="shared" ref="CH334" si="150">SUM(CH332:CH333)</f>
        <v>304</v>
      </c>
      <c r="CI334">
        <f t="shared" ref="CI334" si="151">SUM(CI332:CI333)</f>
        <v>304</v>
      </c>
      <c r="CL334">
        <f t="shared" ref="CL334" si="152">SUM(CL332:CL333)</f>
        <v>304</v>
      </c>
      <c r="CM334">
        <f t="shared" ref="CM334" si="153">SUM(CM332:CM333)</f>
        <v>304</v>
      </c>
      <c r="CN334">
        <f t="shared" ref="CN334" si="154">SUM(CN332:CN333)</f>
        <v>304</v>
      </c>
      <c r="CO334">
        <f t="shared" ref="CO334" si="155">SUM(CO332:CO333)</f>
        <v>304</v>
      </c>
      <c r="CP334">
        <f t="shared" ref="CP334" si="156">SUM(CP332:CP333)</f>
        <v>304</v>
      </c>
      <c r="CQ334">
        <f t="shared" ref="CQ334" si="157">SUM(CQ332:CQ333)</f>
        <v>304</v>
      </c>
      <c r="CR334">
        <f t="shared" ref="CR334" si="158">SUM(CR332:CR333)</f>
        <v>304</v>
      </c>
      <c r="CS334">
        <f t="shared" ref="CS334" si="159">SUM(CS332:CS333)</f>
        <v>304</v>
      </c>
      <c r="CT334" s="16">
        <f t="shared" ref="CT334" si="160">SUM(CT332:CT333)</f>
        <v>304</v>
      </c>
      <c r="CU334" s="16">
        <f t="shared" ref="CU334" si="161">SUM(CU332:CU333)</f>
        <v>304</v>
      </c>
      <c r="CV334" s="16">
        <f t="shared" ref="CV334" si="162">SUM(CV332:CV333)</f>
        <v>304</v>
      </c>
      <c r="CW334" s="16">
        <f t="shared" ref="CW334" si="163">SUM(CW332:CW333)</f>
        <v>304</v>
      </c>
      <c r="CX334" s="16">
        <f t="shared" ref="CX334" si="164">SUM(CX332:CX333)</f>
        <v>304</v>
      </c>
      <c r="CY334" s="16">
        <f t="shared" ref="CY334" si="165">SUM(CY332:CY333)</f>
        <v>304</v>
      </c>
      <c r="CZ334" s="16">
        <f t="shared" ref="CZ334" si="166">SUM(CZ332:CZ333)</f>
        <v>304</v>
      </c>
      <c r="DA334" s="16">
        <f t="shared" ref="DA334" si="167">SUM(DA332:DA333)</f>
        <v>304</v>
      </c>
      <c r="DB334" s="16">
        <f t="shared" ref="DB334" si="168">SUM(DB332:DB333)</f>
        <v>304</v>
      </c>
      <c r="DC334" s="16">
        <f t="shared" ref="DC334" si="169">SUM(DC332:DC333)</f>
        <v>304</v>
      </c>
      <c r="DD334">
        <f t="shared" ref="DD334" si="170">SUM(DD332:DD333)</f>
        <v>304</v>
      </c>
      <c r="DE334">
        <f t="shared" ref="DE334" si="171">SUM(DE332:DE333)</f>
        <v>304</v>
      </c>
      <c r="DF334">
        <f t="shared" ref="DF334" si="172">SUM(DF332:DF333)</f>
        <v>304</v>
      </c>
      <c r="DG334">
        <f t="shared" ref="DG334" si="173">SUM(DG332:DG333)</f>
        <v>304</v>
      </c>
      <c r="DH334">
        <f t="shared" ref="DH334" si="174">SUM(DH332:DH333)</f>
        <v>304</v>
      </c>
      <c r="DI334">
        <f t="shared" ref="DI334" si="175">SUM(DI332:DI333)</f>
        <v>304</v>
      </c>
      <c r="DJ334">
        <f t="shared" ref="DJ334" si="176">SUM(DJ332:DJ333)</f>
        <v>304</v>
      </c>
      <c r="DK334">
        <f t="shared" ref="DK334" si="177">SUM(DK332:DK333)</f>
        <v>304</v>
      </c>
      <c r="DO334" s="13">
        <f t="shared" ref="DO334" si="178">SUM(DO332:DO333)</f>
        <v>304</v>
      </c>
      <c r="DP334" s="13">
        <f t="shared" ref="DP334" si="179">SUM(DP332:DP333)</f>
        <v>304</v>
      </c>
      <c r="DQ334" s="13">
        <f t="shared" ref="DQ334" si="180">SUM(DQ332:DQ333)</f>
        <v>304</v>
      </c>
      <c r="DR334" s="13">
        <f t="shared" ref="DR334" si="181">SUM(DR332:DR333)</f>
        <v>304</v>
      </c>
      <c r="DS334">
        <f t="shared" ref="DS334" si="182">SUM(DS332:DS333)</f>
        <v>304</v>
      </c>
      <c r="DT334">
        <f t="shared" ref="DT334" si="183">SUM(DT332:DT333)</f>
        <v>304</v>
      </c>
      <c r="DU334">
        <f t="shared" ref="DU334" si="184">SUM(DU332:DU333)</f>
        <v>304</v>
      </c>
      <c r="DV334">
        <f t="shared" ref="DV334" si="185">SUM(DV332:DV333)</f>
        <v>304</v>
      </c>
      <c r="DW334">
        <f t="shared" ref="DW334" si="186">SUM(DW332:DW333)</f>
        <v>304</v>
      </c>
      <c r="DX334">
        <f t="shared" ref="DX334" si="187">SUM(DX332:DX333)</f>
        <v>304</v>
      </c>
      <c r="DY334">
        <f t="shared" ref="DY334" si="188">SUM(DY332:DY333)</f>
        <v>304</v>
      </c>
      <c r="DZ334">
        <f t="shared" ref="DZ334" si="189">SUM(DZ332:DZ333)</f>
        <v>304</v>
      </c>
      <c r="EA334">
        <f t="shared" ref="EA334" si="190">SUM(EA332:EA333)</f>
        <v>304</v>
      </c>
      <c r="EB334">
        <f t="shared" ref="EB334" si="191">SUM(EB332:EB333)</f>
        <v>304</v>
      </c>
      <c r="EC334">
        <f t="shared" ref="EC334" si="192">SUM(EC332:EC333)</f>
        <v>304</v>
      </c>
      <c r="ED334">
        <f t="shared" ref="ED334" si="193">SUM(ED332:ED333)</f>
        <v>304</v>
      </c>
      <c r="EE334">
        <f t="shared" ref="EE334" si="194">SUM(EE332:EE333)</f>
        <v>304</v>
      </c>
      <c r="EF334">
        <f t="shared" ref="EF334" si="195">SUM(EF332:EF333)</f>
        <v>304</v>
      </c>
      <c r="EH334">
        <f t="shared" ref="EH334" si="196">SUM(EH332:EH333)</f>
        <v>304</v>
      </c>
      <c r="EI334">
        <f t="shared" ref="EI334" si="197">SUM(EI332:EI333)</f>
        <v>304</v>
      </c>
    </row>
    <row r="337" spans="1:140" x14ac:dyDescent="0.25">
      <c r="A337" s="11">
        <v>1</v>
      </c>
      <c r="D337" s="4">
        <f>D323/D332</f>
        <v>5.2980132450331126E-2</v>
      </c>
      <c r="E337" s="4">
        <f t="shared" ref="E337:AU337" si="198">E323/E332</f>
        <v>0.3125</v>
      </c>
      <c r="F337" s="4">
        <f t="shared" si="198"/>
        <v>5.9405940594059403E-2</v>
      </c>
      <c r="G337" s="4">
        <f t="shared" si="198"/>
        <v>0.13245033112582782</v>
      </c>
      <c r="H337" s="4">
        <f t="shared" si="198"/>
        <v>0.17333333333333334</v>
      </c>
      <c r="I337" s="4">
        <f t="shared" si="198"/>
        <v>0.17491749174917492</v>
      </c>
      <c r="J337" s="4">
        <f t="shared" si="198"/>
        <v>0.59468438538205981</v>
      </c>
      <c r="K337" s="4">
        <f t="shared" si="198"/>
        <v>0.15181518151815182</v>
      </c>
      <c r="S337" s="4">
        <f t="shared" si="198"/>
        <v>0.36303630363036304</v>
      </c>
      <c r="T337" s="4">
        <f t="shared" si="198"/>
        <v>1</v>
      </c>
      <c r="U337" s="4"/>
      <c r="V337" s="4">
        <f t="shared" si="198"/>
        <v>1</v>
      </c>
      <c r="W337" s="4">
        <f t="shared" si="198"/>
        <v>1</v>
      </c>
      <c r="X337" s="4">
        <f t="shared" si="198"/>
        <v>1</v>
      </c>
      <c r="Y337" s="4">
        <f t="shared" si="198"/>
        <v>1</v>
      </c>
      <c r="Z337" s="4">
        <f t="shared" si="198"/>
        <v>1</v>
      </c>
      <c r="AA337" s="4">
        <f t="shared" si="198"/>
        <v>1</v>
      </c>
      <c r="AB337" s="4">
        <f t="shared" si="198"/>
        <v>1</v>
      </c>
      <c r="AC337" s="4">
        <f t="shared" si="198"/>
        <v>1</v>
      </c>
      <c r="AD337" s="4">
        <f t="shared" si="198"/>
        <v>1</v>
      </c>
      <c r="AE337" s="4">
        <f t="shared" si="198"/>
        <v>1</v>
      </c>
      <c r="AF337" s="4">
        <f t="shared" si="198"/>
        <v>1</v>
      </c>
      <c r="AG337" s="4">
        <f t="shared" si="198"/>
        <v>1</v>
      </c>
      <c r="AH337" s="4">
        <f t="shared" si="198"/>
        <v>1</v>
      </c>
      <c r="AI337" s="4"/>
      <c r="AJ337" s="4">
        <f t="shared" si="198"/>
        <v>1</v>
      </c>
      <c r="AK337" s="4"/>
      <c r="AL337" s="17">
        <f t="shared" si="198"/>
        <v>8.8815789473684209E-2</v>
      </c>
      <c r="AM337" s="14">
        <f t="shared" si="198"/>
        <v>0.15131578947368421</v>
      </c>
      <c r="AN337" s="4">
        <f t="shared" si="198"/>
        <v>0.81144781144781142</v>
      </c>
      <c r="AO337" s="4"/>
      <c r="AP337" s="4">
        <f t="shared" si="198"/>
        <v>1</v>
      </c>
      <c r="AQ337" s="4">
        <f t="shared" si="198"/>
        <v>1</v>
      </c>
      <c r="AR337" s="4">
        <f t="shared" si="198"/>
        <v>1</v>
      </c>
      <c r="AS337" s="4">
        <f t="shared" si="198"/>
        <v>1</v>
      </c>
      <c r="AT337" s="4">
        <f t="shared" si="198"/>
        <v>1</v>
      </c>
      <c r="AU337" s="4">
        <f t="shared" si="198"/>
        <v>1</v>
      </c>
      <c r="AV337" s="4">
        <f t="shared" ref="AV337:DG337" si="199">AV323/AV332</f>
        <v>1</v>
      </c>
      <c r="AW337" s="4">
        <f t="shared" si="199"/>
        <v>1</v>
      </c>
      <c r="AX337" s="4">
        <f t="shared" si="199"/>
        <v>1</v>
      </c>
      <c r="AY337" s="4">
        <f t="shared" si="199"/>
        <v>1</v>
      </c>
      <c r="AZ337" s="4">
        <f t="shared" si="199"/>
        <v>1</v>
      </c>
      <c r="BA337" s="4">
        <f t="shared" si="199"/>
        <v>1</v>
      </c>
      <c r="BB337" s="4">
        <f t="shared" si="199"/>
        <v>1</v>
      </c>
      <c r="BC337" s="4">
        <f t="shared" si="199"/>
        <v>1</v>
      </c>
      <c r="BD337" s="4">
        <f t="shared" si="199"/>
        <v>1</v>
      </c>
      <c r="BE337" s="4">
        <f t="shared" si="199"/>
        <v>1</v>
      </c>
      <c r="BF337" s="4">
        <f t="shared" si="199"/>
        <v>1</v>
      </c>
      <c r="BG337" s="4">
        <f t="shared" si="199"/>
        <v>1</v>
      </c>
      <c r="BH337" s="4">
        <f t="shared" si="199"/>
        <v>1</v>
      </c>
      <c r="BI337" s="4">
        <f t="shared" si="199"/>
        <v>1</v>
      </c>
      <c r="BJ337" s="4">
        <f t="shared" si="199"/>
        <v>1</v>
      </c>
      <c r="BK337" s="4"/>
      <c r="BL337" s="4">
        <f t="shared" si="199"/>
        <v>0.72047244094488194</v>
      </c>
      <c r="BM337" s="4">
        <f t="shared" si="199"/>
        <v>0</v>
      </c>
      <c r="BN337" s="4">
        <f t="shared" si="199"/>
        <v>1</v>
      </c>
      <c r="BO337" s="4">
        <f t="shared" si="199"/>
        <v>1</v>
      </c>
      <c r="BP337" s="4">
        <f t="shared" si="199"/>
        <v>1</v>
      </c>
      <c r="BQ337" s="4">
        <f t="shared" si="199"/>
        <v>1</v>
      </c>
      <c r="BR337" s="4"/>
      <c r="BS337" s="14"/>
      <c r="BT337" s="4">
        <f t="shared" si="199"/>
        <v>0.50458715596330272</v>
      </c>
      <c r="BU337" s="4">
        <f t="shared" si="199"/>
        <v>0.47706422018348627</v>
      </c>
      <c r="BV337" s="4">
        <f t="shared" si="199"/>
        <v>1.834862385321101E-2</v>
      </c>
      <c r="BW337" s="14"/>
      <c r="BX337" s="14"/>
      <c r="BY337" s="14"/>
      <c r="BZ337" s="14"/>
      <c r="CA337" s="4">
        <f t="shared" si="199"/>
        <v>1</v>
      </c>
      <c r="CB337" s="4">
        <f t="shared" si="199"/>
        <v>1</v>
      </c>
      <c r="CC337" s="4">
        <f t="shared" si="199"/>
        <v>1</v>
      </c>
      <c r="CD337" s="4">
        <f t="shared" si="199"/>
        <v>1</v>
      </c>
      <c r="CE337" s="4">
        <f t="shared" si="199"/>
        <v>1</v>
      </c>
      <c r="CF337" s="4">
        <f t="shared" si="199"/>
        <v>1</v>
      </c>
      <c r="CG337" s="4">
        <f t="shared" si="199"/>
        <v>1</v>
      </c>
      <c r="CH337" s="4">
        <f t="shared" si="199"/>
        <v>1</v>
      </c>
      <c r="CI337" s="4">
        <f t="shared" si="199"/>
        <v>1</v>
      </c>
      <c r="CJ337" s="4"/>
      <c r="CK337" s="4"/>
      <c r="CL337" s="4">
        <f t="shared" si="199"/>
        <v>1</v>
      </c>
      <c r="CM337" s="4">
        <f t="shared" si="199"/>
        <v>1</v>
      </c>
      <c r="CN337" s="4">
        <f t="shared" si="199"/>
        <v>1</v>
      </c>
      <c r="CO337" s="4">
        <f t="shared" si="199"/>
        <v>1</v>
      </c>
      <c r="CP337" s="4">
        <f t="shared" si="199"/>
        <v>1</v>
      </c>
      <c r="CQ337" s="4">
        <f t="shared" si="199"/>
        <v>1</v>
      </c>
      <c r="CR337" s="4">
        <f t="shared" si="199"/>
        <v>1</v>
      </c>
      <c r="CS337" s="4">
        <f t="shared" si="199"/>
        <v>1</v>
      </c>
      <c r="CT337" s="17">
        <f t="shared" ref="CT337" si="200">CT323/CT332</f>
        <v>0.33203125</v>
      </c>
      <c r="CU337" s="17">
        <f t="shared" ref="CU337:DC337" si="201">CU323/CU332</f>
        <v>0.1394422310756972</v>
      </c>
      <c r="CV337" s="17">
        <f t="shared" si="201"/>
        <v>0.42168674698795183</v>
      </c>
      <c r="CW337" s="17">
        <f t="shared" si="201"/>
        <v>0.15086206896551724</v>
      </c>
      <c r="CX337" s="17">
        <f t="shared" si="201"/>
        <v>0.18143459915611815</v>
      </c>
      <c r="CY337" s="17">
        <f t="shared" si="201"/>
        <v>0.21551724137931033</v>
      </c>
      <c r="CZ337" s="17">
        <f t="shared" si="201"/>
        <v>0.24166666666666667</v>
      </c>
      <c r="DA337" s="17">
        <f t="shared" si="201"/>
        <v>0.432</v>
      </c>
      <c r="DB337" s="17">
        <f t="shared" si="201"/>
        <v>0.40476190476190477</v>
      </c>
      <c r="DC337" s="17">
        <f t="shared" si="201"/>
        <v>0.36625514403292181</v>
      </c>
      <c r="DD337" s="4">
        <f t="shared" si="199"/>
        <v>1</v>
      </c>
      <c r="DE337" s="4">
        <f t="shared" si="199"/>
        <v>1</v>
      </c>
      <c r="DF337" s="4">
        <f t="shared" si="199"/>
        <v>1</v>
      </c>
      <c r="DG337" s="4">
        <f t="shared" si="199"/>
        <v>1</v>
      </c>
      <c r="DH337" s="4">
        <f t="shared" ref="DH337:EI337" si="202">DH323/DH332</f>
        <v>1</v>
      </c>
      <c r="DI337" s="4">
        <f t="shared" si="202"/>
        <v>1</v>
      </c>
      <c r="DJ337" s="4">
        <f t="shared" si="202"/>
        <v>1</v>
      </c>
      <c r="DK337" s="4">
        <f t="shared" si="202"/>
        <v>1</v>
      </c>
      <c r="DL337" s="4"/>
      <c r="DM337" s="4"/>
      <c r="DN337" s="4"/>
      <c r="DO337" s="14">
        <f t="shared" si="202"/>
        <v>0.15894039735099338</v>
      </c>
      <c r="DP337" s="14">
        <f t="shared" si="202"/>
        <v>6.6225165562913912E-2</v>
      </c>
      <c r="DQ337" s="14">
        <f t="shared" si="202"/>
        <v>0.37458193979933108</v>
      </c>
      <c r="DR337" s="14">
        <f t="shared" si="202"/>
        <v>0.13157894736842105</v>
      </c>
      <c r="DS337" s="4">
        <f t="shared" si="202"/>
        <v>1</v>
      </c>
      <c r="DT337" s="4">
        <f t="shared" si="202"/>
        <v>1</v>
      </c>
      <c r="DU337" s="4">
        <f t="shared" si="202"/>
        <v>1</v>
      </c>
      <c r="DV337" s="4">
        <f t="shared" si="202"/>
        <v>1</v>
      </c>
      <c r="DW337" s="4">
        <f t="shared" si="202"/>
        <v>1</v>
      </c>
      <c r="DX337" s="4">
        <f t="shared" si="202"/>
        <v>1</v>
      </c>
      <c r="DY337" s="4">
        <f t="shared" si="202"/>
        <v>1</v>
      </c>
      <c r="DZ337" s="4">
        <f t="shared" si="202"/>
        <v>1</v>
      </c>
      <c r="EA337" s="4">
        <f t="shared" si="202"/>
        <v>1</v>
      </c>
      <c r="EB337" s="4">
        <f t="shared" si="202"/>
        <v>1</v>
      </c>
      <c r="EC337" s="4">
        <f t="shared" si="202"/>
        <v>1</v>
      </c>
      <c r="ED337" s="4">
        <f t="shared" si="202"/>
        <v>1</v>
      </c>
      <c r="EE337" s="4">
        <f t="shared" si="202"/>
        <v>1</v>
      </c>
      <c r="EF337" s="4">
        <f t="shared" si="202"/>
        <v>0</v>
      </c>
      <c r="EG337" s="4"/>
      <c r="EH337" s="4">
        <f t="shared" si="202"/>
        <v>0.52302631578947367</v>
      </c>
      <c r="EI337" s="4">
        <f t="shared" si="202"/>
        <v>0.51644736842105265</v>
      </c>
      <c r="EJ337" s="4"/>
    </row>
    <row r="338" spans="1:140" x14ac:dyDescent="0.25">
      <c r="A338" s="11">
        <v>2</v>
      </c>
      <c r="D338" s="4">
        <f>D324/D332</f>
        <v>0.16225165562913907</v>
      </c>
      <c r="E338" s="4">
        <f t="shared" ref="E338:AU338" si="203">E324/E332</f>
        <v>0.27302631578947367</v>
      </c>
      <c r="F338" s="4">
        <f t="shared" si="203"/>
        <v>9.5709570957095716E-2</v>
      </c>
      <c r="G338" s="4">
        <f t="shared" si="203"/>
        <v>0.12251655629139073</v>
      </c>
      <c r="H338" s="4">
        <f t="shared" si="203"/>
        <v>0.36</v>
      </c>
      <c r="I338" s="4">
        <f t="shared" si="203"/>
        <v>0.18811881188118812</v>
      </c>
      <c r="J338" s="4">
        <f t="shared" si="203"/>
        <v>0.40531561461794019</v>
      </c>
      <c r="K338" s="4">
        <f t="shared" si="203"/>
        <v>0.13861386138613863</v>
      </c>
      <c r="S338" s="4">
        <f t="shared" si="203"/>
        <v>0.33333333333333331</v>
      </c>
      <c r="T338" s="4">
        <f t="shared" si="203"/>
        <v>0</v>
      </c>
      <c r="U338" s="4"/>
      <c r="V338" s="4">
        <f t="shared" si="203"/>
        <v>0</v>
      </c>
      <c r="W338" s="4">
        <f t="shared" si="203"/>
        <v>0</v>
      </c>
      <c r="X338" s="4">
        <f t="shared" si="203"/>
        <v>0</v>
      </c>
      <c r="Y338" s="4">
        <f t="shared" si="203"/>
        <v>0</v>
      </c>
      <c r="Z338" s="4">
        <f t="shared" si="203"/>
        <v>0</v>
      </c>
      <c r="AA338" s="4">
        <f t="shared" si="203"/>
        <v>0</v>
      </c>
      <c r="AB338" s="4">
        <f t="shared" si="203"/>
        <v>0</v>
      </c>
      <c r="AC338" s="4">
        <f t="shared" si="203"/>
        <v>0</v>
      </c>
      <c r="AD338" s="4">
        <f t="shared" si="203"/>
        <v>0</v>
      </c>
      <c r="AE338" s="4">
        <f t="shared" si="203"/>
        <v>0</v>
      </c>
      <c r="AF338" s="4">
        <f t="shared" si="203"/>
        <v>0</v>
      </c>
      <c r="AG338" s="4">
        <f t="shared" si="203"/>
        <v>0</v>
      </c>
      <c r="AH338" s="4">
        <f t="shared" si="203"/>
        <v>0</v>
      </c>
      <c r="AI338" s="4"/>
      <c r="AJ338" s="4">
        <f t="shared" si="203"/>
        <v>0</v>
      </c>
      <c r="AK338" s="4"/>
      <c r="AL338" s="17">
        <f t="shared" si="203"/>
        <v>0.19736842105263158</v>
      </c>
      <c r="AM338" s="14">
        <f t="shared" si="203"/>
        <v>0.19736842105263158</v>
      </c>
      <c r="AN338" s="4">
        <f t="shared" si="203"/>
        <v>0.13131313131313133</v>
      </c>
      <c r="AO338" s="4"/>
      <c r="AP338" s="4">
        <f t="shared" si="203"/>
        <v>0</v>
      </c>
      <c r="AQ338" s="4">
        <f t="shared" si="203"/>
        <v>0</v>
      </c>
      <c r="AR338" s="4">
        <f t="shared" si="203"/>
        <v>0</v>
      </c>
      <c r="AS338" s="4">
        <f t="shared" si="203"/>
        <v>0</v>
      </c>
      <c r="AT338" s="4">
        <f t="shared" si="203"/>
        <v>0</v>
      </c>
      <c r="AU338" s="4">
        <f t="shared" si="203"/>
        <v>0</v>
      </c>
      <c r="AV338" s="4">
        <f t="shared" ref="AV338:DG338" si="204">AV324/AV332</f>
        <v>0</v>
      </c>
      <c r="AW338" s="4">
        <f t="shared" si="204"/>
        <v>0</v>
      </c>
      <c r="AX338" s="4">
        <f t="shared" si="204"/>
        <v>0</v>
      </c>
      <c r="AY338" s="4">
        <f t="shared" si="204"/>
        <v>0</v>
      </c>
      <c r="AZ338" s="4">
        <f t="shared" si="204"/>
        <v>0</v>
      </c>
      <c r="BA338" s="4">
        <f t="shared" si="204"/>
        <v>0</v>
      </c>
      <c r="BB338" s="4">
        <f t="shared" si="204"/>
        <v>0</v>
      </c>
      <c r="BC338" s="4">
        <f t="shared" si="204"/>
        <v>0</v>
      </c>
      <c r="BD338" s="4">
        <f t="shared" si="204"/>
        <v>0</v>
      </c>
      <c r="BE338" s="4">
        <f t="shared" si="204"/>
        <v>0</v>
      </c>
      <c r="BF338" s="4">
        <f t="shared" si="204"/>
        <v>0</v>
      </c>
      <c r="BG338" s="4">
        <f t="shared" si="204"/>
        <v>0</v>
      </c>
      <c r="BH338" s="4">
        <f t="shared" si="204"/>
        <v>0</v>
      </c>
      <c r="BI338" s="4">
        <f t="shared" si="204"/>
        <v>0</v>
      </c>
      <c r="BJ338" s="4">
        <f t="shared" si="204"/>
        <v>0</v>
      </c>
      <c r="BK338" s="4"/>
      <c r="BL338" s="4">
        <f t="shared" si="204"/>
        <v>0.20078740157480315</v>
      </c>
      <c r="BM338" s="4">
        <f t="shared" si="204"/>
        <v>0</v>
      </c>
      <c r="BN338" s="4">
        <f t="shared" si="204"/>
        <v>0</v>
      </c>
      <c r="BO338" s="4">
        <f t="shared" si="204"/>
        <v>0</v>
      </c>
      <c r="BP338" s="4">
        <f t="shared" si="204"/>
        <v>0</v>
      </c>
      <c r="BQ338" s="4">
        <f t="shared" si="204"/>
        <v>0</v>
      </c>
      <c r="BR338" s="4"/>
      <c r="BS338" s="14"/>
      <c r="BT338" s="4">
        <f t="shared" si="204"/>
        <v>0.48623853211009177</v>
      </c>
      <c r="BU338" s="4">
        <f t="shared" si="204"/>
        <v>0.44954128440366975</v>
      </c>
      <c r="BV338" s="4">
        <f t="shared" si="204"/>
        <v>6.4220183486238536E-2</v>
      </c>
      <c r="BW338" s="14"/>
      <c r="BX338" s="14"/>
      <c r="BY338" s="14"/>
      <c r="BZ338" s="14"/>
      <c r="CA338" s="4">
        <f t="shared" si="204"/>
        <v>0</v>
      </c>
      <c r="CB338" s="4">
        <f t="shared" si="204"/>
        <v>0</v>
      </c>
      <c r="CC338" s="4">
        <f t="shared" si="204"/>
        <v>0</v>
      </c>
      <c r="CD338" s="4">
        <f t="shared" si="204"/>
        <v>0</v>
      </c>
      <c r="CE338" s="4">
        <f t="shared" si="204"/>
        <v>0</v>
      </c>
      <c r="CF338" s="4">
        <f t="shared" si="204"/>
        <v>0</v>
      </c>
      <c r="CG338" s="4">
        <f t="shared" si="204"/>
        <v>0</v>
      </c>
      <c r="CH338" s="4">
        <f t="shared" si="204"/>
        <v>0</v>
      </c>
      <c r="CI338" s="4">
        <f t="shared" si="204"/>
        <v>0</v>
      </c>
      <c r="CJ338" s="4"/>
      <c r="CK338" s="4"/>
      <c r="CL338" s="4">
        <f t="shared" si="204"/>
        <v>0</v>
      </c>
      <c r="CM338" s="4">
        <f t="shared" si="204"/>
        <v>0</v>
      </c>
      <c r="CN338" s="4">
        <f t="shared" si="204"/>
        <v>0</v>
      </c>
      <c r="CO338" s="4">
        <f t="shared" si="204"/>
        <v>0</v>
      </c>
      <c r="CP338" s="4">
        <f t="shared" si="204"/>
        <v>0</v>
      </c>
      <c r="CQ338" s="4">
        <f t="shared" si="204"/>
        <v>0</v>
      </c>
      <c r="CR338" s="4">
        <f t="shared" si="204"/>
        <v>0</v>
      </c>
      <c r="CS338" s="4">
        <f t="shared" si="204"/>
        <v>0</v>
      </c>
      <c r="CT338" s="17">
        <f t="shared" ref="CT338" si="205">CT324/CT332</f>
        <v>0.44140625</v>
      </c>
      <c r="CU338" s="17">
        <f t="shared" ref="CU338:DC338" si="206">CU324/CU332</f>
        <v>0.23107569721115537</v>
      </c>
      <c r="CV338" s="17">
        <f t="shared" si="206"/>
        <v>0.42971887550200805</v>
      </c>
      <c r="CW338" s="17">
        <f t="shared" si="206"/>
        <v>0.42672413793103448</v>
      </c>
      <c r="CX338" s="17">
        <f t="shared" si="206"/>
        <v>0.41772151898734178</v>
      </c>
      <c r="CY338" s="17">
        <f t="shared" si="206"/>
        <v>0.36637931034482757</v>
      </c>
      <c r="CZ338" s="17">
        <f t="shared" si="206"/>
        <v>0.375</v>
      </c>
      <c r="DA338" s="17">
        <f t="shared" si="206"/>
        <v>0.42</v>
      </c>
      <c r="DB338" s="17">
        <f t="shared" si="206"/>
        <v>0.45238095238095238</v>
      </c>
      <c r="DC338" s="17">
        <f t="shared" si="206"/>
        <v>0.41975308641975306</v>
      </c>
      <c r="DD338" s="4">
        <f t="shared" si="204"/>
        <v>0</v>
      </c>
      <c r="DE338" s="4">
        <f t="shared" si="204"/>
        <v>0</v>
      </c>
      <c r="DF338" s="4">
        <f t="shared" si="204"/>
        <v>0</v>
      </c>
      <c r="DG338" s="4">
        <f t="shared" si="204"/>
        <v>0</v>
      </c>
      <c r="DH338" s="4">
        <f t="shared" ref="DH338:EI338" si="207">DH324/DH332</f>
        <v>0</v>
      </c>
      <c r="DI338" s="4">
        <f t="shared" si="207"/>
        <v>0</v>
      </c>
      <c r="DJ338" s="4">
        <f t="shared" si="207"/>
        <v>0</v>
      </c>
      <c r="DK338" s="4">
        <f t="shared" si="207"/>
        <v>0</v>
      </c>
      <c r="DL338" s="4"/>
      <c r="DM338" s="4"/>
      <c r="DN338" s="4"/>
      <c r="DO338" s="14">
        <f t="shared" si="207"/>
        <v>0.20529801324503311</v>
      </c>
      <c r="DP338" s="14">
        <f t="shared" si="207"/>
        <v>0.1490066225165563</v>
      </c>
      <c r="DQ338" s="14">
        <f t="shared" si="207"/>
        <v>0.2709030100334448</v>
      </c>
      <c r="DR338" s="14">
        <f t="shared" si="207"/>
        <v>0.28947368421052633</v>
      </c>
      <c r="DS338" s="4">
        <f t="shared" si="207"/>
        <v>0</v>
      </c>
      <c r="DT338" s="4">
        <f t="shared" si="207"/>
        <v>0</v>
      </c>
      <c r="DU338" s="4">
        <f t="shared" si="207"/>
        <v>0</v>
      </c>
      <c r="DV338" s="4">
        <f t="shared" si="207"/>
        <v>0</v>
      </c>
      <c r="DW338" s="4">
        <f t="shared" si="207"/>
        <v>0</v>
      </c>
      <c r="DX338" s="4">
        <f t="shared" si="207"/>
        <v>0</v>
      </c>
      <c r="DY338" s="4">
        <f t="shared" si="207"/>
        <v>0</v>
      </c>
      <c r="DZ338" s="4">
        <f t="shared" si="207"/>
        <v>0</v>
      </c>
      <c r="EA338" s="4">
        <f t="shared" si="207"/>
        <v>0</v>
      </c>
      <c r="EB338" s="4">
        <f t="shared" si="207"/>
        <v>0</v>
      </c>
      <c r="EC338" s="4">
        <f t="shared" si="207"/>
        <v>0</v>
      </c>
      <c r="ED338" s="4">
        <f t="shared" si="207"/>
        <v>0</v>
      </c>
      <c r="EE338" s="4">
        <f t="shared" si="207"/>
        <v>0</v>
      </c>
      <c r="EF338" s="4">
        <f t="shared" si="207"/>
        <v>0</v>
      </c>
      <c r="EG338" s="4"/>
      <c r="EH338" s="4">
        <f t="shared" si="207"/>
        <v>0.47697368421052633</v>
      </c>
      <c r="EI338" s="4">
        <f t="shared" si="207"/>
        <v>0.48355263157894735</v>
      </c>
      <c r="EJ338" s="4"/>
    </row>
    <row r="339" spans="1:140" x14ac:dyDescent="0.25">
      <c r="A339" s="11">
        <v>3</v>
      </c>
      <c r="D339" s="4">
        <f>D325/D332</f>
        <v>0.22185430463576158</v>
      </c>
      <c r="E339" s="4">
        <f t="shared" ref="E339:AU339" si="208">E325/E332</f>
        <v>0.21052631578947367</v>
      </c>
      <c r="F339" s="4">
        <f t="shared" si="208"/>
        <v>0.132013201320132</v>
      </c>
      <c r="G339" s="4">
        <f t="shared" si="208"/>
        <v>0.25165562913907286</v>
      </c>
      <c r="H339" s="4">
        <f t="shared" si="208"/>
        <v>3.6666666666666667E-2</v>
      </c>
      <c r="I339" s="4">
        <f t="shared" si="208"/>
        <v>0.19471947194719472</v>
      </c>
      <c r="J339" s="4">
        <f t="shared" si="208"/>
        <v>0</v>
      </c>
      <c r="K339" s="4">
        <f t="shared" si="208"/>
        <v>1.9801980198019802E-2</v>
      </c>
      <c r="S339" s="4">
        <f t="shared" si="208"/>
        <v>0.10561056105610561</v>
      </c>
      <c r="T339" s="4">
        <f t="shared" si="208"/>
        <v>0</v>
      </c>
      <c r="U339" s="4"/>
      <c r="V339" s="4">
        <f t="shared" si="208"/>
        <v>0</v>
      </c>
      <c r="W339" s="4">
        <f t="shared" si="208"/>
        <v>0</v>
      </c>
      <c r="X339" s="4">
        <f t="shared" si="208"/>
        <v>0</v>
      </c>
      <c r="Y339" s="4">
        <f t="shared" si="208"/>
        <v>0</v>
      </c>
      <c r="Z339" s="4">
        <f t="shared" si="208"/>
        <v>0</v>
      </c>
      <c r="AA339" s="4">
        <f t="shared" si="208"/>
        <v>0</v>
      </c>
      <c r="AB339" s="4">
        <f t="shared" si="208"/>
        <v>0</v>
      </c>
      <c r="AC339" s="4">
        <f t="shared" si="208"/>
        <v>0</v>
      </c>
      <c r="AD339" s="4">
        <f t="shared" si="208"/>
        <v>0</v>
      </c>
      <c r="AE339" s="4">
        <f t="shared" si="208"/>
        <v>0</v>
      </c>
      <c r="AF339" s="4">
        <f t="shared" si="208"/>
        <v>0</v>
      </c>
      <c r="AG339" s="4">
        <f t="shared" si="208"/>
        <v>0</v>
      </c>
      <c r="AH339" s="4">
        <f t="shared" si="208"/>
        <v>0</v>
      </c>
      <c r="AI339" s="4"/>
      <c r="AJ339" s="4">
        <f t="shared" si="208"/>
        <v>0</v>
      </c>
      <c r="AK339" s="4"/>
      <c r="AL339" s="17">
        <f t="shared" si="208"/>
        <v>0.14473684210526316</v>
      </c>
      <c r="AM339" s="14">
        <f t="shared" si="208"/>
        <v>0.1875</v>
      </c>
      <c r="AN339" s="4">
        <f t="shared" si="208"/>
        <v>5.7239057239057242E-2</v>
      </c>
      <c r="AO339" s="4"/>
      <c r="AP339" s="4">
        <f t="shared" si="208"/>
        <v>0</v>
      </c>
      <c r="AQ339" s="4">
        <f t="shared" si="208"/>
        <v>0</v>
      </c>
      <c r="AR339" s="4">
        <f t="shared" si="208"/>
        <v>0</v>
      </c>
      <c r="AS339" s="4">
        <f t="shared" si="208"/>
        <v>0</v>
      </c>
      <c r="AT339" s="4">
        <f t="shared" si="208"/>
        <v>0</v>
      </c>
      <c r="AU339" s="4">
        <f t="shared" si="208"/>
        <v>0</v>
      </c>
      <c r="AV339" s="4">
        <f t="shared" ref="AV339:DG339" si="209">AV325/AV332</f>
        <v>0</v>
      </c>
      <c r="AW339" s="4">
        <f t="shared" si="209"/>
        <v>0</v>
      </c>
      <c r="AX339" s="4">
        <f t="shared" si="209"/>
        <v>0</v>
      </c>
      <c r="AY339" s="4">
        <f t="shared" si="209"/>
        <v>0</v>
      </c>
      <c r="AZ339" s="4">
        <f t="shared" si="209"/>
        <v>0</v>
      </c>
      <c r="BA339" s="4">
        <f t="shared" si="209"/>
        <v>0</v>
      </c>
      <c r="BB339" s="4">
        <f t="shared" si="209"/>
        <v>0</v>
      </c>
      <c r="BC339" s="4">
        <f t="shared" si="209"/>
        <v>0</v>
      </c>
      <c r="BD339" s="4">
        <f t="shared" si="209"/>
        <v>0</v>
      </c>
      <c r="BE339" s="4">
        <f t="shared" si="209"/>
        <v>0</v>
      </c>
      <c r="BF339" s="4">
        <f t="shared" si="209"/>
        <v>0</v>
      </c>
      <c r="BG339" s="4">
        <f t="shared" si="209"/>
        <v>0</v>
      </c>
      <c r="BH339" s="4">
        <f t="shared" si="209"/>
        <v>0</v>
      </c>
      <c r="BI339" s="4">
        <f t="shared" si="209"/>
        <v>0</v>
      </c>
      <c r="BJ339" s="4">
        <f t="shared" si="209"/>
        <v>0</v>
      </c>
      <c r="BK339" s="4"/>
      <c r="BL339" s="4">
        <f t="shared" si="209"/>
        <v>5.5118110236220472E-2</v>
      </c>
      <c r="BM339" s="4">
        <f t="shared" si="209"/>
        <v>0</v>
      </c>
      <c r="BN339" s="4">
        <f t="shared" si="209"/>
        <v>0</v>
      </c>
      <c r="BO339" s="4">
        <f t="shared" si="209"/>
        <v>0</v>
      </c>
      <c r="BP339" s="4">
        <f t="shared" si="209"/>
        <v>0</v>
      </c>
      <c r="BQ339" s="4">
        <f t="shared" si="209"/>
        <v>0</v>
      </c>
      <c r="BR339" s="4"/>
      <c r="BS339" s="14"/>
      <c r="BT339" s="4">
        <f t="shared" si="209"/>
        <v>9.1743119266055051E-3</v>
      </c>
      <c r="BU339" s="4">
        <f t="shared" si="209"/>
        <v>7.3394495412844041E-2</v>
      </c>
      <c r="BV339" s="4">
        <f t="shared" si="209"/>
        <v>0.91743119266055051</v>
      </c>
      <c r="BW339" s="14"/>
      <c r="BX339" s="14"/>
      <c r="BY339" s="14"/>
      <c r="BZ339" s="14"/>
      <c r="CA339" s="4">
        <f t="shared" si="209"/>
        <v>0</v>
      </c>
      <c r="CB339" s="4">
        <f t="shared" si="209"/>
        <v>0</v>
      </c>
      <c r="CC339" s="4">
        <f t="shared" si="209"/>
        <v>0</v>
      </c>
      <c r="CD339" s="4">
        <f t="shared" si="209"/>
        <v>0</v>
      </c>
      <c r="CE339" s="4">
        <f t="shared" si="209"/>
        <v>0</v>
      </c>
      <c r="CF339" s="4">
        <f t="shared" si="209"/>
        <v>0</v>
      </c>
      <c r="CG339" s="4">
        <f t="shared" si="209"/>
        <v>0</v>
      </c>
      <c r="CH339" s="4">
        <f t="shared" si="209"/>
        <v>0</v>
      </c>
      <c r="CI339" s="4">
        <f t="shared" si="209"/>
        <v>0</v>
      </c>
      <c r="CJ339" s="4"/>
      <c r="CK339" s="4"/>
      <c r="CL339" s="4">
        <f t="shared" si="209"/>
        <v>0</v>
      </c>
      <c r="CM339" s="4">
        <f t="shared" si="209"/>
        <v>0</v>
      </c>
      <c r="CN339" s="4">
        <f t="shared" si="209"/>
        <v>0</v>
      </c>
      <c r="CO339" s="4">
        <f t="shared" si="209"/>
        <v>0</v>
      </c>
      <c r="CP339" s="4">
        <f t="shared" si="209"/>
        <v>0</v>
      </c>
      <c r="CQ339" s="4">
        <f t="shared" si="209"/>
        <v>0</v>
      </c>
      <c r="CR339" s="4">
        <f t="shared" si="209"/>
        <v>0</v>
      </c>
      <c r="CS339" s="4">
        <f t="shared" si="209"/>
        <v>0</v>
      </c>
      <c r="CT339" s="17">
        <f t="shared" ref="CT339" si="210">CT325/CT332</f>
        <v>0.1171875</v>
      </c>
      <c r="CU339" s="17">
        <f t="shared" ref="CU339:DC339" si="211">CU325/CU332</f>
        <v>0.35059760956175301</v>
      </c>
      <c r="CV339" s="17">
        <f t="shared" si="211"/>
        <v>0.12048192771084337</v>
      </c>
      <c r="CW339" s="17">
        <f t="shared" si="211"/>
        <v>0.26293103448275862</v>
      </c>
      <c r="CX339" s="17">
        <f t="shared" si="211"/>
        <v>0.22362869198312235</v>
      </c>
      <c r="CY339" s="17">
        <f t="shared" si="211"/>
        <v>0.23706896551724138</v>
      </c>
      <c r="CZ339" s="17">
        <f t="shared" si="211"/>
        <v>0.20833333333333334</v>
      </c>
      <c r="DA339" s="17">
        <f t="shared" si="211"/>
        <v>0.11600000000000001</v>
      </c>
      <c r="DB339" s="17">
        <f t="shared" si="211"/>
        <v>0.10317460317460317</v>
      </c>
      <c r="DC339" s="17">
        <f t="shared" si="211"/>
        <v>0.15226337448559671</v>
      </c>
      <c r="DD339" s="4">
        <f t="shared" si="209"/>
        <v>0</v>
      </c>
      <c r="DE339" s="4">
        <f t="shared" si="209"/>
        <v>0</v>
      </c>
      <c r="DF339" s="4">
        <f t="shared" si="209"/>
        <v>0</v>
      </c>
      <c r="DG339" s="4">
        <f t="shared" si="209"/>
        <v>0</v>
      </c>
      <c r="DH339" s="4">
        <f t="shared" ref="DH339:EI339" si="212">DH325/DH332</f>
        <v>0</v>
      </c>
      <c r="DI339" s="4">
        <f t="shared" si="212"/>
        <v>0</v>
      </c>
      <c r="DJ339" s="4">
        <f t="shared" si="212"/>
        <v>0</v>
      </c>
      <c r="DK339" s="4">
        <f t="shared" si="212"/>
        <v>0</v>
      </c>
      <c r="DL339" s="4"/>
      <c r="DM339" s="4"/>
      <c r="DN339" s="4"/>
      <c r="DO339" s="14">
        <f t="shared" si="212"/>
        <v>0.35761589403973509</v>
      </c>
      <c r="DP339" s="14">
        <f t="shared" si="212"/>
        <v>0.36092715231788081</v>
      </c>
      <c r="DQ339" s="14">
        <f t="shared" si="212"/>
        <v>0.19063545150501673</v>
      </c>
      <c r="DR339" s="14">
        <f t="shared" si="212"/>
        <v>0.17434210526315788</v>
      </c>
      <c r="DS339" s="4">
        <f t="shared" si="212"/>
        <v>0</v>
      </c>
      <c r="DT339" s="4">
        <f t="shared" si="212"/>
        <v>0</v>
      </c>
      <c r="DU339" s="4">
        <f t="shared" si="212"/>
        <v>0</v>
      </c>
      <c r="DV339" s="4">
        <f t="shared" si="212"/>
        <v>0</v>
      </c>
      <c r="DW339" s="4">
        <f t="shared" si="212"/>
        <v>0</v>
      </c>
      <c r="DX339" s="4">
        <f t="shared" si="212"/>
        <v>0</v>
      </c>
      <c r="DY339" s="4">
        <f t="shared" si="212"/>
        <v>0</v>
      </c>
      <c r="DZ339" s="4">
        <f t="shared" si="212"/>
        <v>0</v>
      </c>
      <c r="EA339" s="4">
        <f t="shared" si="212"/>
        <v>0</v>
      </c>
      <c r="EB339" s="4">
        <f t="shared" si="212"/>
        <v>0</v>
      </c>
      <c r="EC339" s="4">
        <f t="shared" si="212"/>
        <v>0</v>
      </c>
      <c r="ED339" s="4">
        <f t="shared" si="212"/>
        <v>0</v>
      </c>
      <c r="EE339" s="4">
        <f t="shared" si="212"/>
        <v>0</v>
      </c>
      <c r="EF339" s="4">
        <f t="shared" si="212"/>
        <v>0.12264150943396226</v>
      </c>
      <c r="EG339" s="4"/>
      <c r="EH339" s="4">
        <f t="shared" si="212"/>
        <v>0</v>
      </c>
      <c r="EI339" s="4">
        <f t="shared" si="212"/>
        <v>0</v>
      </c>
      <c r="EJ339" s="4"/>
    </row>
    <row r="340" spans="1:140" x14ac:dyDescent="0.25">
      <c r="A340" s="11">
        <v>4</v>
      </c>
      <c r="D340" s="4">
        <f>D326/D332</f>
        <v>0.29139072847682118</v>
      </c>
      <c r="E340" s="4">
        <f t="shared" ref="E340:AU340" si="213">E326/E332</f>
        <v>9.8684210526315791E-2</v>
      </c>
      <c r="F340" s="4">
        <f t="shared" si="213"/>
        <v>0.15841584158415842</v>
      </c>
      <c r="G340" s="4">
        <f t="shared" si="213"/>
        <v>0.16225165562913907</v>
      </c>
      <c r="H340" s="4">
        <f t="shared" si="213"/>
        <v>0.43</v>
      </c>
      <c r="I340" s="4">
        <f t="shared" si="213"/>
        <v>0.17491749174917492</v>
      </c>
      <c r="J340" s="4">
        <f t="shared" si="213"/>
        <v>0</v>
      </c>
      <c r="K340" s="4">
        <f t="shared" si="213"/>
        <v>0.24422442244224424</v>
      </c>
      <c r="S340" s="4">
        <f t="shared" si="213"/>
        <v>0.14851485148514851</v>
      </c>
      <c r="T340" s="4">
        <f t="shared" si="213"/>
        <v>0</v>
      </c>
      <c r="U340" s="4"/>
      <c r="V340" s="4">
        <f t="shared" si="213"/>
        <v>0</v>
      </c>
      <c r="W340" s="4">
        <f t="shared" si="213"/>
        <v>0</v>
      </c>
      <c r="X340" s="4">
        <f t="shared" si="213"/>
        <v>0</v>
      </c>
      <c r="Y340" s="4">
        <f t="shared" si="213"/>
        <v>0</v>
      </c>
      <c r="Z340" s="4">
        <f t="shared" si="213"/>
        <v>0</v>
      </c>
      <c r="AA340" s="4">
        <f t="shared" si="213"/>
        <v>0</v>
      </c>
      <c r="AB340" s="4">
        <f t="shared" si="213"/>
        <v>0</v>
      </c>
      <c r="AC340" s="4">
        <f t="shared" si="213"/>
        <v>0</v>
      </c>
      <c r="AD340" s="4">
        <f t="shared" si="213"/>
        <v>0</v>
      </c>
      <c r="AE340" s="4">
        <f t="shared" si="213"/>
        <v>0</v>
      </c>
      <c r="AF340" s="4">
        <f t="shared" si="213"/>
        <v>0</v>
      </c>
      <c r="AG340" s="4">
        <f t="shared" si="213"/>
        <v>0</v>
      </c>
      <c r="AH340" s="4">
        <f t="shared" si="213"/>
        <v>0</v>
      </c>
      <c r="AI340" s="4"/>
      <c r="AJ340" s="4">
        <f t="shared" si="213"/>
        <v>0</v>
      </c>
      <c r="AK340" s="4"/>
      <c r="AL340" s="17">
        <f t="shared" si="213"/>
        <v>0.47039473684210525</v>
      </c>
      <c r="AM340" s="14">
        <f t="shared" si="213"/>
        <v>0.14473684210526316</v>
      </c>
      <c r="AN340" s="4">
        <f t="shared" si="213"/>
        <v>0</v>
      </c>
      <c r="AO340" s="4"/>
      <c r="AP340" s="4">
        <f t="shared" si="213"/>
        <v>0</v>
      </c>
      <c r="AQ340" s="4">
        <f t="shared" si="213"/>
        <v>0</v>
      </c>
      <c r="AR340" s="4">
        <f t="shared" si="213"/>
        <v>0</v>
      </c>
      <c r="AS340" s="4">
        <f t="shared" si="213"/>
        <v>0</v>
      </c>
      <c r="AT340" s="4">
        <f t="shared" si="213"/>
        <v>0</v>
      </c>
      <c r="AU340" s="4">
        <f t="shared" si="213"/>
        <v>0</v>
      </c>
      <c r="AV340" s="4">
        <f t="shared" ref="AV340:DG340" si="214">AV326/AV332</f>
        <v>0</v>
      </c>
      <c r="AW340" s="4">
        <f t="shared" si="214"/>
        <v>0</v>
      </c>
      <c r="AX340" s="4">
        <f t="shared" si="214"/>
        <v>0</v>
      </c>
      <c r="AY340" s="4">
        <f t="shared" si="214"/>
        <v>0</v>
      </c>
      <c r="AZ340" s="4">
        <f t="shared" si="214"/>
        <v>0</v>
      </c>
      <c r="BA340" s="4">
        <f t="shared" si="214"/>
        <v>0</v>
      </c>
      <c r="BB340" s="4">
        <f t="shared" si="214"/>
        <v>0</v>
      </c>
      <c r="BC340" s="4">
        <f t="shared" si="214"/>
        <v>0</v>
      </c>
      <c r="BD340" s="4">
        <f t="shared" si="214"/>
        <v>0</v>
      </c>
      <c r="BE340" s="4">
        <f t="shared" si="214"/>
        <v>0</v>
      </c>
      <c r="BF340" s="4">
        <f t="shared" si="214"/>
        <v>0</v>
      </c>
      <c r="BG340" s="4">
        <f t="shared" si="214"/>
        <v>0</v>
      </c>
      <c r="BH340" s="4">
        <f t="shared" si="214"/>
        <v>0</v>
      </c>
      <c r="BI340" s="4">
        <f t="shared" si="214"/>
        <v>0</v>
      </c>
      <c r="BJ340" s="4">
        <f t="shared" si="214"/>
        <v>0</v>
      </c>
      <c r="BK340" s="4"/>
      <c r="BL340" s="4">
        <f t="shared" si="214"/>
        <v>0</v>
      </c>
      <c r="BM340" s="4">
        <f t="shared" si="214"/>
        <v>0</v>
      </c>
      <c r="BN340" s="4">
        <f t="shared" si="214"/>
        <v>0</v>
      </c>
      <c r="BO340" s="4">
        <f t="shared" si="214"/>
        <v>0</v>
      </c>
      <c r="BP340" s="4">
        <f t="shared" si="214"/>
        <v>0</v>
      </c>
      <c r="BQ340" s="4">
        <f t="shared" si="214"/>
        <v>0</v>
      </c>
      <c r="BR340" s="4"/>
      <c r="BS340" s="14"/>
      <c r="BT340" s="4">
        <f t="shared" si="214"/>
        <v>0</v>
      </c>
      <c r="BU340" s="4">
        <f t="shared" si="214"/>
        <v>0</v>
      </c>
      <c r="BV340" s="4">
        <f t="shared" si="214"/>
        <v>0</v>
      </c>
      <c r="BW340" s="14"/>
      <c r="BX340" s="14"/>
      <c r="BY340" s="14"/>
      <c r="BZ340" s="14"/>
      <c r="CA340" s="4">
        <f t="shared" si="214"/>
        <v>0</v>
      </c>
      <c r="CB340" s="4">
        <f t="shared" si="214"/>
        <v>0</v>
      </c>
      <c r="CC340" s="4">
        <f t="shared" si="214"/>
        <v>0</v>
      </c>
      <c r="CD340" s="4">
        <f t="shared" si="214"/>
        <v>0</v>
      </c>
      <c r="CE340" s="4">
        <f t="shared" si="214"/>
        <v>0</v>
      </c>
      <c r="CF340" s="4">
        <f t="shared" si="214"/>
        <v>0</v>
      </c>
      <c r="CG340" s="4">
        <f t="shared" si="214"/>
        <v>0</v>
      </c>
      <c r="CH340" s="4">
        <f t="shared" si="214"/>
        <v>0</v>
      </c>
      <c r="CI340" s="4">
        <f t="shared" si="214"/>
        <v>0</v>
      </c>
      <c r="CJ340" s="4"/>
      <c r="CK340" s="4"/>
      <c r="CL340" s="4">
        <f t="shared" si="214"/>
        <v>0</v>
      </c>
      <c r="CM340" s="4">
        <f t="shared" si="214"/>
        <v>0</v>
      </c>
      <c r="CN340" s="4">
        <f t="shared" si="214"/>
        <v>0</v>
      </c>
      <c r="CO340" s="4">
        <f t="shared" si="214"/>
        <v>0</v>
      </c>
      <c r="CP340" s="4">
        <f t="shared" si="214"/>
        <v>0</v>
      </c>
      <c r="CQ340" s="4">
        <f t="shared" si="214"/>
        <v>0</v>
      </c>
      <c r="CR340" s="4">
        <f t="shared" si="214"/>
        <v>0</v>
      </c>
      <c r="CS340" s="4">
        <f t="shared" si="214"/>
        <v>0</v>
      </c>
      <c r="CT340" s="17">
        <f t="shared" ref="CT340" si="215">CT326/CT332</f>
        <v>3.90625E-2</v>
      </c>
      <c r="CU340" s="17">
        <f t="shared" ref="CU340:DC340" si="216">CU326/CU332</f>
        <v>0.2788844621513944</v>
      </c>
      <c r="CV340" s="17">
        <f t="shared" si="216"/>
        <v>2.8112449799196786E-2</v>
      </c>
      <c r="CW340" s="17">
        <f t="shared" si="216"/>
        <v>0.15948275862068967</v>
      </c>
      <c r="CX340" s="17">
        <f t="shared" si="216"/>
        <v>0.17721518987341772</v>
      </c>
      <c r="CY340" s="17">
        <f t="shared" si="216"/>
        <v>0.18103448275862069</v>
      </c>
      <c r="CZ340" s="17">
        <f t="shared" si="216"/>
        <v>0.17499999999999999</v>
      </c>
      <c r="DA340" s="17">
        <f t="shared" si="216"/>
        <v>3.2000000000000001E-2</v>
      </c>
      <c r="DB340" s="17">
        <f t="shared" si="216"/>
        <v>3.968253968253968E-2</v>
      </c>
      <c r="DC340" s="17">
        <f t="shared" si="216"/>
        <v>6.1728395061728392E-2</v>
      </c>
      <c r="DD340" s="4">
        <f t="shared" si="214"/>
        <v>0</v>
      </c>
      <c r="DE340" s="4">
        <f t="shared" si="214"/>
        <v>0</v>
      </c>
      <c r="DF340" s="4">
        <f t="shared" si="214"/>
        <v>0</v>
      </c>
      <c r="DG340" s="4">
        <f t="shared" si="214"/>
        <v>0</v>
      </c>
      <c r="DH340" s="4">
        <f t="shared" ref="DH340:EI340" si="217">DH326/DH332</f>
        <v>0</v>
      </c>
      <c r="DI340" s="4">
        <f t="shared" si="217"/>
        <v>0</v>
      </c>
      <c r="DJ340" s="4">
        <f t="shared" si="217"/>
        <v>0</v>
      </c>
      <c r="DK340" s="4">
        <f t="shared" si="217"/>
        <v>0</v>
      </c>
      <c r="DL340" s="4"/>
      <c r="DM340" s="4"/>
      <c r="DN340" s="4"/>
      <c r="DO340" s="14">
        <f t="shared" si="217"/>
        <v>0.27814569536423839</v>
      </c>
      <c r="DP340" s="14">
        <f t="shared" si="217"/>
        <v>0.42384105960264901</v>
      </c>
      <c r="DQ340" s="14">
        <f t="shared" si="217"/>
        <v>0.16387959866220736</v>
      </c>
      <c r="DR340" s="14">
        <f t="shared" si="217"/>
        <v>0.20723684210526316</v>
      </c>
      <c r="DS340" s="4">
        <f t="shared" si="217"/>
        <v>0</v>
      </c>
      <c r="DT340" s="4">
        <f t="shared" si="217"/>
        <v>0</v>
      </c>
      <c r="DU340" s="4">
        <f t="shared" si="217"/>
        <v>0</v>
      </c>
      <c r="DV340" s="4">
        <f t="shared" si="217"/>
        <v>0</v>
      </c>
      <c r="DW340" s="4">
        <f t="shared" si="217"/>
        <v>0</v>
      </c>
      <c r="DX340" s="4">
        <f t="shared" si="217"/>
        <v>0</v>
      </c>
      <c r="DY340" s="4">
        <f t="shared" si="217"/>
        <v>0</v>
      </c>
      <c r="DZ340" s="4">
        <f t="shared" si="217"/>
        <v>0</v>
      </c>
      <c r="EA340" s="4">
        <f t="shared" si="217"/>
        <v>0</v>
      </c>
      <c r="EB340" s="4">
        <f t="shared" si="217"/>
        <v>0</v>
      </c>
      <c r="EC340" s="4">
        <f t="shared" si="217"/>
        <v>0</v>
      </c>
      <c r="ED340" s="4">
        <f t="shared" si="217"/>
        <v>0</v>
      </c>
      <c r="EE340" s="4">
        <f t="shared" si="217"/>
        <v>0</v>
      </c>
      <c r="EF340" s="4">
        <f t="shared" si="217"/>
        <v>0.33962264150943394</v>
      </c>
      <c r="EG340" s="4"/>
      <c r="EH340" s="4">
        <f t="shared" si="217"/>
        <v>0</v>
      </c>
      <c r="EI340" s="4">
        <f t="shared" si="217"/>
        <v>0</v>
      </c>
      <c r="EJ340" s="4"/>
    </row>
    <row r="341" spans="1:140" x14ac:dyDescent="0.25">
      <c r="A341" s="11">
        <v>5</v>
      </c>
      <c r="D341" s="4">
        <f>D327/D332</f>
        <v>0.11258278145695365</v>
      </c>
      <c r="E341" s="4">
        <f t="shared" ref="E341:AU341" si="218">E327/E332</f>
        <v>4.2763157894736843E-2</v>
      </c>
      <c r="F341" s="4">
        <f t="shared" si="218"/>
        <v>0.1254125412541254</v>
      </c>
      <c r="G341" s="4">
        <f t="shared" si="218"/>
        <v>0.12913907284768211</v>
      </c>
      <c r="H341" s="4">
        <f t="shared" si="218"/>
        <v>0</v>
      </c>
      <c r="I341" s="4">
        <f t="shared" si="218"/>
        <v>8.2508250825082508E-2</v>
      </c>
      <c r="J341" s="4">
        <f t="shared" si="218"/>
        <v>0</v>
      </c>
      <c r="K341" s="4">
        <f t="shared" si="218"/>
        <v>8.9108910891089105E-2</v>
      </c>
      <c r="S341" s="4">
        <f t="shared" si="218"/>
        <v>4.9504950495049507E-2</v>
      </c>
      <c r="T341" s="4">
        <f t="shared" si="218"/>
        <v>0</v>
      </c>
      <c r="U341" s="4"/>
      <c r="V341" s="4">
        <f t="shared" si="218"/>
        <v>0</v>
      </c>
      <c r="W341" s="4">
        <f t="shared" si="218"/>
        <v>0</v>
      </c>
      <c r="X341" s="4">
        <f t="shared" si="218"/>
        <v>0</v>
      </c>
      <c r="Y341" s="4">
        <f t="shared" si="218"/>
        <v>0</v>
      </c>
      <c r="Z341" s="4">
        <f t="shared" si="218"/>
        <v>0</v>
      </c>
      <c r="AA341" s="4">
        <f t="shared" si="218"/>
        <v>0</v>
      </c>
      <c r="AB341" s="4">
        <f t="shared" si="218"/>
        <v>0</v>
      </c>
      <c r="AC341" s="4">
        <f t="shared" si="218"/>
        <v>0</v>
      </c>
      <c r="AD341" s="4">
        <f t="shared" si="218"/>
        <v>0</v>
      </c>
      <c r="AE341" s="4">
        <f t="shared" si="218"/>
        <v>0</v>
      </c>
      <c r="AF341" s="4">
        <f t="shared" si="218"/>
        <v>0</v>
      </c>
      <c r="AG341" s="4">
        <f t="shared" si="218"/>
        <v>0</v>
      </c>
      <c r="AH341" s="4">
        <f t="shared" si="218"/>
        <v>0</v>
      </c>
      <c r="AI341" s="4"/>
      <c r="AJ341" s="4">
        <f t="shared" si="218"/>
        <v>0</v>
      </c>
      <c r="AK341" s="4"/>
      <c r="AL341" s="17">
        <f t="shared" si="218"/>
        <v>9.8684210526315791E-2</v>
      </c>
      <c r="AM341" s="14">
        <f t="shared" si="218"/>
        <v>0.30592105263157893</v>
      </c>
      <c r="AN341" s="4">
        <f t="shared" si="218"/>
        <v>0</v>
      </c>
      <c r="AO341" s="4"/>
      <c r="AP341" s="4">
        <f t="shared" si="218"/>
        <v>0</v>
      </c>
      <c r="AQ341" s="4">
        <f t="shared" si="218"/>
        <v>0</v>
      </c>
      <c r="AR341" s="4">
        <f t="shared" si="218"/>
        <v>0</v>
      </c>
      <c r="AS341" s="4">
        <f t="shared" si="218"/>
        <v>0</v>
      </c>
      <c r="AT341" s="4">
        <f t="shared" si="218"/>
        <v>0</v>
      </c>
      <c r="AU341" s="4">
        <f t="shared" si="218"/>
        <v>0</v>
      </c>
      <c r="AV341" s="4">
        <f t="shared" ref="AV341:DG341" si="219">AV327/AV332</f>
        <v>0</v>
      </c>
      <c r="AW341" s="4">
        <f t="shared" si="219"/>
        <v>0</v>
      </c>
      <c r="AX341" s="4">
        <f t="shared" si="219"/>
        <v>0</v>
      </c>
      <c r="AY341" s="4">
        <f t="shared" si="219"/>
        <v>0</v>
      </c>
      <c r="AZ341" s="4">
        <f t="shared" si="219"/>
        <v>0</v>
      </c>
      <c r="BA341" s="4">
        <f t="shared" si="219"/>
        <v>0</v>
      </c>
      <c r="BB341" s="4">
        <f t="shared" si="219"/>
        <v>0</v>
      </c>
      <c r="BC341" s="4">
        <f t="shared" si="219"/>
        <v>0</v>
      </c>
      <c r="BD341" s="4">
        <f t="shared" si="219"/>
        <v>0</v>
      </c>
      <c r="BE341" s="4">
        <f t="shared" si="219"/>
        <v>0</v>
      </c>
      <c r="BF341" s="4">
        <f t="shared" si="219"/>
        <v>0</v>
      </c>
      <c r="BG341" s="4">
        <f t="shared" si="219"/>
        <v>0</v>
      </c>
      <c r="BH341" s="4">
        <f t="shared" si="219"/>
        <v>0</v>
      </c>
      <c r="BI341" s="4">
        <f t="shared" si="219"/>
        <v>0</v>
      </c>
      <c r="BJ341" s="4">
        <f t="shared" si="219"/>
        <v>0</v>
      </c>
      <c r="BK341" s="4"/>
      <c r="BL341" s="4">
        <f t="shared" si="219"/>
        <v>2.3622047244094488E-2</v>
      </c>
      <c r="BM341" s="4">
        <f t="shared" si="219"/>
        <v>1</v>
      </c>
      <c r="BN341" s="4">
        <f t="shared" si="219"/>
        <v>0</v>
      </c>
      <c r="BO341" s="4">
        <f t="shared" si="219"/>
        <v>0</v>
      </c>
      <c r="BP341" s="4">
        <f t="shared" si="219"/>
        <v>0</v>
      </c>
      <c r="BQ341" s="4">
        <f t="shared" si="219"/>
        <v>0</v>
      </c>
      <c r="BR341" s="4"/>
      <c r="BS341" s="14"/>
      <c r="BT341" s="4">
        <f t="shared" si="219"/>
        <v>0</v>
      </c>
      <c r="BU341" s="4">
        <f t="shared" si="219"/>
        <v>0</v>
      </c>
      <c r="BV341" s="4">
        <f t="shared" si="219"/>
        <v>0</v>
      </c>
      <c r="BW341" s="14"/>
      <c r="BX341" s="14"/>
      <c r="BY341" s="14"/>
      <c r="BZ341" s="14"/>
      <c r="CA341" s="4">
        <f t="shared" si="219"/>
        <v>0</v>
      </c>
      <c r="CB341" s="4">
        <f t="shared" si="219"/>
        <v>0</v>
      </c>
      <c r="CC341" s="4">
        <f t="shared" si="219"/>
        <v>0</v>
      </c>
      <c r="CD341" s="4">
        <f t="shared" si="219"/>
        <v>0</v>
      </c>
      <c r="CE341" s="4">
        <f t="shared" si="219"/>
        <v>0</v>
      </c>
      <c r="CF341" s="4">
        <f t="shared" si="219"/>
        <v>0</v>
      </c>
      <c r="CG341" s="4">
        <f t="shared" si="219"/>
        <v>0</v>
      </c>
      <c r="CH341" s="4">
        <f t="shared" si="219"/>
        <v>0</v>
      </c>
      <c r="CI341" s="4">
        <f t="shared" si="219"/>
        <v>0</v>
      </c>
      <c r="CJ341" s="4"/>
      <c r="CK341" s="4"/>
      <c r="CL341" s="4">
        <f t="shared" si="219"/>
        <v>0</v>
      </c>
      <c r="CM341" s="4">
        <f t="shared" si="219"/>
        <v>0</v>
      </c>
      <c r="CN341" s="4">
        <f t="shared" si="219"/>
        <v>0</v>
      </c>
      <c r="CO341" s="4">
        <f t="shared" si="219"/>
        <v>0</v>
      </c>
      <c r="CP341" s="4">
        <f t="shared" si="219"/>
        <v>0</v>
      </c>
      <c r="CQ341" s="4">
        <f t="shared" si="219"/>
        <v>0</v>
      </c>
      <c r="CR341" s="4">
        <f t="shared" si="219"/>
        <v>0</v>
      </c>
      <c r="CS341" s="4">
        <f t="shared" si="219"/>
        <v>0</v>
      </c>
      <c r="CT341" s="17">
        <f t="shared" ref="CT341" si="220">CT327/CT332</f>
        <v>2.34375E-2</v>
      </c>
      <c r="CU341" s="17">
        <f t="shared" ref="CU341:DC341" si="221">CU327/CU332</f>
        <v>0</v>
      </c>
      <c r="CV341" s="17">
        <f t="shared" si="221"/>
        <v>0</v>
      </c>
      <c r="CW341" s="17">
        <f t="shared" si="221"/>
        <v>0</v>
      </c>
      <c r="CX341" s="17">
        <f t="shared" si="221"/>
        <v>0</v>
      </c>
      <c r="CY341" s="17">
        <f t="shared" si="221"/>
        <v>0</v>
      </c>
      <c r="CZ341" s="17">
        <f t="shared" si="221"/>
        <v>0</v>
      </c>
      <c r="DA341" s="17">
        <f t="shared" si="221"/>
        <v>0</v>
      </c>
      <c r="DB341" s="17">
        <f t="shared" si="221"/>
        <v>0</v>
      </c>
      <c r="DC341" s="17">
        <f t="shared" si="221"/>
        <v>0</v>
      </c>
      <c r="DD341" s="4">
        <f t="shared" si="219"/>
        <v>0</v>
      </c>
      <c r="DE341" s="4">
        <f t="shared" si="219"/>
        <v>0</v>
      </c>
      <c r="DF341" s="4">
        <f t="shared" si="219"/>
        <v>0</v>
      </c>
      <c r="DG341" s="4">
        <f t="shared" si="219"/>
        <v>0</v>
      </c>
      <c r="DH341" s="4">
        <f t="shared" ref="DH341:EI341" si="222">DH327/DH332</f>
        <v>0</v>
      </c>
      <c r="DI341" s="4">
        <f t="shared" si="222"/>
        <v>0</v>
      </c>
      <c r="DJ341" s="4">
        <f t="shared" si="222"/>
        <v>0</v>
      </c>
      <c r="DK341" s="4">
        <f t="shared" si="222"/>
        <v>0</v>
      </c>
      <c r="DL341" s="4"/>
      <c r="DM341" s="4"/>
      <c r="DN341" s="4"/>
      <c r="DO341" s="14">
        <f t="shared" si="222"/>
        <v>0</v>
      </c>
      <c r="DP341" s="14">
        <f t="shared" si="222"/>
        <v>0</v>
      </c>
      <c r="DQ341" s="14">
        <f t="shared" si="222"/>
        <v>0</v>
      </c>
      <c r="DR341" s="14">
        <f t="shared" si="222"/>
        <v>0.19736842105263158</v>
      </c>
      <c r="DS341" s="4">
        <f t="shared" si="222"/>
        <v>0</v>
      </c>
      <c r="DT341" s="4">
        <f t="shared" si="222"/>
        <v>0</v>
      </c>
      <c r="DU341" s="4">
        <f t="shared" si="222"/>
        <v>0</v>
      </c>
      <c r="DV341" s="4">
        <f t="shared" si="222"/>
        <v>0</v>
      </c>
      <c r="DW341" s="4">
        <f t="shared" si="222"/>
        <v>0</v>
      </c>
      <c r="DX341" s="4">
        <f t="shared" si="222"/>
        <v>0</v>
      </c>
      <c r="DY341" s="4">
        <f t="shared" si="222"/>
        <v>0</v>
      </c>
      <c r="DZ341" s="4">
        <f t="shared" si="222"/>
        <v>0</v>
      </c>
      <c r="EA341" s="4">
        <f t="shared" si="222"/>
        <v>0</v>
      </c>
      <c r="EB341" s="4">
        <f t="shared" si="222"/>
        <v>0</v>
      </c>
      <c r="EC341" s="4">
        <f t="shared" si="222"/>
        <v>0</v>
      </c>
      <c r="ED341" s="4">
        <f t="shared" si="222"/>
        <v>0</v>
      </c>
      <c r="EE341" s="4">
        <f t="shared" si="222"/>
        <v>0</v>
      </c>
      <c r="EF341" s="4">
        <f t="shared" si="222"/>
        <v>0.24528301886792453</v>
      </c>
      <c r="EG341" s="4"/>
      <c r="EH341" s="4">
        <f t="shared" si="222"/>
        <v>0</v>
      </c>
      <c r="EI341" s="4">
        <f t="shared" si="222"/>
        <v>0</v>
      </c>
      <c r="EJ341" s="4"/>
    </row>
    <row r="342" spans="1:140" x14ac:dyDescent="0.25">
      <c r="A342" s="11">
        <v>6</v>
      </c>
      <c r="D342" s="4">
        <f>D328/D332</f>
        <v>0.12251655629139073</v>
      </c>
      <c r="E342" s="4">
        <f t="shared" ref="E342:AU342" si="223">E328/E332</f>
        <v>3.6184210526315791E-2</v>
      </c>
      <c r="F342" s="4">
        <f t="shared" si="223"/>
        <v>0.27062706270627063</v>
      </c>
      <c r="G342" s="4">
        <f t="shared" si="223"/>
        <v>0.13907284768211919</v>
      </c>
      <c r="H342" s="4">
        <f t="shared" si="223"/>
        <v>0</v>
      </c>
      <c r="I342" s="4">
        <f t="shared" si="223"/>
        <v>0.18481848184818481</v>
      </c>
      <c r="J342" s="4">
        <f t="shared" si="223"/>
        <v>0</v>
      </c>
      <c r="K342" s="4">
        <f t="shared" si="223"/>
        <v>0.21452145214521451</v>
      </c>
      <c r="S342" s="4">
        <f t="shared" si="223"/>
        <v>0</v>
      </c>
      <c r="T342" s="4">
        <f t="shared" si="223"/>
        <v>0</v>
      </c>
      <c r="U342" s="4"/>
      <c r="V342" s="4">
        <f t="shared" si="223"/>
        <v>0</v>
      </c>
      <c r="W342" s="4">
        <f t="shared" si="223"/>
        <v>0</v>
      </c>
      <c r="X342" s="4">
        <f t="shared" si="223"/>
        <v>0</v>
      </c>
      <c r="Y342" s="4">
        <f t="shared" si="223"/>
        <v>0</v>
      </c>
      <c r="Z342" s="4">
        <f t="shared" si="223"/>
        <v>0</v>
      </c>
      <c r="AA342" s="4">
        <f t="shared" si="223"/>
        <v>0</v>
      </c>
      <c r="AB342" s="4">
        <f t="shared" si="223"/>
        <v>0</v>
      </c>
      <c r="AC342" s="4">
        <f t="shared" si="223"/>
        <v>0</v>
      </c>
      <c r="AD342" s="4">
        <f t="shared" si="223"/>
        <v>0</v>
      </c>
      <c r="AE342" s="4">
        <f t="shared" si="223"/>
        <v>0</v>
      </c>
      <c r="AF342" s="4">
        <f t="shared" si="223"/>
        <v>0</v>
      </c>
      <c r="AG342" s="4">
        <f t="shared" si="223"/>
        <v>0</v>
      </c>
      <c r="AH342" s="4">
        <f t="shared" si="223"/>
        <v>0</v>
      </c>
      <c r="AI342" s="4"/>
      <c r="AJ342" s="4">
        <f t="shared" si="223"/>
        <v>0</v>
      </c>
      <c r="AK342" s="4"/>
      <c r="AL342" s="17">
        <f t="shared" si="223"/>
        <v>0</v>
      </c>
      <c r="AM342" s="14">
        <f t="shared" si="223"/>
        <v>1.3157894736842105E-2</v>
      </c>
      <c r="AN342" s="4">
        <f t="shared" si="223"/>
        <v>0</v>
      </c>
      <c r="AO342" s="4"/>
      <c r="AP342" s="4">
        <f t="shared" si="223"/>
        <v>0</v>
      </c>
      <c r="AQ342" s="4">
        <f t="shared" si="223"/>
        <v>0</v>
      </c>
      <c r="AR342" s="4">
        <f t="shared" si="223"/>
        <v>0</v>
      </c>
      <c r="AS342" s="4">
        <f t="shared" si="223"/>
        <v>0</v>
      </c>
      <c r="AT342" s="4">
        <f t="shared" si="223"/>
        <v>0</v>
      </c>
      <c r="AU342" s="4">
        <f t="shared" si="223"/>
        <v>0</v>
      </c>
      <c r="AV342" s="4">
        <f t="shared" ref="AV342:DG342" si="224">AV328/AV332</f>
        <v>0</v>
      </c>
      <c r="AW342" s="4">
        <f t="shared" si="224"/>
        <v>0</v>
      </c>
      <c r="AX342" s="4">
        <f t="shared" si="224"/>
        <v>0</v>
      </c>
      <c r="AY342" s="4">
        <f t="shared" si="224"/>
        <v>0</v>
      </c>
      <c r="AZ342" s="4">
        <f t="shared" si="224"/>
        <v>0</v>
      </c>
      <c r="BA342" s="4">
        <f t="shared" si="224"/>
        <v>0</v>
      </c>
      <c r="BB342" s="4">
        <f t="shared" si="224"/>
        <v>0</v>
      </c>
      <c r="BC342" s="4">
        <f t="shared" si="224"/>
        <v>0</v>
      </c>
      <c r="BD342" s="4">
        <f t="shared" si="224"/>
        <v>0</v>
      </c>
      <c r="BE342" s="4">
        <f t="shared" si="224"/>
        <v>0</v>
      </c>
      <c r="BF342" s="4">
        <f t="shared" si="224"/>
        <v>0</v>
      </c>
      <c r="BG342" s="4">
        <f t="shared" si="224"/>
        <v>0</v>
      </c>
      <c r="BH342" s="4">
        <f t="shared" si="224"/>
        <v>0</v>
      </c>
      <c r="BI342" s="4">
        <f t="shared" si="224"/>
        <v>0</v>
      </c>
      <c r="BJ342" s="4">
        <f t="shared" si="224"/>
        <v>0</v>
      </c>
      <c r="BK342" s="4"/>
      <c r="BL342" s="4">
        <f t="shared" si="224"/>
        <v>0</v>
      </c>
      <c r="BM342" s="4">
        <f t="shared" si="224"/>
        <v>0</v>
      </c>
      <c r="BN342" s="4">
        <f t="shared" si="224"/>
        <v>0</v>
      </c>
      <c r="BO342" s="4">
        <f t="shared" si="224"/>
        <v>0</v>
      </c>
      <c r="BP342" s="4">
        <f t="shared" si="224"/>
        <v>0</v>
      </c>
      <c r="BQ342" s="4">
        <f t="shared" si="224"/>
        <v>0</v>
      </c>
      <c r="BR342" s="4"/>
      <c r="BS342" s="14"/>
      <c r="BT342" s="4">
        <f t="shared" si="224"/>
        <v>0</v>
      </c>
      <c r="BU342" s="4">
        <f t="shared" si="224"/>
        <v>0</v>
      </c>
      <c r="BV342" s="4">
        <f t="shared" si="224"/>
        <v>0</v>
      </c>
      <c r="BW342" s="14"/>
      <c r="BX342" s="14"/>
      <c r="BY342" s="14"/>
      <c r="BZ342" s="14"/>
      <c r="CA342" s="4">
        <f t="shared" si="224"/>
        <v>0</v>
      </c>
      <c r="CB342" s="4">
        <f t="shared" si="224"/>
        <v>0</v>
      </c>
      <c r="CC342" s="4">
        <f t="shared" si="224"/>
        <v>0</v>
      </c>
      <c r="CD342" s="4">
        <f t="shared" si="224"/>
        <v>0</v>
      </c>
      <c r="CE342" s="4">
        <f t="shared" si="224"/>
        <v>0</v>
      </c>
      <c r="CF342" s="4">
        <f t="shared" si="224"/>
        <v>0</v>
      </c>
      <c r="CG342" s="4">
        <f t="shared" si="224"/>
        <v>0</v>
      </c>
      <c r="CH342" s="4">
        <f t="shared" si="224"/>
        <v>0</v>
      </c>
      <c r="CI342" s="4">
        <f t="shared" si="224"/>
        <v>0</v>
      </c>
      <c r="CJ342" s="4"/>
      <c r="CK342" s="4"/>
      <c r="CL342" s="4">
        <f t="shared" si="224"/>
        <v>0</v>
      </c>
      <c r="CM342" s="4">
        <f t="shared" si="224"/>
        <v>0</v>
      </c>
      <c r="CN342" s="4">
        <f t="shared" si="224"/>
        <v>0</v>
      </c>
      <c r="CO342" s="4">
        <f t="shared" si="224"/>
        <v>0</v>
      </c>
      <c r="CP342" s="4">
        <f t="shared" si="224"/>
        <v>0</v>
      </c>
      <c r="CQ342" s="4">
        <f t="shared" si="224"/>
        <v>0</v>
      </c>
      <c r="CR342" s="4">
        <f t="shared" si="224"/>
        <v>0</v>
      </c>
      <c r="CS342" s="4">
        <f t="shared" si="224"/>
        <v>0</v>
      </c>
      <c r="CT342" s="17">
        <f t="shared" ref="CT342" si="225">CT328/CT332</f>
        <v>3.515625E-2</v>
      </c>
      <c r="CU342" s="17">
        <f t="shared" ref="CU342:DC342" si="226">CU328/CU332</f>
        <v>0</v>
      </c>
      <c r="CV342" s="17">
        <f t="shared" si="226"/>
        <v>0</v>
      </c>
      <c r="CW342" s="17">
        <f t="shared" si="226"/>
        <v>0</v>
      </c>
      <c r="CX342" s="17">
        <f t="shared" si="226"/>
        <v>0</v>
      </c>
      <c r="CY342" s="17">
        <f t="shared" si="226"/>
        <v>0</v>
      </c>
      <c r="CZ342" s="17">
        <f t="shared" si="226"/>
        <v>0</v>
      </c>
      <c r="DA342" s="17">
        <f t="shared" si="226"/>
        <v>0</v>
      </c>
      <c r="DB342" s="17">
        <f t="shared" si="226"/>
        <v>0</v>
      </c>
      <c r="DC342" s="17">
        <f t="shared" si="226"/>
        <v>0</v>
      </c>
      <c r="DD342" s="4">
        <f t="shared" si="224"/>
        <v>0</v>
      </c>
      <c r="DE342" s="4">
        <f t="shared" si="224"/>
        <v>0</v>
      </c>
      <c r="DF342" s="4">
        <f t="shared" si="224"/>
        <v>0</v>
      </c>
      <c r="DG342" s="4">
        <f t="shared" si="224"/>
        <v>0</v>
      </c>
      <c r="DH342" s="4">
        <f t="shared" ref="DH342:EI342" si="227">DH328/DH332</f>
        <v>0</v>
      </c>
      <c r="DI342" s="4">
        <f t="shared" si="227"/>
        <v>0</v>
      </c>
      <c r="DJ342" s="4">
        <f t="shared" si="227"/>
        <v>0</v>
      </c>
      <c r="DK342" s="4">
        <f t="shared" si="227"/>
        <v>0</v>
      </c>
      <c r="DL342" s="4"/>
      <c r="DM342" s="4"/>
      <c r="DN342" s="4"/>
      <c r="DO342" s="14">
        <f t="shared" si="227"/>
        <v>0</v>
      </c>
      <c r="DP342" s="14">
        <f t="shared" si="227"/>
        <v>0</v>
      </c>
      <c r="DQ342" s="14">
        <f t="shared" si="227"/>
        <v>0</v>
      </c>
      <c r="DR342" s="14">
        <f t="shared" si="227"/>
        <v>0</v>
      </c>
      <c r="DS342" s="4">
        <f t="shared" si="227"/>
        <v>0</v>
      </c>
      <c r="DT342" s="4">
        <f t="shared" si="227"/>
        <v>0</v>
      </c>
      <c r="DU342" s="4">
        <f t="shared" si="227"/>
        <v>0</v>
      </c>
      <c r="DV342" s="4">
        <f t="shared" si="227"/>
        <v>0</v>
      </c>
      <c r="DW342" s="4">
        <f t="shared" si="227"/>
        <v>0</v>
      </c>
      <c r="DX342" s="4">
        <f t="shared" si="227"/>
        <v>0</v>
      </c>
      <c r="DY342" s="4">
        <f t="shared" si="227"/>
        <v>0</v>
      </c>
      <c r="DZ342" s="4">
        <f t="shared" si="227"/>
        <v>0</v>
      </c>
      <c r="EA342" s="4">
        <f t="shared" si="227"/>
        <v>0</v>
      </c>
      <c r="EB342" s="4">
        <f t="shared" si="227"/>
        <v>0</v>
      </c>
      <c r="EC342" s="4">
        <f t="shared" si="227"/>
        <v>0</v>
      </c>
      <c r="ED342" s="4">
        <f t="shared" si="227"/>
        <v>0</v>
      </c>
      <c r="EE342" s="4">
        <f t="shared" si="227"/>
        <v>0</v>
      </c>
      <c r="EF342" s="4">
        <f t="shared" si="227"/>
        <v>8.4905660377358486E-2</v>
      </c>
      <c r="EG342" s="4"/>
      <c r="EH342" s="4">
        <f t="shared" si="227"/>
        <v>0</v>
      </c>
      <c r="EI342" s="4">
        <f t="shared" si="227"/>
        <v>0</v>
      </c>
      <c r="EJ342" s="4"/>
    </row>
    <row r="343" spans="1:140" x14ac:dyDescent="0.25">
      <c r="A343" s="11">
        <v>7</v>
      </c>
      <c r="D343" s="4">
        <f>D329/D332</f>
        <v>3.6423841059602648E-2</v>
      </c>
      <c r="E343" s="4">
        <f t="shared" ref="E343:AU343" si="228">E329/E332</f>
        <v>2.6315789473684209E-2</v>
      </c>
      <c r="F343" s="4">
        <f t="shared" si="228"/>
        <v>0.15841584158415842</v>
      </c>
      <c r="G343" s="4">
        <f t="shared" si="228"/>
        <v>6.2913907284768214E-2</v>
      </c>
      <c r="H343" s="4">
        <f t="shared" si="228"/>
        <v>0</v>
      </c>
      <c r="I343" s="4">
        <f t="shared" si="228"/>
        <v>0</v>
      </c>
      <c r="J343" s="4">
        <f t="shared" si="228"/>
        <v>0</v>
      </c>
      <c r="K343" s="4">
        <f t="shared" si="228"/>
        <v>0.11221122112211221</v>
      </c>
      <c r="S343" s="4">
        <f t="shared" si="228"/>
        <v>0</v>
      </c>
      <c r="T343" s="4">
        <f t="shared" si="228"/>
        <v>0</v>
      </c>
      <c r="U343" s="4"/>
      <c r="V343" s="4">
        <f t="shared" si="228"/>
        <v>0</v>
      </c>
      <c r="W343" s="4">
        <f t="shared" si="228"/>
        <v>0</v>
      </c>
      <c r="X343" s="4">
        <f t="shared" si="228"/>
        <v>0</v>
      </c>
      <c r="Y343" s="4">
        <f t="shared" si="228"/>
        <v>0</v>
      </c>
      <c r="Z343" s="4">
        <f t="shared" si="228"/>
        <v>0</v>
      </c>
      <c r="AA343" s="4">
        <f t="shared" si="228"/>
        <v>0</v>
      </c>
      <c r="AB343" s="4">
        <f t="shared" si="228"/>
        <v>0</v>
      </c>
      <c r="AC343" s="4">
        <f t="shared" si="228"/>
        <v>0</v>
      </c>
      <c r="AD343" s="4">
        <f t="shared" si="228"/>
        <v>0</v>
      </c>
      <c r="AE343" s="4">
        <f t="shared" si="228"/>
        <v>0</v>
      </c>
      <c r="AF343" s="4">
        <f t="shared" si="228"/>
        <v>0</v>
      </c>
      <c r="AG343" s="4">
        <f t="shared" si="228"/>
        <v>0</v>
      </c>
      <c r="AH343" s="4">
        <f t="shared" si="228"/>
        <v>0</v>
      </c>
      <c r="AI343" s="4"/>
      <c r="AJ343" s="4">
        <f t="shared" si="228"/>
        <v>0</v>
      </c>
      <c r="AK343" s="4"/>
      <c r="AL343" s="17">
        <f t="shared" si="228"/>
        <v>0</v>
      </c>
      <c r="AM343" s="14">
        <f t="shared" si="228"/>
        <v>0</v>
      </c>
      <c r="AN343" s="4">
        <f t="shared" si="228"/>
        <v>0</v>
      </c>
      <c r="AO343" s="4"/>
      <c r="AP343" s="4">
        <f t="shared" si="228"/>
        <v>0</v>
      </c>
      <c r="AQ343" s="4">
        <f t="shared" si="228"/>
        <v>0</v>
      </c>
      <c r="AR343" s="4">
        <f t="shared" si="228"/>
        <v>0</v>
      </c>
      <c r="AS343" s="4">
        <f t="shared" si="228"/>
        <v>0</v>
      </c>
      <c r="AT343" s="4">
        <f t="shared" si="228"/>
        <v>0</v>
      </c>
      <c r="AU343" s="4">
        <f t="shared" si="228"/>
        <v>0</v>
      </c>
      <c r="AV343" s="4">
        <f t="shared" ref="AV343:DG343" si="229">AV329/AV332</f>
        <v>0</v>
      </c>
      <c r="AW343" s="4">
        <f t="shared" si="229"/>
        <v>0</v>
      </c>
      <c r="AX343" s="4">
        <f t="shared" si="229"/>
        <v>0</v>
      </c>
      <c r="AY343" s="4">
        <f t="shared" si="229"/>
        <v>0</v>
      </c>
      <c r="AZ343" s="4">
        <f t="shared" si="229"/>
        <v>0</v>
      </c>
      <c r="BA343" s="4">
        <f t="shared" si="229"/>
        <v>0</v>
      </c>
      <c r="BB343" s="4">
        <f t="shared" si="229"/>
        <v>0</v>
      </c>
      <c r="BC343" s="4">
        <f t="shared" si="229"/>
        <v>0</v>
      </c>
      <c r="BD343" s="4">
        <f t="shared" si="229"/>
        <v>0</v>
      </c>
      <c r="BE343" s="4">
        <f t="shared" si="229"/>
        <v>0</v>
      </c>
      <c r="BF343" s="4">
        <f t="shared" si="229"/>
        <v>0</v>
      </c>
      <c r="BG343" s="4">
        <f t="shared" si="229"/>
        <v>0</v>
      </c>
      <c r="BH343" s="4">
        <f t="shared" si="229"/>
        <v>0</v>
      </c>
      <c r="BI343" s="4">
        <f t="shared" si="229"/>
        <v>0</v>
      </c>
      <c r="BJ343" s="4">
        <f t="shared" si="229"/>
        <v>0</v>
      </c>
      <c r="BK343" s="4"/>
      <c r="BL343" s="4">
        <f t="shared" si="229"/>
        <v>0</v>
      </c>
      <c r="BM343" s="4">
        <f t="shared" si="229"/>
        <v>0</v>
      </c>
      <c r="BN343" s="4">
        <f t="shared" si="229"/>
        <v>0</v>
      </c>
      <c r="BO343" s="4">
        <f t="shared" si="229"/>
        <v>0</v>
      </c>
      <c r="BP343" s="4">
        <f t="shared" si="229"/>
        <v>0</v>
      </c>
      <c r="BQ343" s="4">
        <f t="shared" si="229"/>
        <v>0</v>
      </c>
      <c r="BR343" s="4"/>
      <c r="BS343" s="14"/>
      <c r="BT343" s="4">
        <f t="shared" si="229"/>
        <v>0</v>
      </c>
      <c r="BU343" s="4">
        <f t="shared" si="229"/>
        <v>0</v>
      </c>
      <c r="BV343" s="4">
        <f t="shared" si="229"/>
        <v>0</v>
      </c>
      <c r="BW343" s="14"/>
      <c r="BX343" s="14"/>
      <c r="BY343" s="14"/>
      <c r="BZ343" s="14"/>
      <c r="CA343" s="4">
        <f t="shared" si="229"/>
        <v>0</v>
      </c>
      <c r="CB343" s="4">
        <f t="shared" si="229"/>
        <v>0</v>
      </c>
      <c r="CC343" s="4">
        <f t="shared" si="229"/>
        <v>0</v>
      </c>
      <c r="CD343" s="4">
        <f t="shared" si="229"/>
        <v>0</v>
      </c>
      <c r="CE343" s="4">
        <f t="shared" si="229"/>
        <v>0</v>
      </c>
      <c r="CF343" s="4">
        <f t="shared" si="229"/>
        <v>0</v>
      </c>
      <c r="CG343" s="4">
        <f t="shared" si="229"/>
        <v>0</v>
      </c>
      <c r="CH343" s="4">
        <f t="shared" si="229"/>
        <v>0</v>
      </c>
      <c r="CI343" s="4">
        <f t="shared" si="229"/>
        <v>0</v>
      </c>
      <c r="CJ343" s="4"/>
      <c r="CK343" s="4"/>
      <c r="CL343" s="4">
        <f t="shared" si="229"/>
        <v>0</v>
      </c>
      <c r="CM343" s="4">
        <f t="shared" si="229"/>
        <v>0</v>
      </c>
      <c r="CN343" s="4">
        <f t="shared" si="229"/>
        <v>0</v>
      </c>
      <c r="CO343" s="4">
        <f t="shared" si="229"/>
        <v>0</v>
      </c>
      <c r="CP343" s="4">
        <f t="shared" si="229"/>
        <v>0</v>
      </c>
      <c r="CQ343" s="4">
        <f t="shared" si="229"/>
        <v>0</v>
      </c>
      <c r="CR343" s="4">
        <f t="shared" si="229"/>
        <v>0</v>
      </c>
      <c r="CS343" s="4">
        <f t="shared" si="229"/>
        <v>0</v>
      </c>
      <c r="CT343" s="17">
        <f t="shared" ref="CT343" si="230">CT329/CT332</f>
        <v>1.171875E-2</v>
      </c>
      <c r="CU343" s="17">
        <f t="shared" ref="CU343:DC343" si="231">CU329/CU332</f>
        <v>0</v>
      </c>
      <c r="CV343" s="17">
        <f t="shared" si="231"/>
        <v>0</v>
      </c>
      <c r="CW343" s="17">
        <f t="shared" si="231"/>
        <v>0</v>
      </c>
      <c r="CX343" s="17">
        <f t="shared" si="231"/>
        <v>0</v>
      </c>
      <c r="CY343" s="17">
        <f t="shared" si="231"/>
        <v>0</v>
      </c>
      <c r="CZ343" s="17">
        <f t="shared" si="231"/>
        <v>0</v>
      </c>
      <c r="DA343" s="17">
        <f t="shared" si="231"/>
        <v>0</v>
      </c>
      <c r="DB343" s="17">
        <f t="shared" si="231"/>
        <v>0</v>
      </c>
      <c r="DC343" s="17">
        <f t="shared" si="231"/>
        <v>0</v>
      </c>
      <c r="DD343" s="4">
        <f t="shared" si="229"/>
        <v>0</v>
      </c>
      <c r="DE343" s="4">
        <f t="shared" si="229"/>
        <v>0</v>
      </c>
      <c r="DF343" s="4">
        <f t="shared" si="229"/>
        <v>0</v>
      </c>
      <c r="DG343" s="4">
        <f t="shared" si="229"/>
        <v>0</v>
      </c>
      <c r="DH343" s="4">
        <f t="shared" ref="DH343:EI343" si="232">DH329/DH332</f>
        <v>0</v>
      </c>
      <c r="DI343" s="4">
        <f t="shared" si="232"/>
        <v>0</v>
      </c>
      <c r="DJ343" s="4">
        <f t="shared" si="232"/>
        <v>0</v>
      </c>
      <c r="DK343" s="4">
        <f t="shared" si="232"/>
        <v>0</v>
      </c>
      <c r="DL343" s="4"/>
      <c r="DM343" s="4"/>
      <c r="DN343" s="4"/>
      <c r="DO343" s="14">
        <f t="shared" si="232"/>
        <v>0</v>
      </c>
      <c r="DP343" s="14">
        <f t="shared" si="232"/>
        <v>0</v>
      </c>
      <c r="DQ343" s="14">
        <f t="shared" si="232"/>
        <v>0</v>
      </c>
      <c r="DR343" s="14">
        <f t="shared" si="232"/>
        <v>0</v>
      </c>
      <c r="DS343" s="4">
        <f t="shared" si="232"/>
        <v>0</v>
      </c>
      <c r="DT343" s="4">
        <f t="shared" si="232"/>
        <v>0</v>
      </c>
      <c r="DU343" s="4">
        <f t="shared" si="232"/>
        <v>0</v>
      </c>
      <c r="DV343" s="4">
        <f t="shared" si="232"/>
        <v>0</v>
      </c>
      <c r="DW343" s="4">
        <f t="shared" si="232"/>
        <v>0</v>
      </c>
      <c r="DX343" s="4">
        <f t="shared" si="232"/>
        <v>0</v>
      </c>
      <c r="DY343" s="4">
        <f t="shared" si="232"/>
        <v>0</v>
      </c>
      <c r="DZ343" s="4">
        <f t="shared" si="232"/>
        <v>0</v>
      </c>
      <c r="EA343" s="4">
        <f t="shared" si="232"/>
        <v>0</v>
      </c>
      <c r="EB343" s="4">
        <f t="shared" si="232"/>
        <v>0</v>
      </c>
      <c r="EC343" s="4">
        <f t="shared" si="232"/>
        <v>0</v>
      </c>
      <c r="ED343" s="4">
        <f t="shared" si="232"/>
        <v>0</v>
      </c>
      <c r="EE343" s="4">
        <f t="shared" si="232"/>
        <v>0</v>
      </c>
      <c r="EF343" s="4">
        <f t="shared" si="232"/>
        <v>0.20754716981132076</v>
      </c>
      <c r="EG343" s="4"/>
      <c r="EH343" s="4">
        <f t="shared" si="232"/>
        <v>0</v>
      </c>
      <c r="EI343" s="4">
        <f t="shared" si="232"/>
        <v>0</v>
      </c>
      <c r="EJ343" s="4"/>
    </row>
    <row r="344" spans="1:140" x14ac:dyDescent="0.25">
      <c r="A344" s="11">
        <v>8</v>
      </c>
      <c r="D344" s="4"/>
      <c r="E344" s="4"/>
      <c r="F344" s="4"/>
      <c r="G344" s="4"/>
      <c r="H344" s="4"/>
      <c r="I344" s="4"/>
      <c r="J344" s="4"/>
      <c r="K344" s="4">
        <f>K330/K332</f>
        <v>1.65016501650165E-2</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1.3201320132013201E-2</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0.99999999999999989</v>
      </c>
      <c r="E346" s="12">
        <f t="shared" ref="E346:AU346" si="233">SUM(E337:E343)</f>
        <v>1</v>
      </c>
      <c r="F346" s="12">
        <f t="shared" si="233"/>
        <v>0.99999999999999989</v>
      </c>
      <c r="G346" s="12">
        <f t="shared" si="233"/>
        <v>1</v>
      </c>
      <c r="H346" s="12">
        <f t="shared" si="233"/>
        <v>1</v>
      </c>
      <c r="I346" s="12">
        <f t="shared" si="233"/>
        <v>1</v>
      </c>
      <c r="J346" s="12">
        <f t="shared" si="233"/>
        <v>1</v>
      </c>
      <c r="K346" s="12">
        <f>SUM(K337:K345)</f>
        <v>1</v>
      </c>
      <c r="S346" s="12">
        <f t="shared" si="233"/>
        <v>1</v>
      </c>
      <c r="T346" s="12">
        <f t="shared" si="233"/>
        <v>1</v>
      </c>
      <c r="U346" s="12"/>
      <c r="V346" s="12">
        <f t="shared" si="233"/>
        <v>1</v>
      </c>
      <c r="W346" s="12">
        <f t="shared" si="233"/>
        <v>1</v>
      </c>
      <c r="X346" s="12">
        <f t="shared" si="233"/>
        <v>1</v>
      </c>
      <c r="Y346" s="12">
        <f t="shared" si="233"/>
        <v>1</v>
      </c>
      <c r="Z346" s="12">
        <f t="shared" si="233"/>
        <v>1</v>
      </c>
      <c r="AA346" s="12">
        <f t="shared" si="233"/>
        <v>1</v>
      </c>
      <c r="AB346" s="12">
        <f t="shared" si="233"/>
        <v>1</v>
      </c>
      <c r="AC346" s="12">
        <f t="shared" si="233"/>
        <v>1</v>
      </c>
      <c r="AD346" s="12">
        <f t="shared" si="233"/>
        <v>1</v>
      </c>
      <c r="AE346" s="12">
        <f t="shared" si="233"/>
        <v>1</v>
      </c>
      <c r="AF346" s="12">
        <f t="shared" si="233"/>
        <v>1</v>
      </c>
      <c r="AG346" s="12">
        <f t="shared" si="233"/>
        <v>1</v>
      </c>
      <c r="AH346" s="12">
        <f t="shared" si="233"/>
        <v>1</v>
      </c>
      <c r="AI346" s="12"/>
      <c r="AJ346" s="12">
        <f t="shared" si="233"/>
        <v>1</v>
      </c>
      <c r="AK346" s="12"/>
      <c r="AL346" s="18">
        <f t="shared" si="233"/>
        <v>1</v>
      </c>
      <c r="AM346" s="15">
        <f t="shared" si="233"/>
        <v>1</v>
      </c>
      <c r="AN346" s="12">
        <f t="shared" si="233"/>
        <v>0.99999999999999989</v>
      </c>
      <c r="AO346" s="12"/>
      <c r="AP346" s="12">
        <f t="shared" si="233"/>
        <v>1</v>
      </c>
      <c r="AQ346" s="12">
        <f t="shared" si="233"/>
        <v>1</v>
      </c>
      <c r="AR346" s="12">
        <f t="shared" si="233"/>
        <v>1</v>
      </c>
      <c r="AS346" s="12">
        <f t="shared" si="233"/>
        <v>1</v>
      </c>
      <c r="AT346" s="12">
        <f t="shared" si="233"/>
        <v>1</v>
      </c>
      <c r="AU346" s="12">
        <f t="shared" si="233"/>
        <v>1</v>
      </c>
      <c r="AV346" s="12">
        <f t="shared" ref="AV346" si="234">SUM(AV337:AV343)</f>
        <v>1</v>
      </c>
      <c r="AW346" s="12">
        <f t="shared" ref="AW346" si="235">SUM(AW337:AW343)</f>
        <v>1</v>
      </c>
      <c r="AX346" s="12">
        <f t="shared" ref="AX346" si="236">SUM(AX337:AX343)</f>
        <v>1</v>
      </c>
      <c r="AY346" s="12">
        <f t="shared" ref="AY346" si="237">SUM(AY337:AY343)</f>
        <v>1</v>
      </c>
      <c r="AZ346" s="12">
        <f t="shared" ref="AZ346" si="238">SUM(AZ337:AZ343)</f>
        <v>1</v>
      </c>
      <c r="BA346" s="12">
        <f t="shared" ref="BA346" si="239">SUM(BA337:BA343)</f>
        <v>1</v>
      </c>
      <c r="BB346" s="12">
        <f t="shared" ref="BB346" si="240">SUM(BB337:BB343)</f>
        <v>1</v>
      </c>
      <c r="BC346" s="12">
        <f t="shared" ref="BC346" si="241">SUM(BC337:BC343)</f>
        <v>1</v>
      </c>
      <c r="BD346" s="12">
        <f t="shared" ref="BD346" si="242">SUM(BD337:BD343)</f>
        <v>1</v>
      </c>
      <c r="BE346" s="12">
        <f t="shared" ref="BE346" si="243">SUM(BE337:BE343)</f>
        <v>1</v>
      </c>
      <c r="BF346" s="12">
        <f t="shared" ref="BF346" si="244">SUM(BF337:BF343)</f>
        <v>1</v>
      </c>
      <c r="BG346" s="12">
        <f t="shared" ref="BG346" si="245">SUM(BG337:BG343)</f>
        <v>1</v>
      </c>
      <c r="BH346" s="12">
        <f t="shared" ref="BH346" si="246">SUM(BH337:BH343)</f>
        <v>1</v>
      </c>
      <c r="BI346" s="12">
        <f t="shared" ref="BI346" si="247">SUM(BI337:BI343)</f>
        <v>1</v>
      </c>
      <c r="BJ346" s="12">
        <f t="shared" ref="BJ346" si="248">SUM(BJ337:BJ343)</f>
        <v>1</v>
      </c>
      <c r="BK346" s="12"/>
      <c r="BL346" s="12">
        <f t="shared" ref="BL346" si="249">SUM(BL337:BL343)</f>
        <v>1</v>
      </c>
      <c r="BM346" s="12">
        <f t="shared" ref="BM346" si="250">SUM(BM337:BM343)</f>
        <v>1</v>
      </c>
      <c r="BN346" s="12">
        <f t="shared" ref="BN346" si="251">SUM(BN337:BN343)</f>
        <v>1</v>
      </c>
      <c r="BO346" s="12">
        <f t="shared" ref="BO346" si="252">SUM(BO337:BO343)</f>
        <v>1</v>
      </c>
      <c r="BP346" s="12">
        <f t="shared" ref="BP346" si="253">SUM(BP337:BP343)</f>
        <v>1</v>
      </c>
      <c r="BQ346" s="12">
        <f t="shared" ref="BQ346" si="254">SUM(BQ337:BQ343)</f>
        <v>1</v>
      </c>
      <c r="BR346" s="12"/>
      <c r="BS346" s="15"/>
      <c r="BT346" s="12">
        <f t="shared" ref="BT346" si="255">SUM(BT337:BT343)</f>
        <v>1</v>
      </c>
      <c r="BU346" s="12">
        <f t="shared" ref="BU346" si="256">SUM(BU337:BU343)</f>
        <v>1</v>
      </c>
      <c r="BV346" s="12">
        <f t="shared" ref="BV346" si="257">SUM(BV337:BV343)</f>
        <v>1</v>
      </c>
      <c r="BW346" s="15"/>
      <c r="BX346" s="15"/>
      <c r="BY346" s="15"/>
      <c r="BZ346" s="15"/>
      <c r="CA346" s="12">
        <f t="shared" ref="CA346" si="258">SUM(CA337:CA343)</f>
        <v>1</v>
      </c>
      <c r="CB346" s="12">
        <f t="shared" ref="CB346" si="259">SUM(CB337:CB343)</f>
        <v>1</v>
      </c>
      <c r="CC346" s="12">
        <f t="shared" ref="CC346" si="260">SUM(CC337:CC343)</f>
        <v>1</v>
      </c>
      <c r="CD346" s="12">
        <f t="shared" ref="CD346" si="261">SUM(CD337:CD343)</f>
        <v>1</v>
      </c>
      <c r="CE346" s="12">
        <f t="shared" ref="CE346" si="262">SUM(CE337:CE343)</f>
        <v>1</v>
      </c>
      <c r="CF346" s="12">
        <f t="shared" ref="CF346" si="263">SUM(CF337:CF343)</f>
        <v>1</v>
      </c>
      <c r="CG346" s="12">
        <f t="shared" ref="CG346" si="264">SUM(CG337:CG343)</f>
        <v>1</v>
      </c>
      <c r="CH346" s="12">
        <f t="shared" ref="CH346" si="265">SUM(CH337:CH343)</f>
        <v>1</v>
      </c>
      <c r="CI346" s="12">
        <f t="shared" ref="CI346" si="266">SUM(CI337:CI343)</f>
        <v>1</v>
      </c>
      <c r="CJ346" s="12"/>
      <c r="CK346" s="12"/>
      <c r="CL346" s="12">
        <f t="shared" ref="CL346" si="267">SUM(CL337:CL343)</f>
        <v>1</v>
      </c>
      <c r="CM346" s="12">
        <f t="shared" ref="CM346" si="268">SUM(CM337:CM343)</f>
        <v>1</v>
      </c>
      <c r="CN346" s="12">
        <f t="shared" ref="CN346" si="269">SUM(CN337:CN343)</f>
        <v>1</v>
      </c>
      <c r="CO346" s="12">
        <f t="shared" ref="CO346" si="270">SUM(CO337:CO343)</f>
        <v>1</v>
      </c>
      <c r="CP346" s="12">
        <f t="shared" ref="CP346" si="271">SUM(CP337:CP343)</f>
        <v>1</v>
      </c>
      <c r="CQ346" s="12">
        <f t="shared" ref="CQ346" si="272">SUM(CQ337:CQ343)</f>
        <v>1</v>
      </c>
      <c r="CR346" s="12">
        <f t="shared" ref="CR346" si="273">SUM(CR337:CR343)</f>
        <v>1</v>
      </c>
      <c r="CS346" s="12">
        <f t="shared" ref="CS346" si="274">SUM(CS337:CS343)</f>
        <v>1</v>
      </c>
      <c r="CT346" s="18">
        <f t="shared" ref="CT346" si="275">SUM(CT337:CT343)</f>
        <v>1</v>
      </c>
      <c r="CU346" s="18">
        <f t="shared" ref="CU346" si="276">SUM(CU337:CU343)</f>
        <v>1</v>
      </c>
      <c r="CV346" s="18">
        <f t="shared" ref="CV346" si="277">SUM(CV337:CV343)</f>
        <v>1</v>
      </c>
      <c r="CW346" s="18">
        <f t="shared" ref="CW346" si="278">SUM(CW337:CW343)</f>
        <v>1</v>
      </c>
      <c r="CX346" s="18">
        <f t="shared" ref="CX346" si="279">SUM(CX337:CX343)</f>
        <v>1</v>
      </c>
      <c r="CY346" s="18">
        <f t="shared" ref="CY346" si="280">SUM(CY337:CY343)</f>
        <v>0.99999999999999989</v>
      </c>
      <c r="CZ346" s="18">
        <f t="shared" ref="CZ346" si="281">SUM(CZ337:CZ343)</f>
        <v>1</v>
      </c>
      <c r="DA346" s="18">
        <f t="shared" ref="DA346" si="282">SUM(DA337:DA343)</f>
        <v>1</v>
      </c>
      <c r="DB346" s="18">
        <f t="shared" ref="DB346" si="283">SUM(DB337:DB343)</f>
        <v>1</v>
      </c>
      <c r="DC346" s="18">
        <f t="shared" ref="DC346" si="284">SUM(DC337:DC343)</f>
        <v>1</v>
      </c>
      <c r="DD346" s="12">
        <f t="shared" ref="DD346" si="285">SUM(DD337:DD343)</f>
        <v>1</v>
      </c>
      <c r="DE346" s="12">
        <f t="shared" ref="DE346" si="286">SUM(DE337:DE343)</f>
        <v>1</v>
      </c>
      <c r="DF346" s="12">
        <f t="shared" ref="DF346" si="287">SUM(DF337:DF343)</f>
        <v>1</v>
      </c>
      <c r="DG346" s="12">
        <f t="shared" ref="DG346" si="288">SUM(DG337:DG343)</f>
        <v>1</v>
      </c>
      <c r="DH346" s="12">
        <f t="shared" ref="DH346" si="289">SUM(DH337:DH343)</f>
        <v>1</v>
      </c>
      <c r="DI346" s="12">
        <f t="shared" ref="DI346" si="290">SUM(DI337:DI343)</f>
        <v>1</v>
      </c>
      <c r="DJ346" s="12">
        <f t="shared" ref="DJ346" si="291">SUM(DJ337:DJ343)</f>
        <v>1</v>
      </c>
      <c r="DK346" s="12">
        <f t="shared" ref="DK346" si="292">SUM(DK337:DK343)</f>
        <v>1</v>
      </c>
      <c r="DL346" s="12"/>
      <c r="DM346" s="12"/>
      <c r="DN346" s="12"/>
      <c r="DO346" s="15">
        <f t="shared" ref="DO346" si="293">SUM(DO337:DO343)</f>
        <v>0.99999999999999989</v>
      </c>
      <c r="DP346" s="15">
        <f t="shared" ref="DP346" si="294">SUM(DP337:DP343)</f>
        <v>1</v>
      </c>
      <c r="DQ346" s="15">
        <f t="shared" ref="DQ346" si="295">SUM(DQ337:DQ343)</f>
        <v>1</v>
      </c>
      <c r="DR346" s="15">
        <f t="shared" ref="DR346" si="296">SUM(DR337:DR343)</f>
        <v>1</v>
      </c>
      <c r="DS346" s="12">
        <f t="shared" ref="DS346" si="297">SUM(DS337:DS343)</f>
        <v>1</v>
      </c>
      <c r="DT346" s="12">
        <f t="shared" ref="DT346" si="298">SUM(DT337:DT343)</f>
        <v>1</v>
      </c>
      <c r="DU346" s="12">
        <f t="shared" ref="DU346" si="299">SUM(DU337:DU343)</f>
        <v>1</v>
      </c>
      <c r="DV346" s="12">
        <f t="shared" ref="DV346" si="300">SUM(DV337:DV343)</f>
        <v>1</v>
      </c>
      <c r="DW346" s="12">
        <f t="shared" ref="DW346" si="301">SUM(DW337:DW343)</f>
        <v>1</v>
      </c>
      <c r="DX346" s="12">
        <f t="shared" ref="DX346" si="302">SUM(DX337:DX343)</f>
        <v>1</v>
      </c>
      <c r="DY346" s="12">
        <f t="shared" ref="DY346" si="303">SUM(DY337:DY343)</f>
        <v>1</v>
      </c>
      <c r="DZ346" s="12">
        <f t="shared" ref="DZ346" si="304">SUM(DZ337:DZ343)</f>
        <v>1</v>
      </c>
      <c r="EA346" s="12">
        <f t="shared" ref="EA346" si="305">SUM(EA337:EA343)</f>
        <v>1</v>
      </c>
      <c r="EB346" s="12">
        <f t="shared" ref="EB346" si="306">SUM(EB337:EB343)</f>
        <v>1</v>
      </c>
      <c r="EC346" s="12">
        <f t="shared" ref="EC346" si="307">SUM(EC337:EC343)</f>
        <v>1</v>
      </c>
      <c r="ED346" s="12">
        <f t="shared" ref="ED346" si="308">SUM(ED337:ED343)</f>
        <v>1</v>
      </c>
      <c r="EE346" s="12">
        <f t="shared" ref="EE346" si="309">SUM(EE337:EE343)</f>
        <v>1</v>
      </c>
      <c r="EF346" s="12">
        <f t="shared" ref="EF346" si="310">SUM(EF337:EF343)</f>
        <v>1</v>
      </c>
      <c r="EG346" s="12"/>
      <c r="EH346" s="12">
        <f t="shared" ref="EH346" si="311">SUM(EH337:EH343)</f>
        <v>1</v>
      </c>
      <c r="EI346" s="12">
        <f t="shared" ref="EI346" si="312">SUM(EI337:EI343)</f>
        <v>1</v>
      </c>
      <c r="EJ346" s="12"/>
    </row>
    <row r="347" spans="1:140" x14ac:dyDescent="0.25">
      <c r="A347" s="11"/>
    </row>
    <row r="348" spans="1:140" x14ac:dyDescent="0.25">
      <c r="A348" s="11"/>
      <c r="CA348" s="4">
        <f>CA323/CA334</f>
        <v>0.15789473684210525</v>
      </c>
      <c r="CB348" s="4">
        <f t="shared" ref="CB348:CI348" si="313">CB323/CB334</f>
        <v>0.25328947368421051</v>
      </c>
      <c r="CC348" s="4">
        <f t="shared" si="313"/>
        <v>0.30263157894736842</v>
      </c>
      <c r="CD348" s="4">
        <f t="shared" si="313"/>
        <v>0.35526315789473684</v>
      </c>
      <c r="CE348" s="4">
        <f t="shared" si="313"/>
        <v>6.25E-2</v>
      </c>
      <c r="CF348" s="4">
        <f t="shared" si="313"/>
        <v>0.23355263157894737</v>
      </c>
      <c r="CG348" s="4">
        <f t="shared" si="313"/>
        <v>0.24671052631578946</v>
      </c>
      <c r="CH348" s="4">
        <f t="shared" si="313"/>
        <v>9.5394736842105268E-2</v>
      </c>
      <c r="CI348" s="4">
        <f t="shared" si="313"/>
        <v>0.1875</v>
      </c>
      <c r="CL348" s="4">
        <f>CL323/CL334</f>
        <v>0.76315789473684215</v>
      </c>
      <c r="CM348" s="4">
        <f t="shared" ref="CM348:DK348" si="314">CM323/CM334</f>
        <v>1.6447368421052631E-2</v>
      </c>
      <c r="CN348" s="4">
        <f t="shared" si="314"/>
        <v>1.3157894736842105E-2</v>
      </c>
      <c r="CO348" s="4">
        <f t="shared" si="314"/>
        <v>9.8684210526315784E-3</v>
      </c>
      <c r="CP348" s="4">
        <f t="shared" si="314"/>
        <v>0.58552631578947367</v>
      </c>
      <c r="CQ348" s="4">
        <f t="shared" si="314"/>
        <v>1.3157894736842105E-2</v>
      </c>
      <c r="CR348" s="4">
        <f t="shared" si="314"/>
        <v>1.9736842105263157E-2</v>
      </c>
      <c r="CS348" s="4">
        <f t="shared" si="314"/>
        <v>6.5789473684210523E-3</v>
      </c>
      <c r="CT348" s="4"/>
      <c r="CU348" s="4"/>
      <c r="CV348" s="4"/>
      <c r="CW348" s="4"/>
      <c r="CX348" s="4"/>
      <c r="CY348" s="4"/>
      <c r="CZ348" s="4"/>
      <c r="DA348" s="4"/>
      <c r="DB348" s="4"/>
      <c r="DC348" s="4"/>
      <c r="DD348" s="4">
        <f t="shared" si="314"/>
        <v>0.51644736842105265</v>
      </c>
      <c r="DE348" s="4">
        <f t="shared" si="314"/>
        <v>0.49342105263157893</v>
      </c>
      <c r="DF348" s="4">
        <f t="shared" si="314"/>
        <v>0.38815789473684209</v>
      </c>
      <c r="DG348" s="4">
        <f t="shared" si="314"/>
        <v>0.33552631578947367</v>
      </c>
      <c r="DH348" s="4">
        <f t="shared" si="314"/>
        <v>0.19407894736842105</v>
      </c>
      <c r="DI348" s="4">
        <f t="shared" si="314"/>
        <v>0.20065789473684212</v>
      </c>
      <c r="DJ348" s="4">
        <f t="shared" si="314"/>
        <v>0.47039473684210525</v>
      </c>
      <c r="DK348" s="4">
        <f t="shared" si="314"/>
        <v>7.5657894736842105E-2</v>
      </c>
      <c r="DS348" s="4">
        <f>DS323/DS334</f>
        <v>8.5526315789473686E-2</v>
      </c>
      <c r="DT348" s="4">
        <f t="shared" ref="DT348:EF348" si="315">DT323/DT334</f>
        <v>0.24013157894736842</v>
      </c>
      <c r="DU348" s="4">
        <f t="shared" si="315"/>
        <v>0.60855263157894735</v>
      </c>
      <c r="DV348" s="4">
        <f t="shared" si="315"/>
        <v>0.64144736842105265</v>
      </c>
      <c r="DW348" s="4">
        <f t="shared" si="315"/>
        <v>4.9342105263157895E-2</v>
      </c>
      <c r="DX348" s="4">
        <f t="shared" si="315"/>
        <v>3.6184210526315791E-2</v>
      </c>
      <c r="DY348" s="4">
        <f t="shared" si="315"/>
        <v>0.14473684210526316</v>
      </c>
      <c r="DZ348" s="4">
        <f t="shared" si="315"/>
        <v>0.19078947368421054</v>
      </c>
      <c r="EA348" s="4">
        <f t="shared" si="315"/>
        <v>0.64144736842105265</v>
      </c>
      <c r="EB348" s="4">
        <f t="shared" si="315"/>
        <v>5.921052631578947E-2</v>
      </c>
      <c r="EC348" s="4">
        <f t="shared" si="315"/>
        <v>3.2894736842105261E-2</v>
      </c>
      <c r="ED348" s="4">
        <f t="shared" si="315"/>
        <v>9.2105263157894732E-2</v>
      </c>
      <c r="EE348" s="4">
        <f t="shared" si="315"/>
        <v>0.20723684210526316</v>
      </c>
      <c r="EF348" s="4">
        <f t="shared" si="315"/>
        <v>0</v>
      </c>
    </row>
    <row r="349" spans="1:140" x14ac:dyDescent="0.25">
      <c r="A349">
        <v>1</v>
      </c>
      <c r="L349" s="13">
        <f t="shared" si="0"/>
        <v>5</v>
      </c>
      <c r="M349" s="13">
        <f t="shared" si="0"/>
        <v>2</v>
      </c>
      <c r="N349" s="13">
        <f t="shared" si="0"/>
        <v>1</v>
      </c>
      <c r="O349" s="13">
        <f t="shared" si="0"/>
        <v>4</v>
      </c>
      <c r="P349" s="13">
        <f t="shared" si="0"/>
        <v>8</v>
      </c>
      <c r="Q349" s="13">
        <f t="shared" si="0"/>
        <v>8</v>
      </c>
      <c r="R349" s="13">
        <f t="shared" si="0"/>
        <v>0</v>
      </c>
    </row>
    <row r="350" spans="1:140" x14ac:dyDescent="0.25">
      <c r="A350">
        <v>2</v>
      </c>
      <c r="L350" s="13">
        <f t="shared" si="5"/>
        <v>6</v>
      </c>
      <c r="M350" s="13">
        <f t="shared" si="5"/>
        <v>7</v>
      </c>
      <c r="N350" s="13">
        <f t="shared" si="5"/>
        <v>0</v>
      </c>
      <c r="O350" s="13">
        <f t="shared" si="5"/>
        <v>0</v>
      </c>
      <c r="P350" s="13">
        <f t="shared" si="5"/>
        <v>1</v>
      </c>
      <c r="Q350" s="13">
        <f t="shared" si="5"/>
        <v>0</v>
      </c>
      <c r="R350" s="13">
        <f t="shared" si="5"/>
        <v>5</v>
      </c>
    </row>
    <row r="351" spans="1:140" x14ac:dyDescent="0.25">
      <c r="A351">
        <v>3</v>
      </c>
      <c r="L351" s="13">
        <f t="shared" si="10"/>
        <v>1</v>
      </c>
      <c r="M351" s="13">
        <f t="shared" si="10"/>
        <v>3</v>
      </c>
      <c r="N351" s="13">
        <f t="shared" si="10"/>
        <v>0</v>
      </c>
      <c r="O351" s="13">
        <f t="shared" si="10"/>
        <v>9</v>
      </c>
      <c r="P351" s="13">
        <f t="shared" si="10"/>
        <v>0</v>
      </c>
      <c r="Q351" s="13">
        <f t="shared" si="10"/>
        <v>14</v>
      </c>
      <c r="R351" s="13">
        <f t="shared" si="10"/>
        <v>1</v>
      </c>
      <c r="BR351" t="s">
        <v>0</v>
      </c>
      <c r="BS351" s="13">
        <f>MIN(BS$2:BS$305)</f>
        <v>1</v>
      </c>
      <c r="BT351" s="16"/>
      <c r="BU351" s="16"/>
      <c r="BV351" s="16"/>
      <c r="BW351" s="13">
        <f t="shared" ref="BW351:BZ351" si="316">MIN(BW$2:BW$305)</f>
        <v>0</v>
      </c>
      <c r="BX351" s="13">
        <f t="shared" si="316"/>
        <v>0</v>
      </c>
      <c r="BY351" s="13">
        <f t="shared" si="316"/>
        <v>0</v>
      </c>
      <c r="BZ351" s="13">
        <f t="shared" si="316"/>
        <v>0</v>
      </c>
    </row>
    <row r="352" spans="1:140" x14ac:dyDescent="0.25">
      <c r="A352">
        <v>4</v>
      </c>
      <c r="L352" s="13">
        <f t="shared" si="15"/>
        <v>0</v>
      </c>
      <c r="M352" s="13">
        <f t="shared" si="15"/>
        <v>3</v>
      </c>
      <c r="N352" s="13">
        <f t="shared" si="15"/>
        <v>0</v>
      </c>
      <c r="O352" s="13">
        <f t="shared" si="15"/>
        <v>29</v>
      </c>
      <c r="P352" s="13">
        <f t="shared" si="15"/>
        <v>0</v>
      </c>
      <c r="Q352" s="13">
        <f t="shared" si="15"/>
        <v>7</v>
      </c>
      <c r="R352" s="13">
        <f t="shared" si="15"/>
        <v>3</v>
      </c>
      <c r="BR352" t="s">
        <v>1</v>
      </c>
      <c r="BS352" s="13">
        <f>MAX(BS$2:BS$305)</f>
        <v>100</v>
      </c>
      <c r="BT352" s="16"/>
      <c r="BU352" s="16"/>
      <c r="BV352" s="16"/>
      <c r="BW352" s="13">
        <f t="shared" ref="BW352:BZ352" si="317">MAX(BW$2:BW$305)</f>
        <v>1200</v>
      </c>
      <c r="BX352" s="13">
        <f t="shared" si="317"/>
        <v>350</v>
      </c>
      <c r="BY352" s="13">
        <f t="shared" si="317"/>
        <v>800</v>
      </c>
      <c r="BZ352" s="13">
        <f t="shared" si="317"/>
        <v>230</v>
      </c>
    </row>
    <row r="353" spans="1:78" x14ac:dyDescent="0.25">
      <c r="A353">
        <v>5</v>
      </c>
      <c r="L353" s="13">
        <f t="shared" si="20"/>
        <v>1</v>
      </c>
      <c r="M353" s="13">
        <f t="shared" si="20"/>
        <v>4</v>
      </c>
      <c r="O353" s="13">
        <f t="shared" si="20"/>
        <v>5</v>
      </c>
      <c r="P353" s="13">
        <f t="shared" si="20"/>
        <v>1</v>
      </c>
      <c r="Q353" s="13">
        <f t="shared" si="20"/>
        <v>2</v>
      </c>
      <c r="R353" s="13">
        <f t="shared" si="20"/>
        <v>0</v>
      </c>
      <c r="BR353" t="s">
        <v>2</v>
      </c>
      <c r="BS353" s="19">
        <f>AVERAGE(BS$2:BS$305)</f>
        <v>87.05078125</v>
      </c>
      <c r="BT353" s="22"/>
      <c r="BU353" s="22"/>
      <c r="BV353" s="22"/>
      <c r="BW353" s="19">
        <f t="shared" ref="BW353:BZ353" si="318">AVERAGE(BW$2:BW$305)</f>
        <v>154.43283582089552</v>
      </c>
      <c r="BX353" s="19">
        <f t="shared" si="318"/>
        <v>77.707482993197274</v>
      </c>
      <c r="BY353" s="19">
        <f t="shared" si="318"/>
        <v>81.929752066115697</v>
      </c>
      <c r="BZ353" s="19">
        <f t="shared" si="318"/>
        <v>68.2</v>
      </c>
    </row>
    <row r="354" spans="1:78" x14ac:dyDescent="0.25">
      <c r="A354">
        <v>6</v>
      </c>
      <c r="L354" s="13">
        <f t="shared" si="24"/>
        <v>2</v>
      </c>
      <c r="M354" s="13">
        <f t="shared" si="24"/>
        <v>1</v>
      </c>
      <c r="O354" s="13">
        <f t="shared" si="24"/>
        <v>7</v>
      </c>
      <c r="P354" s="13">
        <f t="shared" si="24"/>
        <v>0</v>
      </c>
      <c r="Q354" s="13">
        <f t="shared" si="24"/>
        <v>3</v>
      </c>
      <c r="R354" s="13">
        <f t="shared" si="24"/>
        <v>4</v>
      </c>
      <c r="BR354" t="s">
        <v>3</v>
      </c>
      <c r="BS354" s="13">
        <f>MEDIAN(BS$2:BS$305)</f>
        <v>90</v>
      </c>
      <c r="BT354" s="16"/>
      <c r="BU354" s="16"/>
      <c r="BV354" s="16"/>
      <c r="BW354" s="13">
        <f t="shared" ref="BW354:BZ354" si="319">MEDIAN(BW$2:BW$305)</f>
        <v>125</v>
      </c>
      <c r="BX354" s="13">
        <f t="shared" si="319"/>
        <v>75</v>
      </c>
      <c r="BY354" s="13">
        <f t="shared" si="319"/>
        <v>60</v>
      </c>
      <c r="BZ354" s="13">
        <f t="shared" si="319"/>
        <v>50</v>
      </c>
    </row>
    <row r="355" spans="1:78" x14ac:dyDescent="0.25">
      <c r="A355">
        <v>7</v>
      </c>
      <c r="L355" s="13">
        <f t="shared" si="28"/>
        <v>0</v>
      </c>
      <c r="M355" s="13">
        <f t="shared" si="28"/>
        <v>3</v>
      </c>
      <c r="O355" s="13">
        <f t="shared" si="28"/>
        <v>10</v>
      </c>
      <c r="P355" s="13">
        <f t="shared" si="28"/>
        <v>0</v>
      </c>
      <c r="Q355" s="13">
        <f t="shared" si="28"/>
        <v>1</v>
      </c>
      <c r="R355" s="13">
        <f t="shared" si="28"/>
        <v>1</v>
      </c>
      <c r="BT355" s="16"/>
      <c r="BU355" s="16"/>
      <c r="BV355" s="16"/>
    </row>
    <row r="356" spans="1:78" x14ac:dyDescent="0.25">
      <c r="A356">
        <v>8</v>
      </c>
      <c r="L356" s="13">
        <f>COUNTIF(L$2:L$305,8)</f>
        <v>4</v>
      </c>
      <c r="M356" s="13">
        <f t="shared" ref="M356:R356" si="320">COUNTIF(M$2:M$305,8)</f>
        <v>7</v>
      </c>
      <c r="O356" s="13">
        <f t="shared" si="320"/>
        <v>7</v>
      </c>
      <c r="P356" s="13">
        <f t="shared" si="320"/>
        <v>3</v>
      </c>
      <c r="Q356" s="13">
        <f t="shared" si="320"/>
        <v>1</v>
      </c>
      <c r="R356" s="13">
        <f t="shared" si="320"/>
        <v>2</v>
      </c>
      <c r="BT356" s="16"/>
      <c r="BU356" s="16"/>
      <c r="BV356" s="16"/>
    </row>
    <row r="357" spans="1:78" x14ac:dyDescent="0.25">
      <c r="A357">
        <v>9</v>
      </c>
      <c r="L357" s="13">
        <f>COUNTIF(L$2:L$305,9)</f>
        <v>1</v>
      </c>
      <c r="M357" s="13">
        <f t="shared" ref="M357:R357" si="321">COUNTIF(M$2:M$305,9)</f>
        <v>0</v>
      </c>
      <c r="O357" s="13">
        <f t="shared" si="321"/>
        <v>0</v>
      </c>
      <c r="P357" s="13">
        <f t="shared" si="321"/>
        <v>0</v>
      </c>
      <c r="Q357" s="13">
        <f t="shared" si="321"/>
        <v>0</v>
      </c>
      <c r="R357" s="13">
        <f t="shared" si="321"/>
        <v>1</v>
      </c>
      <c r="BT357" s="16"/>
      <c r="BU357" s="16"/>
      <c r="BV357" s="16"/>
    </row>
    <row r="358" spans="1:78" x14ac:dyDescent="0.25">
      <c r="A358">
        <v>10</v>
      </c>
      <c r="L358" s="13">
        <f>COUNTIF(L$2:L$305,10)</f>
        <v>3</v>
      </c>
      <c r="M358" s="13">
        <f t="shared" ref="M358:R358" si="322">COUNTIF(M$2:M$305,10)</f>
        <v>0</v>
      </c>
      <c r="O358" s="13">
        <f t="shared" si="322"/>
        <v>1</v>
      </c>
      <c r="P358" s="13">
        <f t="shared" si="322"/>
        <v>2</v>
      </c>
      <c r="Q358" s="13">
        <f t="shared" si="322"/>
        <v>0</v>
      </c>
      <c r="R358" s="13">
        <f t="shared" si="322"/>
        <v>5</v>
      </c>
      <c r="BR358" s="7" t="s">
        <v>15</v>
      </c>
      <c r="BS358">
        <f>COUNTIF(BS$2:BS$305,"&lt;20")</f>
        <v>1</v>
      </c>
    </row>
    <row r="359" spans="1:78" x14ac:dyDescent="0.25">
      <c r="A359">
        <v>11</v>
      </c>
      <c r="L359" s="13">
        <f>COUNTIF(L$2:L$305,11)</f>
        <v>5</v>
      </c>
      <c r="M359" s="13">
        <f t="shared" ref="M359:R359" si="323">COUNTIF(M$2:M$305,11)</f>
        <v>2</v>
      </c>
      <c r="P359" s="13">
        <f t="shared" si="323"/>
        <v>1</v>
      </c>
      <c r="Q359" s="13">
        <f t="shared" si="323"/>
        <v>24</v>
      </c>
      <c r="R359" s="13">
        <f t="shared" si="323"/>
        <v>9</v>
      </c>
      <c r="BR359" s="7" t="s">
        <v>11</v>
      </c>
      <c r="BS359">
        <f>COUNTIFS(BS$2:BS$305,"&gt;19",BS$2:BS$305,"&lt;40")</f>
        <v>4</v>
      </c>
    </row>
    <row r="360" spans="1:78" x14ac:dyDescent="0.25">
      <c r="A360">
        <v>12</v>
      </c>
      <c r="L360" s="13">
        <f>COUNTIF(L$2:L$305,12)</f>
        <v>3</v>
      </c>
      <c r="M360" s="13">
        <f t="shared" ref="M360:P360" si="324">COUNTIF(M$2:M$305,12)</f>
        <v>5</v>
      </c>
      <c r="P360" s="13">
        <f t="shared" si="324"/>
        <v>0</v>
      </c>
      <c r="Q360" s="13">
        <f>COUNTIF(Q$2:Q$305,12)</f>
        <v>0</v>
      </c>
      <c r="BR360" s="7" t="s">
        <v>12</v>
      </c>
      <c r="BS360">
        <f>COUNTIFS(BS$2:BS$305,"&gt;=40",BS$2:BS$305,"&lt;=59")</f>
        <v>8</v>
      </c>
      <c r="BW360" s="13">
        <f>304-BW333</f>
        <v>205</v>
      </c>
      <c r="BX360" s="13">
        <f t="shared" ref="BX360:BZ360" si="325">304-BX333</f>
        <v>151</v>
      </c>
      <c r="BY360" s="13">
        <f t="shared" si="325"/>
        <v>124</v>
      </c>
      <c r="BZ360" s="13">
        <f t="shared" si="325"/>
        <v>40</v>
      </c>
    </row>
    <row r="361" spans="1:78" x14ac:dyDescent="0.25">
      <c r="A361">
        <v>13</v>
      </c>
      <c r="L361" s="13">
        <f>COUNTIF(L$2:L$305,13)</f>
        <v>14</v>
      </c>
      <c r="M361" s="13">
        <f t="shared" ref="M361:P361" si="326">COUNTIF(M$2:M$305,13)</f>
        <v>2</v>
      </c>
      <c r="P361" s="13">
        <f t="shared" si="326"/>
        <v>0</v>
      </c>
      <c r="Q361" s="13">
        <f>COUNTIF(Q$2:Q$305,13)</f>
        <v>0</v>
      </c>
      <c r="BR361" s="7" t="s">
        <v>13</v>
      </c>
      <c r="BS361">
        <f>COUNTIFS(BS$2:BS$305,"&gt;=60",BS$2:BS$305,"&lt;=79")</f>
        <v>45</v>
      </c>
    </row>
    <row r="362" spans="1:78" x14ac:dyDescent="0.25">
      <c r="A362">
        <v>14</v>
      </c>
      <c r="L362" s="13">
        <f>COUNTIF(L$2:L$305,14)</f>
        <v>0</v>
      </c>
      <c r="M362" s="13">
        <f>COUNTIF(M$2:M$305,14)</f>
        <v>2</v>
      </c>
      <c r="P362" s="13">
        <f t="shared" ref="P362" si="327">COUNTIF(P$2:P$305,14)</f>
        <v>1</v>
      </c>
      <c r="Q362" s="13">
        <f>COUNTIF(Q$2:Q$305,14)</f>
        <v>3</v>
      </c>
      <c r="BR362" s="7" t="s">
        <v>14</v>
      </c>
      <c r="BS362">
        <f>COUNTIF(BS$2:BS$305,"&gt;79")</f>
        <v>198</v>
      </c>
    </row>
    <row r="363" spans="1:78" x14ac:dyDescent="0.25">
      <c r="A363">
        <v>15</v>
      </c>
      <c r="P363" s="13">
        <f t="shared" ref="P363" si="328">COUNTIF(P$2:P$305,15)</f>
        <v>2</v>
      </c>
      <c r="Q363" s="13">
        <f>COUNTIF(Q$2:Q$305,15)</f>
        <v>0</v>
      </c>
      <c r="BS363">
        <f>SUM(BS358:BS362)</f>
        <v>256</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1</v>
      </c>
      <c r="BR366" s="7" t="s">
        <v>15</v>
      </c>
      <c r="BS366" s="4">
        <f>BS358/BS363</f>
        <v>3.90625E-3</v>
      </c>
    </row>
    <row r="367" spans="1:78" x14ac:dyDescent="0.25">
      <c r="A367">
        <v>19</v>
      </c>
      <c r="P367" s="13">
        <f>COUNTIF(P$2:P$305,19)</f>
        <v>1</v>
      </c>
      <c r="BR367" s="7" t="s">
        <v>11</v>
      </c>
      <c r="BS367" s="4">
        <f>BS359/BS363</f>
        <v>1.5625E-2</v>
      </c>
    </row>
    <row r="368" spans="1:78" x14ac:dyDescent="0.25">
      <c r="A368">
        <v>20</v>
      </c>
      <c r="P368" s="13">
        <f>COUNTIF(P$2:P$305,20)</f>
        <v>0</v>
      </c>
      <c r="BR368" s="7" t="s">
        <v>12</v>
      </c>
      <c r="BS368" s="4">
        <f>BS360/BS363</f>
        <v>3.125E-2</v>
      </c>
    </row>
    <row r="369" spans="1:71" x14ac:dyDescent="0.25">
      <c r="A369">
        <v>21</v>
      </c>
      <c r="P369" s="13">
        <f>COUNTIF(P$2:P$305,21)</f>
        <v>1</v>
      </c>
      <c r="BR369" s="7" t="s">
        <v>13</v>
      </c>
      <c r="BS369" s="4">
        <f>BS361/BS363</f>
        <v>0.17578125</v>
      </c>
    </row>
    <row r="370" spans="1:71" x14ac:dyDescent="0.25">
      <c r="A370">
        <v>22</v>
      </c>
      <c r="P370" s="13">
        <f>COUNTIF(P$2:P$305,22)</f>
        <v>0</v>
      </c>
      <c r="BR370" s="7" t="s">
        <v>14</v>
      </c>
      <c r="BS370" s="4">
        <f>BS362/BS363</f>
        <v>0.7734375</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1</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45</v>
      </c>
      <c r="M378" s="13">
        <f>SUM(M349:M362)</f>
        <v>41</v>
      </c>
      <c r="N378" s="13">
        <f>SUM(N349:N353)</f>
        <v>1</v>
      </c>
      <c r="O378" s="13">
        <f>SUM(O349:O358)</f>
        <v>72</v>
      </c>
      <c r="P378" s="13">
        <f>SUM(P349:P376)</f>
        <v>23</v>
      </c>
      <c r="Q378" s="13">
        <f>SUM(Q349:Q363)</f>
        <v>63</v>
      </c>
      <c r="R378" s="13">
        <f>SUM(R349:R359)</f>
        <v>31</v>
      </c>
    </row>
    <row r="380" spans="1:71" x14ac:dyDescent="0.25">
      <c r="A380">
        <v>1</v>
      </c>
      <c r="L380" s="14">
        <f>L349/L$378</f>
        <v>0.1111111111111111</v>
      </c>
      <c r="M380" s="14">
        <f t="shared" ref="M380:R380" si="329">M349/M$378</f>
        <v>4.878048780487805E-2</v>
      </c>
      <c r="N380" s="14">
        <f t="shared" si="329"/>
        <v>1</v>
      </c>
      <c r="O380" s="14">
        <f t="shared" si="329"/>
        <v>5.5555555555555552E-2</v>
      </c>
      <c r="P380" s="14">
        <f t="shared" si="329"/>
        <v>0.34782608695652173</v>
      </c>
      <c r="Q380" s="14">
        <f t="shared" si="329"/>
        <v>0.12698412698412698</v>
      </c>
      <c r="R380" s="14">
        <f t="shared" si="329"/>
        <v>0</v>
      </c>
    </row>
    <row r="381" spans="1:71" x14ac:dyDescent="0.25">
      <c r="A381">
        <v>2</v>
      </c>
      <c r="L381" s="14">
        <f t="shared" ref="L381:R409" si="330">L350/L$378</f>
        <v>0.13333333333333333</v>
      </c>
      <c r="M381" s="14">
        <f t="shared" si="330"/>
        <v>0.17073170731707318</v>
      </c>
      <c r="N381" s="14">
        <f t="shared" si="330"/>
        <v>0</v>
      </c>
      <c r="O381" s="14">
        <f t="shared" si="330"/>
        <v>0</v>
      </c>
      <c r="P381" s="14">
        <f t="shared" si="330"/>
        <v>4.3478260869565216E-2</v>
      </c>
      <c r="Q381" s="14">
        <f t="shared" si="330"/>
        <v>0</v>
      </c>
      <c r="R381" s="14">
        <f t="shared" si="330"/>
        <v>0.16129032258064516</v>
      </c>
    </row>
    <row r="382" spans="1:71" x14ac:dyDescent="0.25">
      <c r="A382">
        <v>3</v>
      </c>
      <c r="L382" s="14">
        <f t="shared" si="330"/>
        <v>2.2222222222222223E-2</v>
      </c>
      <c r="M382" s="14">
        <f t="shared" si="330"/>
        <v>7.3170731707317069E-2</v>
      </c>
      <c r="N382" s="14">
        <f t="shared" si="330"/>
        <v>0</v>
      </c>
      <c r="O382" s="14">
        <f t="shared" si="330"/>
        <v>0.125</v>
      </c>
      <c r="P382" s="14">
        <f t="shared" si="330"/>
        <v>0</v>
      </c>
      <c r="Q382" s="14">
        <f t="shared" si="330"/>
        <v>0.22222222222222221</v>
      </c>
      <c r="R382" s="14">
        <f t="shared" si="330"/>
        <v>3.2258064516129031E-2</v>
      </c>
    </row>
    <row r="383" spans="1:71" x14ac:dyDescent="0.25">
      <c r="A383">
        <v>4</v>
      </c>
      <c r="L383" s="14">
        <f t="shared" si="330"/>
        <v>0</v>
      </c>
      <c r="M383" s="14">
        <f t="shared" si="330"/>
        <v>7.3170731707317069E-2</v>
      </c>
      <c r="N383" s="14">
        <f t="shared" si="330"/>
        <v>0</v>
      </c>
      <c r="O383" s="14">
        <f t="shared" si="330"/>
        <v>0.40277777777777779</v>
      </c>
      <c r="P383" s="14">
        <f t="shared" si="330"/>
        <v>0</v>
      </c>
      <c r="Q383" s="14">
        <f t="shared" si="330"/>
        <v>0.1111111111111111</v>
      </c>
      <c r="R383" s="14">
        <f t="shared" si="330"/>
        <v>9.6774193548387094E-2</v>
      </c>
    </row>
    <row r="384" spans="1:71" x14ac:dyDescent="0.25">
      <c r="A384">
        <v>5</v>
      </c>
      <c r="L384" s="14">
        <f t="shared" si="330"/>
        <v>2.2222222222222223E-2</v>
      </c>
      <c r="M384" s="14">
        <f t="shared" si="330"/>
        <v>9.7560975609756101E-2</v>
      </c>
      <c r="N384" s="14">
        <f t="shared" si="330"/>
        <v>0</v>
      </c>
      <c r="O384" s="14">
        <f t="shared" si="330"/>
        <v>6.9444444444444448E-2</v>
      </c>
      <c r="P384" s="14">
        <f t="shared" si="330"/>
        <v>4.3478260869565216E-2</v>
      </c>
      <c r="Q384" s="14">
        <f t="shared" si="330"/>
        <v>3.1746031746031744E-2</v>
      </c>
      <c r="R384" s="14">
        <f t="shared" si="330"/>
        <v>0</v>
      </c>
    </row>
    <row r="385" spans="1:18" x14ac:dyDescent="0.25">
      <c r="A385">
        <v>6</v>
      </c>
      <c r="L385" s="14">
        <f t="shared" si="330"/>
        <v>4.4444444444444446E-2</v>
      </c>
      <c r="M385" s="14">
        <f t="shared" si="330"/>
        <v>2.4390243902439025E-2</v>
      </c>
      <c r="N385" s="14"/>
      <c r="O385" s="14">
        <f t="shared" si="330"/>
        <v>9.7222222222222224E-2</v>
      </c>
      <c r="P385" s="14">
        <f t="shared" si="330"/>
        <v>0</v>
      </c>
      <c r="Q385" s="14">
        <f t="shared" si="330"/>
        <v>4.7619047619047616E-2</v>
      </c>
      <c r="R385" s="14">
        <f t="shared" si="330"/>
        <v>0.12903225806451613</v>
      </c>
    </row>
    <row r="386" spans="1:18" x14ac:dyDescent="0.25">
      <c r="A386">
        <v>7</v>
      </c>
      <c r="L386" s="14">
        <f t="shared" si="330"/>
        <v>0</v>
      </c>
      <c r="M386" s="14">
        <f t="shared" si="330"/>
        <v>7.3170731707317069E-2</v>
      </c>
      <c r="N386" s="14"/>
      <c r="O386" s="14">
        <f t="shared" si="330"/>
        <v>0.1388888888888889</v>
      </c>
      <c r="P386" s="14">
        <f t="shared" si="330"/>
        <v>0</v>
      </c>
      <c r="Q386" s="14">
        <f t="shared" si="330"/>
        <v>1.5873015873015872E-2</v>
      </c>
      <c r="R386" s="14">
        <f t="shared" si="330"/>
        <v>3.2258064516129031E-2</v>
      </c>
    </row>
    <row r="387" spans="1:18" x14ac:dyDescent="0.25">
      <c r="A387">
        <v>8</v>
      </c>
      <c r="L387" s="14">
        <f t="shared" si="330"/>
        <v>8.8888888888888892E-2</v>
      </c>
      <c r="M387" s="14">
        <f t="shared" si="330"/>
        <v>0.17073170731707318</v>
      </c>
      <c r="N387" s="14"/>
      <c r="O387" s="14">
        <f t="shared" si="330"/>
        <v>9.7222222222222224E-2</v>
      </c>
      <c r="P387" s="14">
        <f t="shared" si="330"/>
        <v>0.13043478260869565</v>
      </c>
      <c r="Q387" s="14">
        <f t="shared" si="330"/>
        <v>1.5873015873015872E-2</v>
      </c>
      <c r="R387" s="14">
        <f t="shared" si="330"/>
        <v>6.4516129032258063E-2</v>
      </c>
    </row>
    <row r="388" spans="1:18" x14ac:dyDescent="0.25">
      <c r="A388">
        <v>9</v>
      </c>
      <c r="L388" s="14">
        <f t="shared" si="330"/>
        <v>2.2222222222222223E-2</v>
      </c>
      <c r="M388" s="14">
        <f t="shared" si="330"/>
        <v>0</v>
      </c>
      <c r="N388" s="14"/>
      <c r="O388" s="14">
        <f t="shared" si="330"/>
        <v>0</v>
      </c>
      <c r="P388" s="14">
        <f t="shared" si="330"/>
        <v>0</v>
      </c>
      <c r="Q388" s="14">
        <f t="shared" si="330"/>
        <v>0</v>
      </c>
      <c r="R388" s="14">
        <f t="shared" si="330"/>
        <v>3.2258064516129031E-2</v>
      </c>
    </row>
    <row r="389" spans="1:18" x14ac:dyDescent="0.25">
      <c r="A389">
        <v>10</v>
      </c>
      <c r="L389" s="14">
        <f t="shared" si="330"/>
        <v>6.6666666666666666E-2</v>
      </c>
      <c r="M389" s="14">
        <f t="shared" si="330"/>
        <v>0</v>
      </c>
      <c r="N389" s="14"/>
      <c r="O389" s="14">
        <f t="shared" si="330"/>
        <v>1.3888888888888888E-2</v>
      </c>
      <c r="P389" s="14">
        <f t="shared" si="330"/>
        <v>8.6956521739130432E-2</v>
      </c>
      <c r="Q389" s="14">
        <f t="shared" si="330"/>
        <v>0</v>
      </c>
      <c r="R389" s="14">
        <f t="shared" si="330"/>
        <v>0.16129032258064516</v>
      </c>
    </row>
    <row r="390" spans="1:18" x14ac:dyDescent="0.25">
      <c r="A390">
        <v>11</v>
      </c>
      <c r="L390" s="14">
        <f t="shared" si="330"/>
        <v>0.1111111111111111</v>
      </c>
      <c r="M390" s="14">
        <f t="shared" si="330"/>
        <v>4.878048780487805E-2</v>
      </c>
      <c r="N390" s="14"/>
      <c r="O390" s="14"/>
      <c r="P390" s="14">
        <f t="shared" si="330"/>
        <v>4.3478260869565216E-2</v>
      </c>
      <c r="Q390" s="14">
        <f t="shared" si="330"/>
        <v>0.38095238095238093</v>
      </c>
      <c r="R390" s="14">
        <f t="shared" si="330"/>
        <v>0.29032258064516131</v>
      </c>
    </row>
    <row r="391" spans="1:18" x14ac:dyDescent="0.25">
      <c r="A391">
        <v>12</v>
      </c>
      <c r="L391" s="14">
        <f t="shared" si="330"/>
        <v>6.6666666666666666E-2</v>
      </c>
      <c r="M391" s="14">
        <f t="shared" si="330"/>
        <v>0.12195121951219512</v>
      </c>
      <c r="N391" s="14"/>
      <c r="O391" s="14"/>
      <c r="P391" s="14">
        <f t="shared" si="330"/>
        <v>0</v>
      </c>
      <c r="Q391" s="14">
        <f t="shared" si="330"/>
        <v>0</v>
      </c>
      <c r="R391" s="14"/>
    </row>
    <row r="392" spans="1:18" x14ac:dyDescent="0.25">
      <c r="A392">
        <v>13</v>
      </c>
      <c r="L392" s="14">
        <f t="shared" si="330"/>
        <v>0.31111111111111112</v>
      </c>
      <c r="M392" s="14">
        <f t="shared" si="330"/>
        <v>4.878048780487805E-2</v>
      </c>
      <c r="N392" s="14"/>
      <c r="O392" s="14"/>
      <c r="P392" s="14">
        <f t="shared" si="330"/>
        <v>0</v>
      </c>
      <c r="Q392" s="14">
        <f t="shared" ref="Q392" si="331">Q361/Q$378</f>
        <v>0</v>
      </c>
      <c r="R392" s="14"/>
    </row>
    <row r="393" spans="1:18" x14ac:dyDescent="0.25">
      <c r="A393">
        <v>14</v>
      </c>
      <c r="L393" s="14">
        <f t="shared" si="330"/>
        <v>0</v>
      </c>
      <c r="M393" s="14">
        <f t="shared" si="330"/>
        <v>4.878048780487805E-2</v>
      </c>
      <c r="N393" s="14"/>
      <c r="O393" s="14"/>
      <c r="P393" s="14">
        <f t="shared" si="330"/>
        <v>4.3478260869565216E-2</v>
      </c>
      <c r="Q393" s="14">
        <f t="shared" ref="Q393" si="332">Q362/Q$378</f>
        <v>4.7619047619047616E-2</v>
      </c>
      <c r="R393" s="14"/>
    </row>
    <row r="394" spans="1:18" x14ac:dyDescent="0.25">
      <c r="A394">
        <v>15</v>
      </c>
      <c r="L394" s="14"/>
      <c r="M394" s="14"/>
      <c r="N394" s="14"/>
      <c r="O394" s="14"/>
      <c r="P394" s="14">
        <f t="shared" si="330"/>
        <v>8.6956521739130432E-2</v>
      </c>
      <c r="Q394" s="14">
        <f t="shared" ref="Q394" si="333">Q363/Q$378</f>
        <v>0</v>
      </c>
      <c r="R394" s="14"/>
    </row>
    <row r="395" spans="1:18" x14ac:dyDescent="0.25">
      <c r="A395">
        <v>16</v>
      </c>
      <c r="L395" s="14"/>
      <c r="M395" s="14"/>
      <c r="N395" s="14"/>
      <c r="O395" s="14"/>
      <c r="P395" s="14">
        <f t="shared" ref="P395" si="334">P364/P$378</f>
        <v>0</v>
      </c>
      <c r="Q395" s="14"/>
      <c r="R395" s="14"/>
    </row>
    <row r="396" spans="1:18" x14ac:dyDescent="0.25">
      <c r="A396">
        <v>17</v>
      </c>
      <c r="L396" s="14"/>
      <c r="M396" s="14"/>
      <c r="N396" s="14"/>
      <c r="O396" s="14"/>
      <c r="P396" s="14">
        <f t="shared" ref="P396" si="335">P365/P$378</f>
        <v>0</v>
      </c>
      <c r="Q396" s="14"/>
      <c r="R396" s="14"/>
    </row>
    <row r="397" spans="1:18" x14ac:dyDescent="0.25">
      <c r="A397">
        <v>18</v>
      </c>
      <c r="L397" s="14"/>
      <c r="M397" s="14"/>
      <c r="N397" s="14"/>
      <c r="O397" s="14"/>
      <c r="P397" s="14">
        <f t="shared" ref="P397" si="336">P366/P$378</f>
        <v>4.3478260869565216E-2</v>
      </c>
      <c r="Q397" s="14"/>
      <c r="R397" s="14"/>
    </row>
    <row r="398" spans="1:18" x14ac:dyDescent="0.25">
      <c r="A398">
        <v>19</v>
      </c>
      <c r="L398" s="14"/>
      <c r="M398" s="14"/>
      <c r="N398" s="14"/>
      <c r="O398" s="14"/>
      <c r="P398" s="14">
        <f t="shared" ref="P398" si="337">P367/P$378</f>
        <v>4.3478260869565216E-2</v>
      </c>
      <c r="Q398" s="14"/>
      <c r="R398" s="14"/>
    </row>
    <row r="399" spans="1:18" x14ac:dyDescent="0.25">
      <c r="A399">
        <v>20</v>
      </c>
      <c r="L399" s="14"/>
      <c r="M399" s="14"/>
      <c r="N399" s="14"/>
      <c r="O399" s="14"/>
      <c r="P399" s="14">
        <f t="shared" ref="P399" si="338">P368/P$378</f>
        <v>0</v>
      </c>
      <c r="Q399" s="14"/>
      <c r="R399" s="14"/>
    </row>
    <row r="400" spans="1:18" x14ac:dyDescent="0.25">
      <c r="A400">
        <v>21</v>
      </c>
      <c r="L400" s="14"/>
      <c r="M400" s="14"/>
      <c r="N400" s="14"/>
      <c r="O400" s="14"/>
      <c r="P400" s="14">
        <f t="shared" ref="P400" si="339">P369/P$378</f>
        <v>4.3478260869565216E-2</v>
      </c>
      <c r="Q400" s="14"/>
      <c r="R400" s="14"/>
    </row>
    <row r="401" spans="1:18" x14ac:dyDescent="0.25">
      <c r="A401">
        <v>22</v>
      </c>
      <c r="L401" s="14"/>
      <c r="M401" s="14"/>
      <c r="N401" s="14"/>
      <c r="O401" s="14"/>
      <c r="P401" s="14">
        <f t="shared" ref="P401" si="340">P370/P$378</f>
        <v>0</v>
      </c>
      <c r="Q401" s="14"/>
      <c r="R401" s="14"/>
    </row>
    <row r="402" spans="1:18" x14ac:dyDescent="0.25">
      <c r="A402">
        <v>23</v>
      </c>
      <c r="L402" s="14"/>
      <c r="M402" s="14"/>
      <c r="N402" s="14"/>
      <c r="O402" s="14"/>
      <c r="P402" s="14">
        <f t="shared" ref="P402" si="341">P371/P$378</f>
        <v>0</v>
      </c>
      <c r="Q402" s="14"/>
      <c r="R402" s="14"/>
    </row>
    <row r="403" spans="1:18" x14ac:dyDescent="0.25">
      <c r="A403">
        <v>24</v>
      </c>
      <c r="L403" s="14"/>
      <c r="M403" s="14"/>
      <c r="N403" s="14"/>
      <c r="O403" s="14"/>
      <c r="P403" s="14">
        <f t="shared" ref="P403" si="342">P372/P$378</f>
        <v>0</v>
      </c>
      <c r="Q403" s="14"/>
      <c r="R403" s="14"/>
    </row>
    <row r="404" spans="1:18" x14ac:dyDescent="0.25">
      <c r="A404">
        <v>25</v>
      </c>
      <c r="L404" s="14"/>
      <c r="M404" s="14"/>
      <c r="N404" s="14"/>
      <c r="O404" s="14"/>
      <c r="P404" s="14">
        <f t="shared" ref="P404" si="343">P373/P$378</f>
        <v>0</v>
      </c>
      <c r="Q404" s="14"/>
      <c r="R404" s="14"/>
    </row>
    <row r="405" spans="1:18" x14ac:dyDescent="0.25">
      <c r="A405">
        <v>26</v>
      </c>
      <c r="L405" s="14"/>
      <c r="M405" s="14"/>
      <c r="N405" s="14"/>
      <c r="O405" s="14"/>
      <c r="P405" s="14">
        <f t="shared" ref="P405" si="344">P374/P$378</f>
        <v>4.3478260869565216E-2</v>
      </c>
      <c r="Q405" s="14"/>
      <c r="R405" s="14"/>
    </row>
    <row r="406" spans="1:18" x14ac:dyDescent="0.25">
      <c r="A406">
        <v>27</v>
      </c>
      <c r="L406" s="14"/>
      <c r="M406" s="14"/>
      <c r="N406" s="14"/>
      <c r="O406" s="14"/>
      <c r="P406" s="14">
        <f t="shared" ref="P406" si="345">P375/P$378</f>
        <v>0</v>
      </c>
      <c r="Q406" s="14"/>
      <c r="R406" s="14"/>
    </row>
    <row r="407" spans="1:18" x14ac:dyDescent="0.25">
      <c r="A407">
        <v>28</v>
      </c>
      <c r="L407" s="14"/>
      <c r="M407" s="14"/>
      <c r="N407" s="14"/>
      <c r="O407" s="14"/>
      <c r="P407" s="14">
        <f t="shared" ref="P407" si="346">P376/P$378</f>
        <v>0</v>
      </c>
      <c r="Q407" s="14"/>
      <c r="R407" s="14"/>
    </row>
    <row r="408" spans="1:18" x14ac:dyDescent="0.25">
      <c r="A408">
        <v>29</v>
      </c>
      <c r="L408" s="14"/>
      <c r="M408" s="14"/>
      <c r="N408" s="14"/>
      <c r="O408" s="14"/>
      <c r="P408" s="14"/>
      <c r="Q408" s="14"/>
      <c r="R408" s="14"/>
    </row>
    <row r="409" spans="1:18" x14ac:dyDescent="0.25">
      <c r="L409" s="14">
        <f t="shared" si="330"/>
        <v>1</v>
      </c>
      <c r="M409" s="14">
        <f t="shared" si="330"/>
        <v>1</v>
      </c>
      <c r="N409" s="14">
        <f t="shared" si="330"/>
        <v>1</v>
      </c>
      <c r="O409" s="14">
        <f t="shared" si="330"/>
        <v>1</v>
      </c>
      <c r="P409" s="14">
        <f t="shared" si="330"/>
        <v>1</v>
      </c>
      <c r="Q409" s="14">
        <f t="shared" si="330"/>
        <v>1</v>
      </c>
      <c r="R409" s="14">
        <f t="shared" si="330"/>
        <v>1</v>
      </c>
    </row>
    <row r="413" spans="1:18" x14ac:dyDescent="0.25">
      <c r="A413" t="s">
        <v>0</v>
      </c>
      <c r="B413" s="24">
        <f>MIN(B$2:B$305)</f>
        <v>0</v>
      </c>
      <c r="C413" s="24">
        <f>MIN(C$2:C$305)</f>
        <v>0</v>
      </c>
    </row>
    <row r="414" spans="1:18" x14ac:dyDescent="0.25">
      <c r="A414" t="s">
        <v>1</v>
      </c>
      <c r="B414" s="24">
        <f>MAX(B$2:B$305)</f>
        <v>100</v>
      </c>
      <c r="C414" s="24">
        <f>MAX(C$2:C$305)</f>
        <v>100</v>
      </c>
    </row>
    <row r="415" spans="1:18" x14ac:dyDescent="0.25">
      <c r="A415" t="s">
        <v>2</v>
      </c>
      <c r="B415" s="24">
        <f>AVERAGE(B$2:B$305)</f>
        <v>55.196153846153848</v>
      </c>
      <c r="C415" s="24">
        <f>AVERAGE(C$2:C$305)</f>
        <v>51.607843137254903</v>
      </c>
    </row>
    <row r="416" spans="1:18" x14ac:dyDescent="0.25">
      <c r="A416" t="s">
        <v>3</v>
      </c>
      <c r="B416" s="24">
        <f>MEDIAN(B$2:B$305)</f>
        <v>60</v>
      </c>
      <c r="C416" s="24">
        <f>MEDIAN(C$2:C$305)</f>
        <v>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I1" workbookViewId="0">
      <pane ySplit="1" topLeftCell="A332" activePane="bottomLeft" state="frozen"/>
      <selection activeCell="CK1" sqref="CK1"/>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v>43559.518148148149</v>
      </c>
      <c r="B2">
        <v>74</v>
      </c>
      <c r="C2">
        <v>11</v>
      </c>
      <c r="D2">
        <v>3</v>
      </c>
      <c r="E2" s="1">
        <v>2</v>
      </c>
      <c r="F2">
        <v>6</v>
      </c>
      <c r="G2">
        <v>5</v>
      </c>
      <c r="H2" s="1">
        <v>1</v>
      </c>
      <c r="I2">
        <v>1</v>
      </c>
      <c r="J2">
        <v>2</v>
      </c>
      <c r="K2">
        <v>1</v>
      </c>
      <c r="L2" s="13">
        <v>2</v>
      </c>
      <c r="S2">
        <v>1</v>
      </c>
      <c r="Z2">
        <v>1</v>
      </c>
      <c r="AB2">
        <v>1</v>
      </c>
      <c r="AC2">
        <v>1</v>
      </c>
      <c r="AL2" s="16">
        <v>3</v>
      </c>
      <c r="AM2" s="13">
        <v>8</v>
      </c>
      <c r="AP2">
        <v>1</v>
      </c>
      <c r="AU2">
        <v>1</v>
      </c>
      <c r="AW2">
        <v>1</v>
      </c>
      <c r="AZ2">
        <v>1</v>
      </c>
      <c r="BC2">
        <v>1</v>
      </c>
      <c r="BF2">
        <v>1</v>
      </c>
      <c r="BJ2">
        <v>1</v>
      </c>
      <c r="BL2">
        <v>5</v>
      </c>
      <c r="BM2">
        <v>5</v>
      </c>
      <c r="BN2">
        <v>1</v>
      </c>
      <c r="BS2" s="13">
        <v>65</v>
      </c>
      <c r="BT2">
        <v>1</v>
      </c>
      <c r="BU2">
        <v>2</v>
      </c>
      <c r="BV2">
        <v>3</v>
      </c>
      <c r="BW2" s="20">
        <v>300</v>
      </c>
      <c r="BX2" s="20">
        <v>200</v>
      </c>
      <c r="BY2" s="20">
        <v>50</v>
      </c>
      <c r="BZ2" s="20">
        <v>0</v>
      </c>
      <c r="CB2">
        <v>1</v>
      </c>
      <c r="CF2">
        <v>1</v>
      </c>
      <c r="CH2">
        <v>1</v>
      </c>
      <c r="CL2">
        <v>1</v>
      </c>
      <c r="CP2">
        <v>1</v>
      </c>
      <c r="CT2" s="16">
        <v>17</v>
      </c>
      <c r="CU2" s="16">
        <v>14</v>
      </c>
      <c r="CV2" s="16">
        <v>14</v>
      </c>
      <c r="CW2" s="16">
        <v>14</v>
      </c>
      <c r="CX2" s="16">
        <v>14</v>
      </c>
      <c r="CY2" s="16">
        <v>14</v>
      </c>
      <c r="CZ2" s="16">
        <v>14</v>
      </c>
      <c r="DA2" s="16">
        <v>14</v>
      </c>
      <c r="DB2" s="16">
        <v>14</v>
      </c>
      <c r="DC2" s="16">
        <v>14</v>
      </c>
      <c r="DE2">
        <v>1</v>
      </c>
      <c r="DM2" t="s">
        <v>210</v>
      </c>
      <c r="DN2" t="s">
        <v>210</v>
      </c>
      <c r="DO2" s="13">
        <v>7</v>
      </c>
      <c r="DP2" s="13">
        <v>8</v>
      </c>
      <c r="DQ2" s="13">
        <v>7</v>
      </c>
      <c r="DR2" s="13">
        <v>6</v>
      </c>
      <c r="DT2">
        <v>1</v>
      </c>
      <c r="DY2">
        <v>1</v>
      </c>
      <c r="ED2">
        <v>1</v>
      </c>
      <c r="EH2">
        <v>2</v>
      </c>
      <c r="EI2">
        <v>2</v>
      </c>
    </row>
    <row r="3" spans="1:139" x14ac:dyDescent="0.25">
      <c r="A3" s="9">
        <v>43559.593240740738</v>
      </c>
      <c r="B3">
        <v>80</v>
      </c>
      <c r="C3">
        <v>20</v>
      </c>
      <c r="D3">
        <v>4</v>
      </c>
      <c r="E3" s="1">
        <v>1</v>
      </c>
      <c r="F3">
        <v>4</v>
      </c>
      <c r="G3">
        <v>2</v>
      </c>
      <c r="H3" s="1">
        <v>4</v>
      </c>
      <c r="I3">
        <v>3</v>
      </c>
      <c r="J3">
        <v>1</v>
      </c>
      <c r="K3">
        <v>1</v>
      </c>
      <c r="L3" s="13">
        <v>13</v>
      </c>
      <c r="S3">
        <v>4</v>
      </c>
      <c r="AL3" s="16">
        <v>5</v>
      </c>
      <c r="AM3" s="13">
        <v>1</v>
      </c>
      <c r="AP3">
        <v>1</v>
      </c>
      <c r="AU3">
        <v>1</v>
      </c>
      <c r="AX3">
        <v>1</v>
      </c>
      <c r="BA3">
        <v>1</v>
      </c>
      <c r="BD3">
        <v>1</v>
      </c>
      <c r="BG3">
        <v>1</v>
      </c>
      <c r="BJ3">
        <v>1</v>
      </c>
      <c r="BL3">
        <v>1</v>
      </c>
      <c r="BN3">
        <v>1</v>
      </c>
      <c r="BS3" s="13">
        <v>80</v>
      </c>
      <c r="BT3">
        <v>1</v>
      </c>
      <c r="BU3">
        <v>2</v>
      </c>
      <c r="BV3">
        <v>3</v>
      </c>
      <c r="BW3" s="20">
        <v>35</v>
      </c>
      <c r="BX3" s="20"/>
      <c r="BY3" s="20"/>
      <c r="BZ3" s="20"/>
      <c r="CG3">
        <v>1</v>
      </c>
      <c r="CL3">
        <v>1</v>
      </c>
      <c r="CT3" s="16">
        <v>15</v>
      </c>
      <c r="CU3" s="16">
        <v>14</v>
      </c>
      <c r="CV3" s="16">
        <v>14</v>
      </c>
      <c r="CW3" s="16">
        <v>16</v>
      </c>
      <c r="CX3" s="16">
        <v>16</v>
      </c>
      <c r="CY3" s="16">
        <v>14</v>
      </c>
      <c r="CZ3" s="16">
        <v>14</v>
      </c>
      <c r="DA3" s="16">
        <v>14</v>
      </c>
      <c r="DB3" s="16">
        <v>14</v>
      </c>
      <c r="DC3" s="16">
        <v>14</v>
      </c>
      <c r="DD3">
        <v>1</v>
      </c>
      <c r="DE3">
        <v>1</v>
      </c>
      <c r="DF3">
        <v>1</v>
      </c>
      <c r="DG3">
        <v>1</v>
      </c>
      <c r="DH3">
        <v>1</v>
      </c>
      <c r="DO3" s="13">
        <v>7</v>
      </c>
      <c r="DP3" s="13">
        <v>7</v>
      </c>
      <c r="DQ3" s="13">
        <v>7</v>
      </c>
      <c r="DR3" s="13">
        <v>7</v>
      </c>
      <c r="DU3">
        <v>1</v>
      </c>
      <c r="DY3">
        <v>1</v>
      </c>
      <c r="ED3">
        <v>1</v>
      </c>
      <c r="EF3">
        <v>3</v>
      </c>
      <c r="EH3">
        <v>2</v>
      </c>
      <c r="EI3">
        <v>1</v>
      </c>
    </row>
    <row r="4" spans="1:139" x14ac:dyDescent="0.25">
      <c r="A4" s="9">
        <v>43573.401956018519</v>
      </c>
      <c r="B4">
        <v>75</v>
      </c>
      <c r="C4">
        <v>0</v>
      </c>
      <c r="D4">
        <v>1</v>
      </c>
      <c r="E4" s="1">
        <v>1</v>
      </c>
      <c r="F4">
        <v>1</v>
      </c>
      <c r="G4">
        <v>1</v>
      </c>
      <c r="H4" s="1">
        <v>2</v>
      </c>
      <c r="I4">
        <v>4</v>
      </c>
      <c r="J4">
        <v>2</v>
      </c>
      <c r="K4">
        <v>1</v>
      </c>
      <c r="L4" s="13">
        <v>2</v>
      </c>
      <c r="S4">
        <v>4</v>
      </c>
      <c r="AL4" s="16">
        <v>4</v>
      </c>
      <c r="AM4" s="13">
        <v>8</v>
      </c>
      <c r="AP4">
        <v>1</v>
      </c>
      <c r="AU4">
        <v>1</v>
      </c>
      <c r="AX4">
        <v>1</v>
      </c>
      <c r="AY4">
        <v>1</v>
      </c>
      <c r="BD4">
        <v>1</v>
      </c>
      <c r="BE4">
        <v>1</v>
      </c>
      <c r="BH4">
        <v>1</v>
      </c>
      <c r="BL4">
        <v>1</v>
      </c>
      <c r="BN4">
        <v>1</v>
      </c>
      <c r="BO4">
        <v>1</v>
      </c>
      <c r="BS4" s="13">
        <v>41</v>
      </c>
      <c r="BT4">
        <v>1</v>
      </c>
      <c r="BU4">
        <v>3</v>
      </c>
      <c r="BV4">
        <v>2</v>
      </c>
      <c r="BW4" s="20">
        <v>100</v>
      </c>
      <c r="BX4" s="20">
        <v>50</v>
      </c>
      <c r="BY4" s="20">
        <v>20</v>
      </c>
      <c r="BZ4" s="20">
        <v>1</v>
      </c>
      <c r="CB4">
        <v>1</v>
      </c>
      <c r="CC4">
        <v>1</v>
      </c>
      <c r="CD4">
        <v>1</v>
      </c>
      <c r="CH4">
        <v>1</v>
      </c>
      <c r="CL4">
        <v>1</v>
      </c>
      <c r="CP4">
        <v>1</v>
      </c>
      <c r="CT4" s="16">
        <v>15</v>
      </c>
      <c r="CU4" s="16">
        <v>15</v>
      </c>
      <c r="CV4" s="16">
        <v>15</v>
      </c>
      <c r="CW4" s="16">
        <v>16</v>
      </c>
      <c r="CX4" s="16">
        <v>13</v>
      </c>
      <c r="CZ4" s="16">
        <v>13</v>
      </c>
      <c r="DA4" s="16">
        <v>16</v>
      </c>
      <c r="DB4" s="16">
        <v>16</v>
      </c>
      <c r="DC4" s="16">
        <v>13</v>
      </c>
      <c r="DH4">
        <v>1</v>
      </c>
      <c r="DO4" s="13">
        <v>7</v>
      </c>
      <c r="DP4" s="13">
        <v>7</v>
      </c>
      <c r="DQ4" s="13">
        <v>5</v>
      </c>
      <c r="DR4" s="13">
        <v>10</v>
      </c>
      <c r="DU4">
        <v>1</v>
      </c>
      <c r="DV4">
        <v>1</v>
      </c>
      <c r="EA4">
        <v>1</v>
      </c>
      <c r="EF4">
        <v>4</v>
      </c>
      <c r="EH4">
        <v>1</v>
      </c>
      <c r="EI4">
        <v>1</v>
      </c>
    </row>
    <row r="5" spans="1:139" x14ac:dyDescent="0.25">
      <c r="A5" s="9">
        <v>43585.608495370368</v>
      </c>
      <c r="B5">
        <v>20</v>
      </c>
      <c r="C5">
        <v>100</v>
      </c>
      <c r="D5">
        <v>2</v>
      </c>
      <c r="E5" s="1">
        <v>2</v>
      </c>
      <c r="F5">
        <v>3</v>
      </c>
      <c r="G5">
        <v>7</v>
      </c>
      <c r="H5" s="1">
        <v>1</v>
      </c>
      <c r="I5">
        <v>1</v>
      </c>
      <c r="J5">
        <v>1</v>
      </c>
      <c r="K5">
        <v>1</v>
      </c>
      <c r="L5" s="13">
        <v>6</v>
      </c>
      <c r="S5">
        <v>3</v>
      </c>
      <c r="AL5" s="16">
        <v>3</v>
      </c>
      <c r="AM5" s="13">
        <v>6</v>
      </c>
      <c r="AN5">
        <v>1</v>
      </c>
      <c r="AO5" t="s">
        <v>222</v>
      </c>
      <c r="AP5">
        <v>1</v>
      </c>
      <c r="AU5">
        <v>1</v>
      </c>
      <c r="AX5">
        <v>1</v>
      </c>
      <c r="BA5">
        <v>1</v>
      </c>
      <c r="BD5">
        <v>1</v>
      </c>
      <c r="BG5">
        <v>1</v>
      </c>
      <c r="BJ5">
        <v>1</v>
      </c>
      <c r="BL5">
        <v>1</v>
      </c>
      <c r="BN5">
        <v>1</v>
      </c>
      <c r="BO5">
        <v>1</v>
      </c>
      <c r="BS5" s="13">
        <v>80</v>
      </c>
      <c r="BT5">
        <v>1</v>
      </c>
      <c r="BU5">
        <v>3</v>
      </c>
      <c r="BV5">
        <v>2</v>
      </c>
      <c r="BW5" s="20">
        <v>30</v>
      </c>
      <c r="BX5" s="20">
        <v>20</v>
      </c>
      <c r="BY5" s="20">
        <v>20</v>
      </c>
      <c r="BZ5" s="20"/>
      <c r="CF5">
        <v>1</v>
      </c>
      <c r="CL5">
        <v>1</v>
      </c>
      <c r="CP5">
        <v>1</v>
      </c>
      <c r="CT5" s="16">
        <v>13</v>
      </c>
      <c r="CU5" s="16">
        <v>14</v>
      </c>
      <c r="CV5" s="16">
        <v>14</v>
      </c>
      <c r="CW5" s="16">
        <v>14</v>
      </c>
      <c r="CX5" s="16">
        <v>14</v>
      </c>
      <c r="CY5" s="16">
        <v>14</v>
      </c>
      <c r="CZ5" s="16">
        <v>16</v>
      </c>
      <c r="DA5" s="16">
        <v>14</v>
      </c>
      <c r="DB5" s="16">
        <v>14</v>
      </c>
      <c r="DC5" s="16">
        <v>16</v>
      </c>
      <c r="DE5">
        <v>1</v>
      </c>
      <c r="DF5">
        <v>1</v>
      </c>
      <c r="DM5" t="s">
        <v>223</v>
      </c>
      <c r="DN5" t="s">
        <v>224</v>
      </c>
      <c r="DO5" s="13">
        <v>7</v>
      </c>
      <c r="DP5" s="13">
        <v>7</v>
      </c>
      <c r="DQ5" s="13">
        <v>7</v>
      </c>
      <c r="DR5" s="13">
        <v>8</v>
      </c>
      <c r="DU5">
        <v>1</v>
      </c>
      <c r="DV5">
        <v>1</v>
      </c>
      <c r="EA5">
        <v>1</v>
      </c>
      <c r="EF5">
        <v>4</v>
      </c>
      <c r="EH5">
        <v>1</v>
      </c>
      <c r="EI5">
        <v>1</v>
      </c>
    </row>
    <row r="6" spans="1:139" x14ac:dyDescent="0.25">
      <c r="A6" s="9">
        <v>43585.620405092595</v>
      </c>
      <c r="B6">
        <v>38</v>
      </c>
      <c r="D6">
        <v>2</v>
      </c>
      <c r="E6" s="1">
        <v>1</v>
      </c>
      <c r="F6">
        <v>5</v>
      </c>
      <c r="G6">
        <v>3</v>
      </c>
      <c r="H6" s="1">
        <v>2</v>
      </c>
      <c r="I6">
        <v>3</v>
      </c>
      <c r="J6">
        <v>2</v>
      </c>
      <c r="K6">
        <v>1</v>
      </c>
      <c r="L6" s="13">
        <v>13</v>
      </c>
      <c r="S6">
        <v>1</v>
      </c>
      <c r="W6">
        <v>1</v>
      </c>
      <c r="AL6" s="16">
        <v>4</v>
      </c>
      <c r="AM6" s="13">
        <v>5</v>
      </c>
      <c r="AN6">
        <v>1</v>
      </c>
      <c r="AO6" t="s">
        <v>265</v>
      </c>
      <c r="AP6">
        <v>1</v>
      </c>
      <c r="AU6">
        <v>1</v>
      </c>
      <c r="AX6">
        <v>1</v>
      </c>
      <c r="AY6">
        <v>1</v>
      </c>
      <c r="BD6">
        <v>1</v>
      </c>
      <c r="BG6">
        <v>1</v>
      </c>
      <c r="BJ6">
        <v>1</v>
      </c>
      <c r="BL6">
        <v>1</v>
      </c>
      <c r="BP6">
        <v>1</v>
      </c>
      <c r="BS6" s="13">
        <v>80</v>
      </c>
      <c r="BT6">
        <v>1</v>
      </c>
      <c r="BU6">
        <v>2</v>
      </c>
      <c r="BV6">
        <v>3</v>
      </c>
      <c r="BW6" s="20"/>
      <c r="BX6" s="20"/>
      <c r="BY6" s="20"/>
      <c r="BZ6" s="20">
        <v>90</v>
      </c>
      <c r="CK6" t="s">
        <v>266</v>
      </c>
      <c r="CL6">
        <v>1</v>
      </c>
      <c r="CT6" s="16">
        <v>14</v>
      </c>
      <c r="CU6" s="16">
        <v>16</v>
      </c>
      <c r="CV6" s="16">
        <v>13</v>
      </c>
      <c r="CW6" s="16">
        <v>14</v>
      </c>
      <c r="CX6" s="16">
        <v>16</v>
      </c>
      <c r="CZ6" s="16">
        <v>16</v>
      </c>
      <c r="DA6" s="16">
        <v>13</v>
      </c>
      <c r="DB6" s="16">
        <v>13</v>
      </c>
      <c r="DC6" s="16">
        <v>14</v>
      </c>
      <c r="DD6">
        <v>1</v>
      </c>
      <c r="DE6">
        <v>1</v>
      </c>
      <c r="DG6">
        <v>1</v>
      </c>
      <c r="DJ6">
        <v>1</v>
      </c>
      <c r="DM6" t="s">
        <v>267</v>
      </c>
      <c r="DN6" t="s">
        <v>268</v>
      </c>
      <c r="DO6" s="13">
        <v>6</v>
      </c>
      <c r="DP6" s="13">
        <v>6</v>
      </c>
      <c r="DQ6" s="13">
        <v>5</v>
      </c>
      <c r="DR6" s="13">
        <v>9</v>
      </c>
      <c r="DU6">
        <v>1</v>
      </c>
      <c r="DV6">
        <v>1</v>
      </c>
      <c r="EA6">
        <v>1</v>
      </c>
      <c r="EF6">
        <v>4</v>
      </c>
      <c r="EH6">
        <v>1</v>
      </c>
      <c r="EI6">
        <v>1</v>
      </c>
    </row>
    <row r="7" spans="1:139" x14ac:dyDescent="0.25">
      <c r="A7" s="9">
        <v>43585.641053240739</v>
      </c>
      <c r="B7">
        <v>80</v>
      </c>
      <c r="C7">
        <v>100</v>
      </c>
      <c r="D7">
        <v>7</v>
      </c>
      <c r="E7" s="1">
        <v>2</v>
      </c>
      <c r="F7">
        <v>7</v>
      </c>
      <c r="G7">
        <v>7</v>
      </c>
      <c r="H7" s="1">
        <v>2</v>
      </c>
      <c r="I7">
        <v>6</v>
      </c>
      <c r="J7">
        <v>2</v>
      </c>
      <c r="K7">
        <v>1</v>
      </c>
      <c r="L7" s="13">
        <v>13</v>
      </c>
      <c r="S7">
        <v>1</v>
      </c>
      <c r="W7">
        <v>1</v>
      </c>
      <c r="AL7" s="16">
        <v>2</v>
      </c>
      <c r="AM7" s="13">
        <v>7</v>
      </c>
      <c r="AN7">
        <v>1</v>
      </c>
      <c r="AO7" t="s">
        <v>305</v>
      </c>
      <c r="AP7">
        <v>1</v>
      </c>
      <c r="AU7">
        <v>1</v>
      </c>
      <c r="AX7">
        <v>1</v>
      </c>
      <c r="AY7">
        <v>1</v>
      </c>
      <c r="BD7">
        <v>1</v>
      </c>
      <c r="BG7">
        <v>1</v>
      </c>
      <c r="BH7">
        <v>1</v>
      </c>
      <c r="BL7">
        <v>1</v>
      </c>
      <c r="BN7">
        <v>1</v>
      </c>
      <c r="BO7">
        <v>1</v>
      </c>
      <c r="BP7">
        <v>1</v>
      </c>
      <c r="BS7" s="13">
        <v>90</v>
      </c>
      <c r="BT7">
        <v>2</v>
      </c>
      <c r="BU7">
        <v>1</v>
      </c>
      <c r="BV7">
        <v>3</v>
      </c>
      <c r="BW7" s="20"/>
      <c r="BX7" s="20"/>
      <c r="BY7" s="20">
        <v>55</v>
      </c>
      <c r="BZ7" s="20"/>
      <c r="CG7">
        <v>1</v>
      </c>
      <c r="CL7">
        <v>1</v>
      </c>
      <c r="CP7">
        <v>1</v>
      </c>
      <c r="CT7" s="16">
        <v>13</v>
      </c>
      <c r="CU7" s="16">
        <v>13</v>
      </c>
      <c r="CV7" s="16">
        <v>14</v>
      </c>
      <c r="CW7" s="16">
        <v>14</v>
      </c>
      <c r="CX7" s="16">
        <v>14</v>
      </c>
      <c r="CY7" s="16">
        <v>14</v>
      </c>
      <c r="CZ7" s="16">
        <v>14</v>
      </c>
      <c r="DA7" s="16">
        <v>14</v>
      </c>
      <c r="DB7" s="16">
        <v>14</v>
      </c>
      <c r="DC7" s="16">
        <v>14</v>
      </c>
      <c r="DD7">
        <v>1</v>
      </c>
      <c r="DE7">
        <v>1</v>
      </c>
      <c r="DM7" t="s">
        <v>306</v>
      </c>
      <c r="DN7" t="s">
        <v>307</v>
      </c>
      <c r="DO7" s="13">
        <v>5</v>
      </c>
      <c r="DP7" s="13">
        <v>5</v>
      </c>
      <c r="DQ7" s="13">
        <v>5</v>
      </c>
      <c r="DR7" s="13">
        <v>9</v>
      </c>
      <c r="DU7">
        <v>1</v>
      </c>
      <c r="DV7">
        <v>1</v>
      </c>
      <c r="EA7">
        <v>1</v>
      </c>
      <c r="EF7">
        <v>7</v>
      </c>
      <c r="EH7">
        <v>2</v>
      </c>
      <c r="EI7">
        <v>1</v>
      </c>
    </row>
    <row r="8" spans="1:139" x14ac:dyDescent="0.25">
      <c r="A8" s="9">
        <v>43585.670856481483</v>
      </c>
      <c r="B8">
        <v>70</v>
      </c>
      <c r="D8">
        <v>4</v>
      </c>
      <c r="E8" s="1">
        <v>3</v>
      </c>
      <c r="F8">
        <v>2</v>
      </c>
      <c r="G8">
        <v>6</v>
      </c>
      <c r="H8" s="1">
        <v>4</v>
      </c>
      <c r="I8">
        <v>1</v>
      </c>
      <c r="J8">
        <v>1</v>
      </c>
      <c r="K8">
        <v>1</v>
      </c>
      <c r="L8" s="13">
        <v>8</v>
      </c>
      <c r="S8">
        <v>3</v>
      </c>
      <c r="AL8" s="16">
        <v>5</v>
      </c>
      <c r="AM8" s="13">
        <v>1</v>
      </c>
      <c r="AN8">
        <v>1</v>
      </c>
      <c r="AO8" t="s">
        <v>350</v>
      </c>
      <c r="AP8">
        <v>1</v>
      </c>
      <c r="AU8">
        <v>1</v>
      </c>
      <c r="AX8">
        <v>1</v>
      </c>
      <c r="BA8">
        <v>1</v>
      </c>
      <c r="BC8">
        <v>1</v>
      </c>
      <c r="BG8">
        <v>1</v>
      </c>
      <c r="BH8">
        <v>1</v>
      </c>
      <c r="BL8">
        <v>3</v>
      </c>
      <c r="BN8">
        <v>1</v>
      </c>
      <c r="BO8">
        <v>1</v>
      </c>
      <c r="BP8">
        <v>1</v>
      </c>
      <c r="BS8" s="13">
        <v>80</v>
      </c>
      <c r="BT8">
        <v>2</v>
      </c>
      <c r="BU8">
        <v>1</v>
      </c>
      <c r="BV8">
        <v>3</v>
      </c>
      <c r="BW8" s="20">
        <v>90</v>
      </c>
      <c r="BX8" s="20">
        <v>60</v>
      </c>
      <c r="BY8" s="20" t="s">
        <v>1500</v>
      </c>
      <c r="BZ8" s="20"/>
      <c r="CF8">
        <v>1</v>
      </c>
      <c r="CK8" t="s">
        <v>351</v>
      </c>
      <c r="CO8">
        <v>1</v>
      </c>
      <c r="CT8" s="16">
        <v>17</v>
      </c>
      <c r="CU8" s="16">
        <v>13</v>
      </c>
      <c r="CV8" s="16">
        <v>14</v>
      </c>
      <c r="CW8" s="16">
        <v>16</v>
      </c>
      <c r="CX8" s="16">
        <v>15</v>
      </c>
      <c r="CZ8" s="16">
        <v>15</v>
      </c>
      <c r="DA8" s="16">
        <v>14</v>
      </c>
      <c r="DB8" s="16">
        <v>15</v>
      </c>
      <c r="DC8" s="16">
        <v>14</v>
      </c>
      <c r="DD8">
        <v>1</v>
      </c>
      <c r="DF8">
        <v>1</v>
      </c>
      <c r="DG8">
        <v>1</v>
      </c>
      <c r="DJ8">
        <v>1</v>
      </c>
      <c r="DM8" t="s">
        <v>352</v>
      </c>
      <c r="DN8" t="s">
        <v>353</v>
      </c>
      <c r="DO8" s="13">
        <v>5</v>
      </c>
      <c r="DP8" s="13">
        <v>6</v>
      </c>
      <c r="DQ8" s="13">
        <v>5</v>
      </c>
      <c r="DR8" s="13">
        <v>10</v>
      </c>
      <c r="DV8">
        <v>1</v>
      </c>
      <c r="DZ8">
        <v>1</v>
      </c>
      <c r="EE8">
        <v>1</v>
      </c>
      <c r="EF8">
        <v>5</v>
      </c>
      <c r="EG8" t="s">
        <v>354</v>
      </c>
      <c r="EH8">
        <v>1</v>
      </c>
      <c r="EI8">
        <v>1</v>
      </c>
    </row>
    <row r="9" spans="1:139" x14ac:dyDescent="0.25">
      <c r="A9" s="9">
        <v>43585.674062500002</v>
      </c>
      <c r="B9">
        <v>70</v>
      </c>
      <c r="C9">
        <v>70</v>
      </c>
      <c r="D9">
        <v>3</v>
      </c>
      <c r="E9" s="1">
        <v>2</v>
      </c>
      <c r="F9">
        <v>3</v>
      </c>
      <c r="G9">
        <v>3</v>
      </c>
      <c r="H9" s="1">
        <v>4</v>
      </c>
      <c r="I9">
        <v>3</v>
      </c>
      <c r="J9">
        <v>1</v>
      </c>
      <c r="K9">
        <v>1</v>
      </c>
      <c r="L9" s="13">
        <v>1</v>
      </c>
      <c r="S9">
        <v>5</v>
      </c>
      <c r="AL9" s="16">
        <v>4</v>
      </c>
      <c r="AM9" s="13">
        <v>5</v>
      </c>
      <c r="AN9">
        <v>1</v>
      </c>
      <c r="AO9" t="s">
        <v>356</v>
      </c>
      <c r="AP9">
        <v>1</v>
      </c>
      <c r="AU9">
        <v>1</v>
      </c>
      <c r="AW9">
        <v>1</v>
      </c>
      <c r="AZ9">
        <v>1</v>
      </c>
      <c r="BD9">
        <v>1</v>
      </c>
      <c r="BG9">
        <v>1</v>
      </c>
      <c r="BJ9">
        <v>1</v>
      </c>
      <c r="BL9">
        <v>2</v>
      </c>
      <c r="BN9">
        <v>1</v>
      </c>
      <c r="BS9" s="13">
        <v>90</v>
      </c>
      <c r="BT9">
        <v>1</v>
      </c>
      <c r="BU9">
        <v>2</v>
      </c>
      <c r="BV9">
        <v>3</v>
      </c>
      <c r="BW9" s="20">
        <v>150</v>
      </c>
      <c r="BX9" s="20">
        <v>80</v>
      </c>
      <c r="BY9" s="20"/>
      <c r="BZ9" s="20"/>
      <c r="CD9">
        <v>1</v>
      </c>
      <c r="CL9">
        <v>1</v>
      </c>
      <c r="CT9" s="16">
        <v>14</v>
      </c>
      <c r="CU9" s="16">
        <v>15</v>
      </c>
      <c r="CV9" s="16">
        <v>13</v>
      </c>
      <c r="CW9" s="16">
        <v>16</v>
      </c>
      <c r="CX9" s="16">
        <v>16</v>
      </c>
      <c r="CY9" s="16">
        <v>16</v>
      </c>
      <c r="CZ9" s="16">
        <v>16</v>
      </c>
      <c r="DA9" s="16">
        <v>14</v>
      </c>
      <c r="DB9" s="16">
        <v>14</v>
      </c>
      <c r="DC9" s="16">
        <v>15</v>
      </c>
      <c r="DD9">
        <v>1</v>
      </c>
      <c r="DE9">
        <v>1</v>
      </c>
      <c r="DF9">
        <v>1</v>
      </c>
      <c r="DG9">
        <v>1</v>
      </c>
      <c r="DI9">
        <v>1</v>
      </c>
      <c r="DJ9">
        <v>1</v>
      </c>
      <c r="DM9" t="s">
        <v>357</v>
      </c>
      <c r="DN9" t="s">
        <v>358</v>
      </c>
      <c r="DO9" s="13">
        <v>7</v>
      </c>
      <c r="DP9" s="13">
        <v>6</v>
      </c>
      <c r="DQ9" s="13">
        <v>5</v>
      </c>
      <c r="DR9" s="13">
        <v>10</v>
      </c>
      <c r="DU9">
        <v>1</v>
      </c>
      <c r="DV9">
        <v>1</v>
      </c>
      <c r="EB9">
        <v>1</v>
      </c>
      <c r="EF9">
        <v>5</v>
      </c>
      <c r="EG9" t="s">
        <v>359</v>
      </c>
      <c r="EH9">
        <v>1</v>
      </c>
      <c r="EI9">
        <v>1</v>
      </c>
    </row>
    <row r="10" spans="1:139" x14ac:dyDescent="0.25">
      <c r="A10" s="9">
        <v>43585.675497685188</v>
      </c>
      <c r="B10">
        <v>85</v>
      </c>
      <c r="C10">
        <v>75</v>
      </c>
      <c r="D10">
        <v>6</v>
      </c>
      <c r="E10" s="1">
        <v>7</v>
      </c>
      <c r="F10">
        <v>6</v>
      </c>
      <c r="G10">
        <v>3</v>
      </c>
      <c r="H10" s="1">
        <v>2</v>
      </c>
      <c r="I10">
        <v>6</v>
      </c>
      <c r="J10">
        <v>2</v>
      </c>
      <c r="K10">
        <v>1</v>
      </c>
      <c r="L10" s="13">
        <v>13</v>
      </c>
      <c r="S10">
        <v>2</v>
      </c>
      <c r="AL10" s="16">
        <v>2</v>
      </c>
      <c r="AM10" s="13">
        <v>8</v>
      </c>
      <c r="AN10">
        <v>3</v>
      </c>
      <c r="AO10" t="s">
        <v>364</v>
      </c>
      <c r="AP10">
        <v>1</v>
      </c>
      <c r="AU10">
        <v>1</v>
      </c>
      <c r="AV10">
        <v>1</v>
      </c>
      <c r="AY10">
        <v>1</v>
      </c>
      <c r="BB10">
        <v>1</v>
      </c>
      <c r="BF10">
        <v>1</v>
      </c>
      <c r="BI10">
        <v>1</v>
      </c>
      <c r="BL10">
        <v>1</v>
      </c>
      <c r="BN10">
        <v>1</v>
      </c>
      <c r="BO10">
        <v>1</v>
      </c>
      <c r="BS10" s="13">
        <v>100</v>
      </c>
      <c r="BW10" s="20">
        <v>0</v>
      </c>
      <c r="BX10" s="20">
        <v>10</v>
      </c>
      <c r="BY10" s="20">
        <v>10</v>
      </c>
      <c r="BZ10" s="20"/>
      <c r="CB10">
        <v>1</v>
      </c>
      <c r="CD10">
        <v>1</v>
      </c>
      <c r="CH10">
        <v>1</v>
      </c>
      <c r="CL10">
        <v>1</v>
      </c>
      <c r="CT10" s="16">
        <v>13</v>
      </c>
      <c r="CU10" s="16">
        <v>13</v>
      </c>
      <c r="CV10" s="16">
        <v>14</v>
      </c>
      <c r="CW10" s="16">
        <v>14</v>
      </c>
      <c r="CX10" s="16">
        <v>14</v>
      </c>
      <c r="CY10" s="16">
        <v>14</v>
      </c>
      <c r="CZ10" s="16">
        <v>14</v>
      </c>
      <c r="DA10" s="16">
        <v>14</v>
      </c>
      <c r="DB10" s="16">
        <v>14</v>
      </c>
      <c r="DC10" s="16">
        <v>14</v>
      </c>
      <c r="DD10">
        <v>1</v>
      </c>
      <c r="DE10">
        <v>1</v>
      </c>
      <c r="DF10">
        <v>1</v>
      </c>
      <c r="DG10">
        <v>1</v>
      </c>
      <c r="DJ10">
        <v>1</v>
      </c>
      <c r="DM10" t="s">
        <v>365</v>
      </c>
      <c r="DN10" t="s">
        <v>262</v>
      </c>
      <c r="DO10" s="13">
        <v>7</v>
      </c>
      <c r="DP10" s="13">
        <v>7</v>
      </c>
      <c r="DQ10" s="13">
        <v>7</v>
      </c>
      <c r="DR10" s="13">
        <v>7</v>
      </c>
      <c r="DT10">
        <v>1</v>
      </c>
      <c r="DY10">
        <v>1</v>
      </c>
      <c r="EE10">
        <v>1</v>
      </c>
      <c r="EH10">
        <v>2</v>
      </c>
      <c r="EI10">
        <v>2</v>
      </c>
    </row>
    <row r="11" spans="1:139" x14ac:dyDescent="0.25">
      <c r="A11" s="9">
        <v>43585.699363425927</v>
      </c>
      <c r="B11">
        <v>76</v>
      </c>
      <c r="C11">
        <v>21</v>
      </c>
      <c r="D11">
        <v>1</v>
      </c>
      <c r="E11" s="1">
        <v>4</v>
      </c>
      <c r="F11">
        <v>7</v>
      </c>
      <c r="G11">
        <v>2</v>
      </c>
      <c r="H11" s="1">
        <v>4</v>
      </c>
      <c r="I11">
        <v>6</v>
      </c>
      <c r="J11">
        <v>1</v>
      </c>
      <c r="K11">
        <v>1</v>
      </c>
      <c r="L11" s="13">
        <v>11</v>
      </c>
      <c r="S11">
        <v>4</v>
      </c>
      <c r="AL11" s="16">
        <v>4</v>
      </c>
      <c r="AM11" s="13">
        <v>7</v>
      </c>
      <c r="AN11">
        <v>1</v>
      </c>
      <c r="AO11" t="s">
        <v>403</v>
      </c>
      <c r="AP11">
        <v>1</v>
      </c>
      <c r="AU11">
        <v>1</v>
      </c>
      <c r="AX11">
        <v>1</v>
      </c>
      <c r="BA11">
        <v>1</v>
      </c>
      <c r="BD11">
        <v>1</v>
      </c>
      <c r="BG11">
        <v>1</v>
      </c>
      <c r="BH11">
        <v>1</v>
      </c>
      <c r="BK11" t="s">
        <v>404</v>
      </c>
      <c r="BL11">
        <v>1</v>
      </c>
      <c r="BN11">
        <v>1</v>
      </c>
      <c r="BS11" s="13">
        <v>100</v>
      </c>
      <c r="BW11" s="20">
        <v>75</v>
      </c>
      <c r="BX11" s="20"/>
      <c r="BY11" s="20"/>
      <c r="BZ11" s="20"/>
      <c r="CI11">
        <v>1</v>
      </c>
      <c r="CJ11" t="s">
        <v>405</v>
      </c>
      <c r="CL11">
        <v>1</v>
      </c>
      <c r="CT11" s="16">
        <v>13</v>
      </c>
      <c r="CU11" s="16">
        <v>13</v>
      </c>
      <c r="CV11" s="16">
        <v>13</v>
      </c>
      <c r="CZ11" s="16">
        <v>13</v>
      </c>
      <c r="DA11" s="16">
        <v>13</v>
      </c>
      <c r="DB11" s="16">
        <v>13</v>
      </c>
      <c r="DC11" s="16">
        <v>13</v>
      </c>
      <c r="DH11">
        <v>1</v>
      </c>
      <c r="DM11" t="s">
        <v>406</v>
      </c>
      <c r="DN11" t="s">
        <v>407</v>
      </c>
      <c r="DO11" s="13">
        <v>8</v>
      </c>
      <c r="DP11" s="13">
        <v>8</v>
      </c>
      <c r="DQ11" s="13">
        <v>5</v>
      </c>
      <c r="DR11" s="13">
        <v>10</v>
      </c>
      <c r="DU11">
        <v>1</v>
      </c>
      <c r="DV11">
        <v>1</v>
      </c>
      <c r="EA11">
        <v>1</v>
      </c>
      <c r="EF11">
        <v>5</v>
      </c>
      <c r="EH11">
        <v>2</v>
      </c>
      <c r="EI11">
        <v>1</v>
      </c>
    </row>
    <row r="12" spans="1:139" x14ac:dyDescent="0.25">
      <c r="A12" s="9">
        <v>43585.707118055558</v>
      </c>
      <c r="B12">
        <v>63</v>
      </c>
      <c r="C12">
        <v>100</v>
      </c>
      <c r="D12">
        <v>5</v>
      </c>
      <c r="E12" s="1">
        <v>2</v>
      </c>
      <c r="F12">
        <v>4</v>
      </c>
      <c r="G12">
        <v>6</v>
      </c>
      <c r="H12" s="1">
        <v>4</v>
      </c>
      <c r="I12">
        <v>1</v>
      </c>
      <c r="J12">
        <v>1</v>
      </c>
      <c r="K12">
        <v>1</v>
      </c>
      <c r="L12" s="13">
        <v>13</v>
      </c>
      <c r="S12">
        <v>1</v>
      </c>
      <c r="Y12">
        <v>1</v>
      </c>
      <c r="AL12" s="16">
        <v>5</v>
      </c>
      <c r="AM12" s="13">
        <v>6</v>
      </c>
      <c r="AN12">
        <v>1</v>
      </c>
      <c r="AO12" t="s">
        <v>415</v>
      </c>
      <c r="AP12">
        <v>1</v>
      </c>
      <c r="AS12">
        <v>1</v>
      </c>
      <c r="AX12">
        <v>1</v>
      </c>
      <c r="AY12">
        <v>1</v>
      </c>
      <c r="BD12">
        <v>1</v>
      </c>
      <c r="BG12">
        <v>1</v>
      </c>
      <c r="BL12">
        <v>1</v>
      </c>
      <c r="BN12">
        <v>1</v>
      </c>
      <c r="BO12">
        <v>1</v>
      </c>
      <c r="BS12" s="13">
        <v>70</v>
      </c>
      <c r="BW12" s="20">
        <v>50</v>
      </c>
      <c r="BX12" s="20">
        <v>40</v>
      </c>
      <c r="BY12" s="20">
        <v>40</v>
      </c>
      <c r="BZ12" s="20">
        <v>25</v>
      </c>
      <c r="CB12">
        <v>1</v>
      </c>
      <c r="CC12">
        <v>1</v>
      </c>
      <c r="CD12">
        <v>1</v>
      </c>
      <c r="CL12">
        <v>1</v>
      </c>
      <c r="CP12">
        <v>1</v>
      </c>
      <c r="CT12" s="16">
        <v>14</v>
      </c>
      <c r="CU12" s="16">
        <v>15</v>
      </c>
      <c r="CV12" s="16">
        <v>14</v>
      </c>
      <c r="CW12" s="16">
        <v>14</v>
      </c>
      <c r="CX12" s="16">
        <v>14</v>
      </c>
      <c r="CY12" s="16">
        <v>16</v>
      </c>
      <c r="CZ12" s="16">
        <v>16</v>
      </c>
      <c r="DA12" s="16">
        <v>14</v>
      </c>
      <c r="DB12" s="16">
        <v>14</v>
      </c>
      <c r="DC12" s="16">
        <v>14</v>
      </c>
      <c r="DF12">
        <v>1</v>
      </c>
      <c r="DM12" t="s">
        <v>416</v>
      </c>
      <c r="DN12" t="s">
        <v>417</v>
      </c>
      <c r="DO12" s="13">
        <v>6</v>
      </c>
      <c r="DP12" s="13">
        <v>7</v>
      </c>
      <c r="DQ12" s="13">
        <v>5</v>
      </c>
      <c r="DR12" s="13">
        <v>7</v>
      </c>
      <c r="DU12">
        <v>1</v>
      </c>
      <c r="DZ12">
        <v>1</v>
      </c>
      <c r="EE12">
        <v>1</v>
      </c>
      <c r="EF12">
        <v>4</v>
      </c>
      <c r="EH12">
        <v>1</v>
      </c>
      <c r="EI12">
        <v>1</v>
      </c>
    </row>
    <row r="13" spans="1:139" x14ac:dyDescent="0.25">
      <c r="A13" s="9">
        <v>43585.708402777775</v>
      </c>
      <c r="B13">
        <v>62</v>
      </c>
      <c r="C13">
        <v>40</v>
      </c>
      <c r="D13">
        <v>4</v>
      </c>
      <c r="E13" s="1">
        <v>3</v>
      </c>
      <c r="F13">
        <v>6</v>
      </c>
      <c r="G13">
        <v>5</v>
      </c>
      <c r="H13" s="1">
        <v>2</v>
      </c>
      <c r="I13">
        <v>6</v>
      </c>
      <c r="J13">
        <v>2</v>
      </c>
      <c r="K13">
        <v>1</v>
      </c>
      <c r="L13" s="13">
        <v>11</v>
      </c>
      <c r="S13">
        <v>2</v>
      </c>
      <c r="AL13" s="16">
        <v>4</v>
      </c>
      <c r="AM13" s="13">
        <v>8</v>
      </c>
      <c r="AN13">
        <v>1</v>
      </c>
      <c r="AO13" t="s">
        <v>419</v>
      </c>
      <c r="AP13">
        <v>1</v>
      </c>
      <c r="AU13">
        <v>1</v>
      </c>
      <c r="AX13">
        <v>1</v>
      </c>
      <c r="BA13">
        <v>1</v>
      </c>
      <c r="BC13">
        <v>1</v>
      </c>
      <c r="BG13">
        <v>1</v>
      </c>
      <c r="BL13">
        <v>1</v>
      </c>
      <c r="BN13">
        <v>1</v>
      </c>
      <c r="BS13" s="13">
        <v>90</v>
      </c>
      <c r="BT13">
        <v>1</v>
      </c>
      <c r="BU13">
        <v>2</v>
      </c>
      <c r="BV13">
        <v>3</v>
      </c>
      <c r="BW13" s="20">
        <v>120</v>
      </c>
      <c r="BX13" s="20">
        <v>80</v>
      </c>
      <c r="BY13" s="20"/>
      <c r="BZ13" s="20"/>
      <c r="CB13">
        <v>1</v>
      </c>
      <c r="CE13">
        <v>1</v>
      </c>
      <c r="CL13">
        <v>1</v>
      </c>
      <c r="CP13">
        <v>1</v>
      </c>
      <c r="CT13" s="16">
        <v>14</v>
      </c>
      <c r="CU13" s="16">
        <v>15</v>
      </c>
      <c r="CV13" s="16">
        <v>14</v>
      </c>
      <c r="CW13" s="16">
        <v>14</v>
      </c>
      <c r="CX13" s="16">
        <v>14</v>
      </c>
      <c r="CY13" s="16">
        <v>14</v>
      </c>
      <c r="CZ13" s="16">
        <v>14</v>
      </c>
      <c r="DA13" s="16">
        <v>14</v>
      </c>
      <c r="DB13" s="16">
        <v>14</v>
      </c>
      <c r="DC13" s="16">
        <v>14</v>
      </c>
      <c r="DE13">
        <v>1</v>
      </c>
      <c r="DG13">
        <v>1</v>
      </c>
      <c r="DH13">
        <v>1</v>
      </c>
      <c r="DJ13">
        <v>1</v>
      </c>
      <c r="DM13" t="s">
        <v>420</v>
      </c>
      <c r="DN13" t="s">
        <v>421</v>
      </c>
      <c r="DO13" s="13">
        <v>6</v>
      </c>
      <c r="DP13" s="13">
        <v>6</v>
      </c>
      <c r="DQ13" s="13">
        <v>6</v>
      </c>
      <c r="DR13" s="13">
        <v>9</v>
      </c>
      <c r="DU13">
        <v>1</v>
      </c>
      <c r="DV13">
        <v>1</v>
      </c>
      <c r="DZ13">
        <v>1</v>
      </c>
      <c r="EA13">
        <v>1</v>
      </c>
      <c r="EE13">
        <v>1</v>
      </c>
      <c r="EF13">
        <v>7</v>
      </c>
      <c r="EH13">
        <v>1</v>
      </c>
      <c r="EI13">
        <v>2</v>
      </c>
    </row>
    <row r="14" spans="1:139" x14ac:dyDescent="0.25">
      <c r="A14" s="9">
        <v>43585.722129629627</v>
      </c>
      <c r="B14">
        <v>55</v>
      </c>
      <c r="C14">
        <v>50</v>
      </c>
      <c r="D14">
        <v>5</v>
      </c>
      <c r="E14" s="1">
        <v>4</v>
      </c>
      <c r="F14">
        <v>7</v>
      </c>
      <c r="G14">
        <v>5</v>
      </c>
      <c r="H14" s="1">
        <v>4</v>
      </c>
      <c r="I14">
        <v>2</v>
      </c>
      <c r="J14">
        <v>1</v>
      </c>
      <c r="K14">
        <v>1</v>
      </c>
      <c r="L14" s="13">
        <v>8</v>
      </c>
      <c r="S14">
        <v>5</v>
      </c>
      <c r="AL14" s="16">
        <v>5</v>
      </c>
      <c r="AM14" s="13">
        <v>6</v>
      </c>
      <c r="AN14">
        <v>1</v>
      </c>
      <c r="AO14" t="s">
        <v>439</v>
      </c>
      <c r="AP14">
        <v>1</v>
      </c>
      <c r="AU14">
        <v>1</v>
      </c>
      <c r="AW14">
        <v>1</v>
      </c>
      <c r="BA14">
        <v>1</v>
      </c>
      <c r="BC14">
        <v>1</v>
      </c>
      <c r="BE14">
        <v>1</v>
      </c>
      <c r="BJ14">
        <v>1</v>
      </c>
      <c r="BL14">
        <v>1</v>
      </c>
      <c r="BN14">
        <v>1</v>
      </c>
      <c r="BS14" s="13">
        <v>100</v>
      </c>
      <c r="BW14" s="20">
        <v>98</v>
      </c>
      <c r="BX14" s="20"/>
      <c r="BY14" s="20"/>
      <c r="BZ14" s="20"/>
      <c r="CC14">
        <v>1</v>
      </c>
      <c r="CD14">
        <v>1</v>
      </c>
      <c r="CG14">
        <v>1</v>
      </c>
      <c r="CI14">
        <v>1</v>
      </c>
      <c r="CJ14" t="s">
        <v>440</v>
      </c>
      <c r="CK14" t="s">
        <v>441</v>
      </c>
      <c r="CL14">
        <v>1</v>
      </c>
      <c r="CT14" s="16">
        <v>14</v>
      </c>
      <c r="CU14" s="16">
        <v>16</v>
      </c>
      <c r="CV14" s="16">
        <v>13</v>
      </c>
      <c r="CW14" s="16">
        <v>15</v>
      </c>
      <c r="CX14" s="16">
        <v>16</v>
      </c>
      <c r="CY14" s="16">
        <v>15</v>
      </c>
      <c r="CZ14" s="16">
        <v>16</v>
      </c>
      <c r="DA14" s="16">
        <v>14</v>
      </c>
      <c r="DB14" s="16">
        <v>15</v>
      </c>
      <c r="DC14" s="16">
        <v>14</v>
      </c>
      <c r="DE14">
        <v>1</v>
      </c>
      <c r="DJ14">
        <v>1</v>
      </c>
      <c r="DM14" t="s">
        <v>442</v>
      </c>
      <c r="DN14" t="s">
        <v>443</v>
      </c>
      <c r="DO14" s="13">
        <v>6</v>
      </c>
      <c r="DP14" s="13">
        <v>7</v>
      </c>
      <c r="DQ14" s="13">
        <v>6</v>
      </c>
      <c r="DR14" s="13">
        <v>8</v>
      </c>
      <c r="DU14">
        <v>1</v>
      </c>
      <c r="DZ14">
        <v>1</v>
      </c>
      <c r="EE14">
        <v>1</v>
      </c>
      <c r="EF14">
        <v>3</v>
      </c>
      <c r="EG14" t="s">
        <v>444</v>
      </c>
      <c r="EH14">
        <v>2</v>
      </c>
      <c r="EI14">
        <v>1</v>
      </c>
    </row>
    <row r="15" spans="1:139" x14ac:dyDescent="0.25">
      <c r="A15" s="9">
        <v>43585.731458333335</v>
      </c>
      <c r="B15">
        <v>90</v>
      </c>
      <c r="C15">
        <v>100</v>
      </c>
      <c r="D15">
        <v>5</v>
      </c>
      <c r="E15" s="1">
        <v>1</v>
      </c>
      <c r="F15">
        <v>7</v>
      </c>
      <c r="G15">
        <v>4</v>
      </c>
      <c r="H15" s="1">
        <v>3</v>
      </c>
      <c r="I15">
        <v>4</v>
      </c>
      <c r="J15">
        <v>2</v>
      </c>
      <c r="K15">
        <v>1</v>
      </c>
      <c r="L15" s="13">
        <v>2</v>
      </c>
      <c r="S15">
        <v>2</v>
      </c>
      <c r="AL15" s="16">
        <v>2</v>
      </c>
      <c r="AM15" s="13">
        <v>7</v>
      </c>
      <c r="AN15">
        <v>2</v>
      </c>
      <c r="AO15" t="s">
        <v>451</v>
      </c>
      <c r="AR15">
        <v>1</v>
      </c>
      <c r="AU15">
        <v>1</v>
      </c>
      <c r="AV15">
        <v>1</v>
      </c>
      <c r="AY15">
        <v>1</v>
      </c>
      <c r="BB15">
        <v>1</v>
      </c>
      <c r="BG15">
        <v>1</v>
      </c>
      <c r="BJ15">
        <v>1</v>
      </c>
      <c r="BW15" s="20"/>
      <c r="BX15" s="20"/>
      <c r="BY15" s="20"/>
      <c r="BZ15" s="20"/>
      <c r="CK15" t="s">
        <v>452</v>
      </c>
      <c r="DM15" t="s">
        <v>453</v>
      </c>
      <c r="DO15" s="13">
        <v>7</v>
      </c>
      <c r="DP15" s="13">
        <v>7</v>
      </c>
      <c r="DQ15" s="13">
        <v>7</v>
      </c>
      <c r="DR15" s="13">
        <v>6</v>
      </c>
      <c r="DS15">
        <v>1</v>
      </c>
      <c r="DY15">
        <v>1</v>
      </c>
      <c r="ED15">
        <v>1</v>
      </c>
      <c r="EH15">
        <v>1</v>
      </c>
      <c r="EI15">
        <v>2</v>
      </c>
    </row>
    <row r="16" spans="1:139" x14ac:dyDescent="0.25">
      <c r="A16" s="9">
        <v>43585.853171296294</v>
      </c>
      <c r="B16">
        <v>20</v>
      </c>
      <c r="C16">
        <v>50</v>
      </c>
      <c r="D16">
        <v>5</v>
      </c>
      <c r="E16" s="1">
        <v>3</v>
      </c>
      <c r="F16">
        <v>7</v>
      </c>
      <c r="G16">
        <v>5</v>
      </c>
      <c r="H16" s="1">
        <v>4</v>
      </c>
      <c r="I16">
        <v>1</v>
      </c>
      <c r="J16">
        <v>1</v>
      </c>
      <c r="K16">
        <v>1</v>
      </c>
      <c r="L16" s="13">
        <v>1</v>
      </c>
      <c r="S16">
        <v>3</v>
      </c>
      <c r="AL16" s="16">
        <v>4</v>
      </c>
      <c r="AM16" s="13">
        <v>5</v>
      </c>
      <c r="AN16">
        <v>1</v>
      </c>
      <c r="AO16">
        <v>1100</v>
      </c>
      <c r="AP16">
        <v>1</v>
      </c>
      <c r="AU16">
        <v>1</v>
      </c>
      <c r="AV16">
        <v>1</v>
      </c>
      <c r="BA16">
        <v>1</v>
      </c>
      <c r="BC16">
        <v>1</v>
      </c>
      <c r="BG16">
        <v>1</v>
      </c>
      <c r="BJ16">
        <v>1</v>
      </c>
      <c r="BL16">
        <v>2</v>
      </c>
      <c r="BN16">
        <v>1</v>
      </c>
      <c r="BS16" s="13">
        <v>80</v>
      </c>
      <c r="BT16">
        <v>2</v>
      </c>
      <c r="BU16">
        <v>1</v>
      </c>
      <c r="BV16">
        <v>3</v>
      </c>
      <c r="BW16" s="20">
        <v>136</v>
      </c>
      <c r="BX16" s="20"/>
      <c r="BY16" s="20">
        <v>94</v>
      </c>
      <c r="BZ16" s="20"/>
      <c r="CI16">
        <v>1</v>
      </c>
      <c r="CJ16" t="s">
        <v>496</v>
      </c>
      <c r="CL16">
        <v>1</v>
      </c>
      <c r="CP16">
        <v>1</v>
      </c>
      <c r="CT16" s="16">
        <v>14</v>
      </c>
      <c r="CU16" s="16">
        <v>15</v>
      </c>
      <c r="CV16" s="16">
        <v>14</v>
      </c>
      <c r="DA16" s="16">
        <v>14</v>
      </c>
      <c r="DB16" s="16">
        <v>14</v>
      </c>
      <c r="DC16" s="16">
        <v>13</v>
      </c>
      <c r="DD16">
        <v>1</v>
      </c>
      <c r="DE16">
        <v>1</v>
      </c>
      <c r="DF16">
        <v>1</v>
      </c>
      <c r="DG16">
        <v>1</v>
      </c>
      <c r="DK16">
        <v>1</v>
      </c>
      <c r="DL16" t="s">
        <v>497</v>
      </c>
      <c r="DM16" t="s">
        <v>498</v>
      </c>
      <c r="DO16" s="13">
        <v>7</v>
      </c>
      <c r="DP16" s="13">
        <v>7</v>
      </c>
      <c r="DQ16" s="13">
        <v>7</v>
      </c>
      <c r="DR16" s="13">
        <v>10</v>
      </c>
      <c r="DU16">
        <v>1</v>
      </c>
      <c r="DV16">
        <v>1</v>
      </c>
      <c r="EA16">
        <v>1</v>
      </c>
      <c r="EF16">
        <v>7</v>
      </c>
      <c r="EG16" t="s">
        <v>499</v>
      </c>
      <c r="EH16">
        <v>2</v>
      </c>
      <c r="EI16">
        <v>2</v>
      </c>
    </row>
    <row r="17" spans="1:139" x14ac:dyDescent="0.25">
      <c r="A17" s="10">
        <v>43586.384085648147</v>
      </c>
      <c r="C17">
        <v>70</v>
      </c>
      <c r="D17">
        <v>6</v>
      </c>
      <c r="E17">
        <v>2</v>
      </c>
      <c r="F17">
        <v>6</v>
      </c>
      <c r="G17">
        <v>2</v>
      </c>
      <c r="H17">
        <v>4</v>
      </c>
      <c r="I17">
        <v>2</v>
      </c>
      <c r="J17">
        <v>1</v>
      </c>
      <c r="K17">
        <v>1</v>
      </c>
      <c r="L17" s="13">
        <v>13</v>
      </c>
      <c r="S17">
        <v>1</v>
      </c>
      <c r="W17">
        <v>1</v>
      </c>
      <c r="AA17">
        <v>1</v>
      </c>
      <c r="AB17">
        <v>1</v>
      </c>
      <c r="AL17" s="16">
        <v>1</v>
      </c>
      <c r="AM17" s="13">
        <v>1</v>
      </c>
      <c r="AN17">
        <v>1</v>
      </c>
      <c r="AO17" t="s">
        <v>558</v>
      </c>
      <c r="AP17">
        <v>1</v>
      </c>
      <c r="AT17">
        <v>1</v>
      </c>
      <c r="AX17">
        <v>1</v>
      </c>
      <c r="AY17">
        <v>1</v>
      </c>
      <c r="BD17">
        <v>1</v>
      </c>
      <c r="BG17">
        <v>1</v>
      </c>
      <c r="BL17">
        <v>1</v>
      </c>
      <c r="BN17">
        <v>1</v>
      </c>
      <c r="BO17">
        <v>1</v>
      </c>
      <c r="BP17">
        <v>1</v>
      </c>
      <c r="BS17" s="13">
        <v>90</v>
      </c>
      <c r="BW17" s="20">
        <v>120</v>
      </c>
      <c r="BX17" s="20">
        <v>50</v>
      </c>
      <c r="BY17" s="20">
        <v>35</v>
      </c>
      <c r="BZ17" s="20">
        <v>35</v>
      </c>
      <c r="CB17">
        <v>1</v>
      </c>
      <c r="CC17">
        <v>1</v>
      </c>
      <c r="CK17" t="s">
        <v>559</v>
      </c>
      <c r="CL17">
        <v>1</v>
      </c>
      <c r="CP17">
        <v>1</v>
      </c>
      <c r="CT17" s="16">
        <v>13</v>
      </c>
      <c r="CU17" s="16">
        <v>16</v>
      </c>
      <c r="CV17" s="16">
        <v>13</v>
      </c>
      <c r="CW17" s="16">
        <v>15</v>
      </c>
      <c r="CX17" s="16">
        <v>13</v>
      </c>
      <c r="CY17" s="16">
        <v>13</v>
      </c>
      <c r="CZ17" s="16">
        <v>13</v>
      </c>
      <c r="DA17" s="16">
        <v>13</v>
      </c>
      <c r="DB17" s="16">
        <v>13</v>
      </c>
      <c r="DC17" s="16">
        <v>13</v>
      </c>
      <c r="DD17">
        <v>1</v>
      </c>
      <c r="DG17">
        <v>1</v>
      </c>
      <c r="DJ17">
        <v>1</v>
      </c>
      <c r="DM17" t="s">
        <v>560</v>
      </c>
      <c r="DN17" t="s">
        <v>561</v>
      </c>
      <c r="DO17" s="13">
        <v>8</v>
      </c>
      <c r="DP17" s="13">
        <v>8</v>
      </c>
      <c r="DQ17" s="13">
        <v>8</v>
      </c>
      <c r="DR17" s="13">
        <v>7</v>
      </c>
      <c r="DT17">
        <v>1</v>
      </c>
      <c r="DV17">
        <v>1</v>
      </c>
      <c r="EA17">
        <v>1</v>
      </c>
      <c r="EH17">
        <v>1</v>
      </c>
      <c r="EI17">
        <v>1</v>
      </c>
    </row>
    <row r="18" spans="1:139" x14ac:dyDescent="0.25">
      <c r="A18" s="10">
        <v>43586.477719907409</v>
      </c>
      <c r="B18">
        <v>64</v>
      </c>
      <c r="C18">
        <v>100</v>
      </c>
      <c r="D18">
        <v>5</v>
      </c>
      <c r="E18">
        <v>1</v>
      </c>
      <c r="F18">
        <v>4</v>
      </c>
      <c r="G18">
        <v>3</v>
      </c>
      <c r="H18">
        <v>1</v>
      </c>
      <c r="I18">
        <v>4</v>
      </c>
      <c r="J18">
        <v>1</v>
      </c>
      <c r="K18">
        <v>1</v>
      </c>
      <c r="L18" s="13">
        <v>12</v>
      </c>
      <c r="S18">
        <v>3</v>
      </c>
      <c r="AL18" s="16">
        <v>3</v>
      </c>
      <c r="AM18" s="13">
        <v>8</v>
      </c>
      <c r="AN18">
        <v>1</v>
      </c>
      <c r="AO18" t="s">
        <v>593</v>
      </c>
      <c r="AP18">
        <v>1</v>
      </c>
      <c r="AU18">
        <v>1</v>
      </c>
      <c r="AV18">
        <v>1</v>
      </c>
      <c r="BA18">
        <v>1</v>
      </c>
      <c r="BD18">
        <v>1</v>
      </c>
      <c r="BE18">
        <v>1</v>
      </c>
      <c r="BJ18">
        <v>1</v>
      </c>
      <c r="BL18">
        <v>1</v>
      </c>
      <c r="BN18">
        <v>1</v>
      </c>
      <c r="BS18" s="13">
        <v>1</v>
      </c>
      <c r="BW18" s="20"/>
      <c r="BX18" s="20"/>
      <c r="BY18" s="20"/>
      <c r="BZ18" s="20"/>
      <c r="CA18">
        <v>1</v>
      </c>
      <c r="CI18">
        <v>1</v>
      </c>
      <c r="CJ18" t="s">
        <v>594</v>
      </c>
      <c r="CL18">
        <v>1</v>
      </c>
      <c r="CP18">
        <v>1</v>
      </c>
      <c r="CT18" s="16">
        <v>19</v>
      </c>
      <c r="CU18" s="16">
        <v>16</v>
      </c>
      <c r="CV18" s="16">
        <v>16</v>
      </c>
      <c r="CW18" s="16">
        <v>16</v>
      </c>
      <c r="CX18" s="16">
        <v>16</v>
      </c>
      <c r="CY18" s="16">
        <v>16</v>
      </c>
      <c r="CZ18" s="16">
        <v>16</v>
      </c>
      <c r="DA18" s="16">
        <v>16</v>
      </c>
      <c r="DB18" s="16">
        <v>16</v>
      </c>
      <c r="DC18" s="16">
        <v>16</v>
      </c>
      <c r="DF18">
        <v>1</v>
      </c>
      <c r="DM18" t="s">
        <v>595</v>
      </c>
      <c r="DN18" t="s">
        <v>596</v>
      </c>
      <c r="DO18" s="13">
        <v>8</v>
      </c>
      <c r="DP18" s="13">
        <v>8</v>
      </c>
      <c r="DQ18" s="13">
        <v>6</v>
      </c>
      <c r="DR18" s="13">
        <v>6</v>
      </c>
      <c r="DS18">
        <v>1</v>
      </c>
      <c r="DZ18">
        <v>1</v>
      </c>
      <c r="EA18">
        <v>1</v>
      </c>
      <c r="EH18">
        <v>1</v>
      </c>
      <c r="EI18">
        <v>1</v>
      </c>
    </row>
    <row r="19" spans="1:139" x14ac:dyDescent="0.25">
      <c r="A19" s="10">
        <v>43592.635046296295</v>
      </c>
      <c r="C19">
        <v>50</v>
      </c>
      <c r="D19">
        <v>2</v>
      </c>
      <c r="E19">
        <v>7</v>
      </c>
      <c r="F19">
        <v>6</v>
      </c>
      <c r="G19">
        <v>3</v>
      </c>
      <c r="H19">
        <v>2</v>
      </c>
      <c r="I19">
        <v>2</v>
      </c>
      <c r="J19">
        <v>2</v>
      </c>
      <c r="K19">
        <v>1</v>
      </c>
      <c r="L19" s="13">
        <v>2</v>
      </c>
      <c r="S19">
        <v>2</v>
      </c>
      <c r="AL19" s="16">
        <v>4</v>
      </c>
      <c r="AM19" s="13">
        <v>8</v>
      </c>
      <c r="AN19">
        <v>1</v>
      </c>
      <c r="AO19" t="s">
        <v>686</v>
      </c>
      <c r="AR19">
        <v>1</v>
      </c>
      <c r="AU19">
        <v>1</v>
      </c>
      <c r="AV19">
        <v>1</v>
      </c>
      <c r="BA19">
        <v>1</v>
      </c>
      <c r="BB19">
        <v>1</v>
      </c>
      <c r="BG19">
        <v>1</v>
      </c>
      <c r="BJ19">
        <v>1</v>
      </c>
      <c r="BW19" s="20"/>
      <c r="BX19" s="20"/>
      <c r="BY19" s="20"/>
      <c r="BZ19" s="20"/>
      <c r="CK19" t="s">
        <v>687</v>
      </c>
      <c r="DM19" t="s">
        <v>688</v>
      </c>
      <c r="DN19" t="s">
        <v>689</v>
      </c>
      <c r="DO19" s="13">
        <v>8</v>
      </c>
      <c r="DP19" s="13">
        <v>7</v>
      </c>
      <c r="DQ19" s="13">
        <v>8</v>
      </c>
      <c r="DR19" s="13">
        <v>6</v>
      </c>
      <c r="DS19">
        <v>1</v>
      </c>
      <c r="DV19">
        <v>1</v>
      </c>
      <c r="EA19">
        <v>1</v>
      </c>
      <c r="EH19">
        <v>1</v>
      </c>
      <c r="EI19">
        <v>2</v>
      </c>
    </row>
    <row r="20" spans="1:139" x14ac:dyDescent="0.25">
      <c r="A20" s="10">
        <v>43592.638067129628</v>
      </c>
      <c r="B20">
        <v>79</v>
      </c>
      <c r="C20">
        <v>57</v>
      </c>
      <c r="D20">
        <v>4</v>
      </c>
      <c r="E20">
        <v>3</v>
      </c>
      <c r="F20">
        <v>6</v>
      </c>
      <c r="G20">
        <v>3</v>
      </c>
      <c r="H20">
        <v>4</v>
      </c>
      <c r="I20">
        <v>2</v>
      </c>
      <c r="J20">
        <v>1</v>
      </c>
      <c r="K20">
        <v>1</v>
      </c>
      <c r="L20" s="13">
        <v>6</v>
      </c>
      <c r="S20">
        <v>4</v>
      </c>
      <c r="AL20" s="16">
        <v>4</v>
      </c>
      <c r="AM20" s="13">
        <v>5</v>
      </c>
      <c r="AN20">
        <v>1</v>
      </c>
      <c r="AO20" t="s">
        <v>690</v>
      </c>
      <c r="AQ20">
        <v>1</v>
      </c>
      <c r="AU20">
        <v>1</v>
      </c>
      <c r="AX20">
        <v>1</v>
      </c>
      <c r="BA20">
        <v>1</v>
      </c>
      <c r="BC20">
        <v>1</v>
      </c>
      <c r="BF20">
        <v>1</v>
      </c>
      <c r="BJ20">
        <v>1</v>
      </c>
      <c r="BW20" s="20"/>
      <c r="BX20" s="20"/>
      <c r="BY20" s="20"/>
      <c r="BZ20" s="20"/>
      <c r="DM20" t="s">
        <v>691</v>
      </c>
      <c r="DN20" t="s">
        <v>692</v>
      </c>
      <c r="DO20" s="13">
        <v>8</v>
      </c>
      <c r="DP20" s="13">
        <v>8</v>
      </c>
      <c r="DQ20" s="13">
        <v>8</v>
      </c>
      <c r="DR20" s="13">
        <v>8</v>
      </c>
      <c r="DU20">
        <v>1</v>
      </c>
      <c r="DV20">
        <v>1</v>
      </c>
      <c r="EA20">
        <v>1</v>
      </c>
      <c r="EF20">
        <v>4</v>
      </c>
      <c r="EH20">
        <v>1</v>
      </c>
      <c r="EI20">
        <v>2</v>
      </c>
    </row>
    <row r="21" spans="1:139" x14ac:dyDescent="0.25">
      <c r="A21" s="10">
        <v>43592.641099537039</v>
      </c>
      <c r="B21">
        <v>26</v>
      </c>
      <c r="C21">
        <v>35</v>
      </c>
      <c r="D21">
        <v>6</v>
      </c>
      <c r="E21">
        <v>1</v>
      </c>
      <c r="F21">
        <v>6</v>
      </c>
      <c r="G21">
        <v>3</v>
      </c>
      <c r="H21">
        <v>1</v>
      </c>
      <c r="I21">
        <v>4</v>
      </c>
      <c r="J21">
        <v>1</v>
      </c>
      <c r="K21">
        <v>1</v>
      </c>
      <c r="L21" s="13">
        <v>13</v>
      </c>
      <c r="S21">
        <v>2</v>
      </c>
      <c r="AL21" s="16">
        <v>2</v>
      </c>
      <c r="AM21" s="13">
        <v>1</v>
      </c>
      <c r="AN21">
        <v>1</v>
      </c>
      <c r="AO21" t="s">
        <v>305</v>
      </c>
      <c r="AP21">
        <v>1</v>
      </c>
      <c r="AU21">
        <v>1</v>
      </c>
      <c r="AX21">
        <v>1</v>
      </c>
      <c r="BA21">
        <v>1</v>
      </c>
      <c r="BD21">
        <v>1</v>
      </c>
      <c r="BG21">
        <v>1</v>
      </c>
      <c r="BJ21">
        <v>1</v>
      </c>
      <c r="BL21">
        <v>1</v>
      </c>
      <c r="BN21">
        <v>1</v>
      </c>
      <c r="BP21">
        <v>1</v>
      </c>
      <c r="BS21" s="13">
        <v>91</v>
      </c>
      <c r="BW21" s="20">
        <v>180</v>
      </c>
      <c r="BX21" s="20">
        <v>85</v>
      </c>
      <c r="BY21" s="20">
        <v>35</v>
      </c>
      <c r="BZ21" s="20"/>
      <c r="CC21">
        <v>1</v>
      </c>
      <c r="CD21">
        <v>1</v>
      </c>
      <c r="CL21">
        <v>1</v>
      </c>
      <c r="CP21">
        <v>1</v>
      </c>
      <c r="CT21" s="16">
        <v>14</v>
      </c>
      <c r="CU21" s="16">
        <v>16</v>
      </c>
      <c r="CV21" s="16">
        <v>14</v>
      </c>
      <c r="CW21" s="16">
        <v>14</v>
      </c>
      <c r="CX21" s="16">
        <v>14</v>
      </c>
      <c r="CY21" s="16">
        <v>14</v>
      </c>
      <c r="CZ21" s="16">
        <v>14</v>
      </c>
      <c r="DA21" s="16">
        <v>13</v>
      </c>
      <c r="DB21" s="16">
        <v>14</v>
      </c>
      <c r="DC21" s="16">
        <v>14</v>
      </c>
      <c r="DD21">
        <v>1</v>
      </c>
      <c r="DE21">
        <v>1</v>
      </c>
      <c r="DF21">
        <v>1</v>
      </c>
      <c r="DJ21">
        <v>1</v>
      </c>
      <c r="DM21" t="s">
        <v>696</v>
      </c>
      <c r="DN21" t="s">
        <v>202</v>
      </c>
      <c r="DO21" s="13">
        <v>5</v>
      </c>
      <c r="DP21" s="13">
        <v>5</v>
      </c>
      <c r="DQ21" s="13">
        <v>5</v>
      </c>
      <c r="DR21" s="13">
        <v>7</v>
      </c>
      <c r="DS21">
        <v>1</v>
      </c>
      <c r="DV21">
        <v>1</v>
      </c>
      <c r="EA21">
        <v>1</v>
      </c>
      <c r="EH21">
        <v>2</v>
      </c>
      <c r="EI21">
        <v>2</v>
      </c>
    </row>
    <row r="22" spans="1:139" x14ac:dyDescent="0.25">
      <c r="A22" s="10">
        <v>43592.644502314812</v>
      </c>
      <c r="B22">
        <v>42</v>
      </c>
      <c r="C22">
        <v>15</v>
      </c>
      <c r="D22">
        <v>3</v>
      </c>
      <c r="E22">
        <v>6</v>
      </c>
      <c r="F22">
        <v>6</v>
      </c>
      <c r="G22">
        <v>3</v>
      </c>
      <c r="H22">
        <v>2</v>
      </c>
      <c r="I22">
        <v>3</v>
      </c>
      <c r="J22">
        <v>2</v>
      </c>
      <c r="K22">
        <v>1</v>
      </c>
      <c r="L22" s="13">
        <v>13</v>
      </c>
      <c r="S22">
        <v>1</v>
      </c>
      <c r="W22">
        <v>1</v>
      </c>
      <c r="AE22">
        <v>1</v>
      </c>
      <c r="AJ22">
        <v>1</v>
      </c>
      <c r="AK22" t="s">
        <v>711</v>
      </c>
      <c r="AL22" s="16">
        <v>2</v>
      </c>
      <c r="AM22" s="13">
        <v>6</v>
      </c>
      <c r="AN22">
        <v>1</v>
      </c>
      <c r="AO22" t="s">
        <v>712</v>
      </c>
      <c r="AP22">
        <v>1</v>
      </c>
      <c r="AU22">
        <v>1</v>
      </c>
      <c r="AV22">
        <v>1</v>
      </c>
      <c r="AY22">
        <v>1</v>
      </c>
      <c r="BB22">
        <v>1</v>
      </c>
      <c r="BE22">
        <v>1</v>
      </c>
      <c r="BJ22">
        <v>1</v>
      </c>
      <c r="BL22">
        <v>1</v>
      </c>
      <c r="BN22">
        <v>1</v>
      </c>
      <c r="BO22">
        <v>1</v>
      </c>
      <c r="BQ22">
        <v>1</v>
      </c>
      <c r="BR22" t="s">
        <v>713</v>
      </c>
      <c r="BS22" s="13">
        <v>99</v>
      </c>
      <c r="BT22">
        <v>2</v>
      </c>
      <c r="BU22">
        <v>1</v>
      </c>
      <c r="BV22">
        <v>3</v>
      </c>
      <c r="BW22" s="20">
        <v>15</v>
      </c>
      <c r="BX22" s="20">
        <v>8</v>
      </c>
      <c r="BY22" s="20">
        <v>8</v>
      </c>
      <c r="BZ22" s="20"/>
      <c r="CB22">
        <v>1</v>
      </c>
      <c r="CC22">
        <v>1</v>
      </c>
      <c r="CD22">
        <v>1</v>
      </c>
      <c r="CF22">
        <v>1</v>
      </c>
      <c r="CG22">
        <v>1</v>
      </c>
      <c r="CL22">
        <v>1</v>
      </c>
      <c r="CP22">
        <v>1</v>
      </c>
      <c r="CT22" s="16">
        <v>13</v>
      </c>
      <c r="CU22" s="16">
        <v>13</v>
      </c>
      <c r="CV22" s="16">
        <v>14</v>
      </c>
      <c r="CW22" s="16">
        <v>14</v>
      </c>
      <c r="CX22" s="16">
        <v>14</v>
      </c>
      <c r="CY22" s="16">
        <v>14</v>
      </c>
      <c r="CZ22" s="16">
        <v>14</v>
      </c>
      <c r="DA22" s="16">
        <v>13</v>
      </c>
      <c r="DB22" s="16">
        <v>14</v>
      </c>
      <c r="DC22" s="16">
        <v>14</v>
      </c>
      <c r="DM22" t="s">
        <v>714</v>
      </c>
      <c r="DN22" t="s">
        <v>714</v>
      </c>
      <c r="DO22" s="13">
        <v>7</v>
      </c>
      <c r="DP22" s="13">
        <v>7</v>
      </c>
      <c r="DQ22" s="13">
        <v>7</v>
      </c>
      <c r="DR22" s="13">
        <v>7</v>
      </c>
      <c r="DT22">
        <v>1</v>
      </c>
      <c r="DY22">
        <v>1</v>
      </c>
      <c r="EB22">
        <v>1</v>
      </c>
      <c r="EC22">
        <v>1</v>
      </c>
      <c r="ED22">
        <v>1</v>
      </c>
      <c r="EH22">
        <v>2</v>
      </c>
      <c r="EI22">
        <v>2</v>
      </c>
    </row>
    <row r="23" spans="1:139" x14ac:dyDescent="0.25">
      <c r="A23" s="10">
        <v>43592.690763888888</v>
      </c>
      <c r="B23">
        <v>25</v>
      </c>
      <c r="C23">
        <v>10</v>
      </c>
      <c r="D23">
        <v>3</v>
      </c>
      <c r="E23">
        <v>2</v>
      </c>
      <c r="F23">
        <v>1</v>
      </c>
      <c r="G23">
        <v>5</v>
      </c>
      <c r="H23">
        <v>2</v>
      </c>
      <c r="I23">
        <v>6</v>
      </c>
      <c r="J23">
        <v>2</v>
      </c>
      <c r="K23">
        <v>1</v>
      </c>
      <c r="L23" s="13">
        <v>11</v>
      </c>
      <c r="S23">
        <v>4</v>
      </c>
      <c r="AL23" s="16">
        <v>4</v>
      </c>
      <c r="AM23" s="13">
        <v>8</v>
      </c>
      <c r="AN23">
        <v>1</v>
      </c>
      <c r="AO23" t="s">
        <v>763</v>
      </c>
      <c r="AP23">
        <v>1</v>
      </c>
      <c r="AU23">
        <v>1</v>
      </c>
      <c r="AX23">
        <v>1</v>
      </c>
      <c r="BA23">
        <v>1</v>
      </c>
      <c r="BD23">
        <v>1</v>
      </c>
      <c r="BG23">
        <v>1</v>
      </c>
      <c r="BJ23">
        <v>1</v>
      </c>
      <c r="BL23">
        <v>3</v>
      </c>
      <c r="BN23">
        <v>1</v>
      </c>
      <c r="BS23" s="13">
        <v>95</v>
      </c>
      <c r="BW23" s="20">
        <v>200</v>
      </c>
      <c r="BX23" s="20"/>
      <c r="BY23" s="20"/>
      <c r="BZ23" s="20"/>
      <c r="CK23" t="s">
        <v>764</v>
      </c>
      <c r="CL23">
        <v>1</v>
      </c>
      <c r="CT23" s="16">
        <v>13</v>
      </c>
      <c r="CU23" s="16">
        <v>15</v>
      </c>
      <c r="CV23" s="16">
        <v>13</v>
      </c>
      <c r="CW23" s="16">
        <v>14</v>
      </c>
      <c r="CX23" s="16">
        <v>14</v>
      </c>
      <c r="CY23" s="16">
        <v>14</v>
      </c>
      <c r="CZ23" s="16">
        <v>14</v>
      </c>
      <c r="DA23" s="16">
        <v>13</v>
      </c>
      <c r="DB23" s="16">
        <v>13</v>
      </c>
      <c r="DC23" s="16">
        <v>13</v>
      </c>
      <c r="DM23" t="s">
        <v>765</v>
      </c>
      <c r="DN23" t="s">
        <v>268</v>
      </c>
      <c r="DO23" s="13">
        <v>8</v>
      </c>
      <c r="DP23" s="13">
        <v>8</v>
      </c>
      <c r="DQ23" s="13">
        <v>5</v>
      </c>
      <c r="DR23" s="13">
        <v>8</v>
      </c>
      <c r="DT23">
        <v>1</v>
      </c>
      <c r="DV23">
        <v>1</v>
      </c>
      <c r="EA23">
        <v>1</v>
      </c>
      <c r="EG23" t="s">
        <v>766</v>
      </c>
      <c r="EH23">
        <v>1</v>
      </c>
      <c r="EI23">
        <v>1</v>
      </c>
    </row>
    <row r="24" spans="1:139" x14ac:dyDescent="0.25">
      <c r="A24" s="10">
        <v>43592.875671296293</v>
      </c>
      <c r="B24">
        <v>100</v>
      </c>
      <c r="C24">
        <v>65</v>
      </c>
      <c r="D24">
        <v>4</v>
      </c>
      <c r="E24">
        <v>1</v>
      </c>
      <c r="F24">
        <v>4</v>
      </c>
      <c r="G24">
        <v>4</v>
      </c>
      <c r="H24">
        <v>4</v>
      </c>
      <c r="I24">
        <v>2</v>
      </c>
      <c r="J24">
        <v>1</v>
      </c>
      <c r="K24">
        <v>1</v>
      </c>
      <c r="L24" s="13">
        <v>2</v>
      </c>
      <c r="S24">
        <v>3</v>
      </c>
      <c r="AL24" s="16">
        <v>4</v>
      </c>
      <c r="AM24" s="13">
        <v>6</v>
      </c>
      <c r="AN24">
        <v>2</v>
      </c>
      <c r="AO24" t="s">
        <v>806</v>
      </c>
      <c r="AP24">
        <v>1</v>
      </c>
      <c r="AU24">
        <v>1</v>
      </c>
      <c r="AV24">
        <v>1</v>
      </c>
      <c r="AY24">
        <v>1</v>
      </c>
      <c r="BB24">
        <v>1</v>
      </c>
      <c r="BG24">
        <v>1</v>
      </c>
      <c r="BJ24">
        <v>1</v>
      </c>
      <c r="BL24">
        <v>1</v>
      </c>
      <c r="BN24">
        <v>1</v>
      </c>
      <c r="BO24">
        <v>1</v>
      </c>
      <c r="BS24" s="13">
        <v>89</v>
      </c>
      <c r="BT24">
        <v>1</v>
      </c>
      <c r="BU24">
        <v>2</v>
      </c>
      <c r="BV24">
        <v>3</v>
      </c>
      <c r="BW24" s="20">
        <v>30</v>
      </c>
      <c r="BX24" s="20"/>
      <c r="BY24" s="20"/>
      <c r="BZ24" s="20"/>
      <c r="CB24">
        <v>1</v>
      </c>
      <c r="CC24">
        <v>1</v>
      </c>
      <c r="CF24">
        <v>1</v>
      </c>
      <c r="CL24">
        <v>1</v>
      </c>
      <c r="CP24">
        <v>1</v>
      </c>
      <c r="CT24" s="16">
        <v>14</v>
      </c>
      <c r="CU24" s="16">
        <v>13</v>
      </c>
      <c r="CV24" s="16">
        <v>14</v>
      </c>
      <c r="CW24" s="16">
        <v>16</v>
      </c>
      <c r="CX24" s="16">
        <v>16</v>
      </c>
      <c r="CY24" s="16">
        <v>16</v>
      </c>
      <c r="CZ24" s="16">
        <v>16</v>
      </c>
      <c r="DA24" s="16">
        <v>13</v>
      </c>
      <c r="DB24" s="16">
        <v>14</v>
      </c>
      <c r="DC24" s="16">
        <v>16</v>
      </c>
      <c r="DO24" s="13">
        <v>5</v>
      </c>
      <c r="DP24" s="13">
        <v>5</v>
      </c>
      <c r="DQ24" s="13">
        <v>5</v>
      </c>
      <c r="DR24" s="13">
        <v>10</v>
      </c>
      <c r="DU24">
        <v>1</v>
      </c>
      <c r="DV24">
        <v>1</v>
      </c>
      <c r="EA24">
        <v>1</v>
      </c>
      <c r="EF24">
        <v>7</v>
      </c>
      <c r="EH24">
        <v>2</v>
      </c>
      <c r="EI24">
        <v>2</v>
      </c>
    </row>
    <row r="25" spans="1:139" x14ac:dyDescent="0.25">
      <c r="A25" s="10">
        <v>43592.987002314818</v>
      </c>
      <c r="C25">
        <v>60</v>
      </c>
      <c r="D25">
        <v>3</v>
      </c>
      <c r="E25">
        <v>3</v>
      </c>
      <c r="F25">
        <v>6</v>
      </c>
      <c r="G25">
        <v>3</v>
      </c>
      <c r="H25">
        <v>2</v>
      </c>
      <c r="I25">
        <v>6</v>
      </c>
      <c r="J25">
        <v>2</v>
      </c>
      <c r="K25">
        <v>1</v>
      </c>
      <c r="L25" s="13">
        <v>13</v>
      </c>
      <c r="S25">
        <v>1</v>
      </c>
      <c r="AE25">
        <v>1</v>
      </c>
      <c r="AL25" s="16">
        <v>1</v>
      </c>
      <c r="AM25" s="13">
        <v>1</v>
      </c>
      <c r="AN25">
        <v>2</v>
      </c>
      <c r="AP25">
        <v>1</v>
      </c>
      <c r="AS25">
        <v>1</v>
      </c>
      <c r="AX25">
        <v>1</v>
      </c>
      <c r="AY25">
        <v>1</v>
      </c>
      <c r="BB25">
        <v>1</v>
      </c>
      <c r="BG25">
        <v>1</v>
      </c>
      <c r="BJ25">
        <v>1</v>
      </c>
      <c r="BL25">
        <v>1</v>
      </c>
      <c r="BP25">
        <v>1</v>
      </c>
      <c r="BS25" s="13">
        <v>98</v>
      </c>
      <c r="BW25" s="20"/>
      <c r="BX25" s="20"/>
      <c r="BY25" s="20"/>
      <c r="BZ25" s="20">
        <v>55</v>
      </c>
      <c r="CE25">
        <v>1</v>
      </c>
      <c r="CG25">
        <v>1</v>
      </c>
      <c r="CK25" t="s">
        <v>826</v>
      </c>
      <c r="CL25">
        <v>1</v>
      </c>
      <c r="CP25">
        <v>1</v>
      </c>
      <c r="CT25" s="16">
        <v>14</v>
      </c>
      <c r="CU25" s="16">
        <v>14</v>
      </c>
      <c r="CV25" s="16">
        <v>13</v>
      </c>
      <c r="CW25" s="16">
        <v>15</v>
      </c>
      <c r="CX25" s="16">
        <v>14</v>
      </c>
      <c r="CY25" s="16">
        <v>14</v>
      </c>
      <c r="CZ25" s="16">
        <v>14</v>
      </c>
      <c r="DA25" s="16">
        <v>14</v>
      </c>
      <c r="DB25" s="16">
        <v>14</v>
      </c>
      <c r="DC25" s="16">
        <v>15</v>
      </c>
      <c r="DD25">
        <v>1</v>
      </c>
      <c r="DJ25">
        <v>1</v>
      </c>
      <c r="DM25" t="s">
        <v>827</v>
      </c>
      <c r="DN25" t="s">
        <v>828</v>
      </c>
      <c r="DO25" s="13">
        <v>7</v>
      </c>
      <c r="DP25" s="13">
        <v>8</v>
      </c>
      <c r="DQ25" s="13">
        <v>6</v>
      </c>
      <c r="DR25" s="13">
        <v>7</v>
      </c>
      <c r="DU25">
        <v>1</v>
      </c>
      <c r="DY25">
        <v>1</v>
      </c>
      <c r="EE25">
        <v>1</v>
      </c>
      <c r="EF25">
        <v>4</v>
      </c>
      <c r="EH25">
        <v>1</v>
      </c>
      <c r="EI25">
        <v>1</v>
      </c>
    </row>
    <row r="26" spans="1:139" x14ac:dyDescent="0.25">
      <c r="A26" s="10">
        <v>43593.394444444442</v>
      </c>
      <c r="B26">
        <v>60</v>
      </c>
      <c r="C26">
        <v>62</v>
      </c>
      <c r="D26">
        <v>6</v>
      </c>
      <c r="E26">
        <v>1</v>
      </c>
      <c r="F26">
        <v>6</v>
      </c>
      <c r="G26">
        <v>6</v>
      </c>
      <c r="H26">
        <v>4</v>
      </c>
      <c r="I26">
        <v>3</v>
      </c>
      <c r="J26">
        <v>1</v>
      </c>
      <c r="K26">
        <v>1</v>
      </c>
      <c r="L26" s="13">
        <v>13</v>
      </c>
      <c r="S26">
        <v>2</v>
      </c>
      <c r="AL26" s="16">
        <v>2</v>
      </c>
      <c r="AM26" s="13">
        <v>5</v>
      </c>
      <c r="AN26">
        <v>1</v>
      </c>
      <c r="AO26" t="s">
        <v>865</v>
      </c>
      <c r="AP26">
        <v>1</v>
      </c>
      <c r="AU26">
        <v>1</v>
      </c>
      <c r="AX26">
        <v>1</v>
      </c>
      <c r="BA26">
        <v>1</v>
      </c>
      <c r="BD26">
        <v>1</v>
      </c>
      <c r="BG26">
        <v>1</v>
      </c>
      <c r="BJ26">
        <v>1</v>
      </c>
      <c r="BL26">
        <v>1</v>
      </c>
      <c r="BN26">
        <v>1</v>
      </c>
      <c r="BO26">
        <v>1</v>
      </c>
      <c r="BS26" s="13">
        <v>85</v>
      </c>
      <c r="BW26" s="20">
        <v>39</v>
      </c>
      <c r="BX26" s="20">
        <v>20</v>
      </c>
      <c r="BY26" s="20">
        <v>20</v>
      </c>
      <c r="BZ26" s="20"/>
      <c r="CB26">
        <v>1</v>
      </c>
      <c r="CD26">
        <v>1</v>
      </c>
      <c r="CG26">
        <v>1</v>
      </c>
      <c r="CH26">
        <v>1</v>
      </c>
      <c r="CK26" t="s">
        <v>866</v>
      </c>
      <c r="CL26">
        <v>1</v>
      </c>
      <c r="CP26">
        <v>1</v>
      </c>
      <c r="CT26" s="16">
        <v>14</v>
      </c>
      <c r="CU26" s="16">
        <v>14</v>
      </c>
      <c r="CV26" s="16">
        <v>14</v>
      </c>
      <c r="CW26" s="16">
        <v>14</v>
      </c>
      <c r="CX26" s="16">
        <v>14</v>
      </c>
      <c r="CY26" s="16">
        <v>14</v>
      </c>
      <c r="CZ26" s="16">
        <v>14</v>
      </c>
      <c r="DA26" s="16">
        <v>14</v>
      </c>
      <c r="DB26" s="16">
        <v>14</v>
      </c>
      <c r="DC26" s="16">
        <v>14</v>
      </c>
      <c r="DD26">
        <v>1</v>
      </c>
      <c r="DE26">
        <v>1</v>
      </c>
      <c r="DF26">
        <v>1</v>
      </c>
      <c r="DG26">
        <v>1</v>
      </c>
      <c r="DJ26">
        <v>1</v>
      </c>
      <c r="DM26" t="s">
        <v>867</v>
      </c>
      <c r="DN26" t="s">
        <v>868</v>
      </c>
      <c r="DO26" s="13">
        <v>8</v>
      </c>
      <c r="DP26" s="13">
        <v>8</v>
      </c>
      <c r="DQ26" s="13">
        <v>8</v>
      </c>
      <c r="DR26" s="13">
        <v>7</v>
      </c>
      <c r="DS26">
        <v>1</v>
      </c>
      <c r="DT26">
        <v>1</v>
      </c>
      <c r="DY26">
        <v>1</v>
      </c>
      <c r="ED26">
        <v>1</v>
      </c>
      <c r="EG26" t="s">
        <v>869</v>
      </c>
      <c r="EH26">
        <v>1</v>
      </c>
      <c r="EI26">
        <v>1</v>
      </c>
    </row>
    <row r="27" spans="1:139" x14ac:dyDescent="0.25">
      <c r="A27" s="10">
        <v>43593.44703703704</v>
      </c>
      <c r="B27">
        <v>70</v>
      </c>
      <c r="D27">
        <v>4</v>
      </c>
      <c r="E27">
        <v>1</v>
      </c>
      <c r="F27">
        <v>5</v>
      </c>
      <c r="G27">
        <v>3</v>
      </c>
      <c r="H27">
        <v>4</v>
      </c>
      <c r="I27">
        <v>2</v>
      </c>
      <c r="J27">
        <v>1</v>
      </c>
      <c r="K27">
        <v>1</v>
      </c>
      <c r="L27" s="13">
        <v>2</v>
      </c>
      <c r="S27">
        <v>2</v>
      </c>
      <c r="AL27" s="16">
        <v>2</v>
      </c>
      <c r="AM27" s="13">
        <v>8</v>
      </c>
      <c r="AN27">
        <v>1</v>
      </c>
      <c r="AO27" t="s">
        <v>451</v>
      </c>
      <c r="AP27">
        <v>1</v>
      </c>
      <c r="AU27">
        <v>1</v>
      </c>
      <c r="AV27">
        <v>1</v>
      </c>
      <c r="AY27">
        <v>1</v>
      </c>
      <c r="BB27">
        <v>1</v>
      </c>
      <c r="BG27">
        <v>1</v>
      </c>
      <c r="BH27">
        <v>1</v>
      </c>
      <c r="BL27">
        <v>1</v>
      </c>
      <c r="BN27">
        <v>1</v>
      </c>
      <c r="BO27">
        <v>1</v>
      </c>
      <c r="BS27" s="13">
        <v>100</v>
      </c>
      <c r="BW27" s="20">
        <v>30</v>
      </c>
      <c r="BX27" s="20"/>
      <c r="BY27" s="20">
        <v>0</v>
      </c>
      <c r="BZ27" s="20"/>
      <c r="CC27">
        <v>1</v>
      </c>
      <c r="CD27">
        <v>1</v>
      </c>
      <c r="CG27">
        <v>1</v>
      </c>
      <c r="CH27">
        <v>1</v>
      </c>
      <c r="CI27">
        <v>1</v>
      </c>
      <c r="CJ27" t="s">
        <v>881</v>
      </c>
      <c r="CN27">
        <v>1</v>
      </c>
      <c r="CR27">
        <v>1</v>
      </c>
      <c r="CT27" s="16">
        <v>14</v>
      </c>
      <c r="CU27" s="16">
        <v>13</v>
      </c>
      <c r="CV27" s="16">
        <v>14</v>
      </c>
      <c r="CW27" s="16">
        <v>14</v>
      </c>
      <c r="CX27" s="16">
        <v>16</v>
      </c>
      <c r="CY27" s="16">
        <v>16</v>
      </c>
      <c r="CZ27" s="16">
        <v>16</v>
      </c>
      <c r="DA27" s="16">
        <v>13</v>
      </c>
      <c r="DB27" s="16">
        <v>14</v>
      </c>
      <c r="DC27" s="16">
        <v>13</v>
      </c>
      <c r="DD27">
        <v>1</v>
      </c>
      <c r="DE27">
        <v>1</v>
      </c>
      <c r="DJ27">
        <v>1</v>
      </c>
      <c r="DM27" t="s">
        <v>882</v>
      </c>
      <c r="DN27" t="s">
        <v>883</v>
      </c>
      <c r="DO27" s="13">
        <v>8</v>
      </c>
      <c r="DP27" s="13">
        <v>8</v>
      </c>
      <c r="DQ27" s="13">
        <v>8</v>
      </c>
      <c r="DR27" s="13">
        <v>10</v>
      </c>
      <c r="DU27">
        <v>1</v>
      </c>
      <c r="DV27">
        <v>1</v>
      </c>
      <c r="EE27">
        <v>1</v>
      </c>
      <c r="EF27">
        <v>4</v>
      </c>
      <c r="EH27">
        <v>1</v>
      </c>
      <c r="EI27">
        <v>2</v>
      </c>
    </row>
    <row r="28" spans="1:139" x14ac:dyDescent="0.25">
      <c r="A28" s="10">
        <v>43593.749178240738</v>
      </c>
      <c r="B28">
        <v>65</v>
      </c>
      <c r="D28">
        <v>4</v>
      </c>
      <c r="E28">
        <v>3</v>
      </c>
      <c r="F28">
        <v>5</v>
      </c>
      <c r="G28">
        <v>3</v>
      </c>
      <c r="H28">
        <v>4</v>
      </c>
      <c r="I28">
        <v>4</v>
      </c>
      <c r="J28">
        <v>1</v>
      </c>
      <c r="K28">
        <v>1</v>
      </c>
      <c r="L28" s="13">
        <v>12</v>
      </c>
      <c r="S28">
        <v>1</v>
      </c>
      <c r="W28">
        <v>1</v>
      </c>
      <c r="Y28">
        <v>1</v>
      </c>
      <c r="AA28">
        <v>1</v>
      </c>
      <c r="AB28">
        <v>1</v>
      </c>
      <c r="AL28" s="16">
        <v>3</v>
      </c>
      <c r="AM28" s="13">
        <v>1</v>
      </c>
      <c r="AN28">
        <v>1</v>
      </c>
      <c r="AO28" t="s">
        <v>918</v>
      </c>
      <c r="AP28">
        <v>1</v>
      </c>
      <c r="AU28">
        <v>1</v>
      </c>
      <c r="AX28">
        <v>1</v>
      </c>
      <c r="AY28">
        <v>1</v>
      </c>
      <c r="BB28">
        <v>1</v>
      </c>
      <c r="BE28">
        <v>1</v>
      </c>
      <c r="BJ28">
        <v>1</v>
      </c>
      <c r="BL28">
        <v>1</v>
      </c>
      <c r="BN28">
        <v>1</v>
      </c>
      <c r="BS28" s="13">
        <v>70</v>
      </c>
      <c r="BT28">
        <v>2</v>
      </c>
      <c r="BU28">
        <v>1</v>
      </c>
      <c r="BV28">
        <v>3</v>
      </c>
      <c r="BW28" s="20">
        <v>100</v>
      </c>
      <c r="BX28" s="20">
        <v>40</v>
      </c>
      <c r="BY28" s="20">
        <v>75</v>
      </c>
      <c r="BZ28" s="20"/>
      <c r="CA28">
        <v>1</v>
      </c>
      <c r="CB28">
        <v>1</v>
      </c>
      <c r="CD28">
        <v>1</v>
      </c>
      <c r="CF28">
        <v>1</v>
      </c>
      <c r="CG28">
        <v>1</v>
      </c>
      <c r="CK28" t="s">
        <v>919</v>
      </c>
      <c r="CL28">
        <v>1</v>
      </c>
      <c r="CP28">
        <v>1</v>
      </c>
      <c r="CT28" s="16">
        <v>14</v>
      </c>
      <c r="CU28" s="16">
        <v>15</v>
      </c>
      <c r="CV28" s="16">
        <v>14</v>
      </c>
      <c r="CW28" s="16">
        <v>16</v>
      </c>
      <c r="CX28" s="16">
        <v>14</v>
      </c>
      <c r="CY28" s="16">
        <v>15</v>
      </c>
      <c r="CZ28" s="16">
        <v>16</v>
      </c>
      <c r="DA28" s="16">
        <v>15</v>
      </c>
      <c r="DB28" s="16">
        <v>15</v>
      </c>
      <c r="DC28" s="16">
        <v>15</v>
      </c>
      <c r="DD28">
        <v>1</v>
      </c>
      <c r="DE28">
        <v>1</v>
      </c>
      <c r="DF28">
        <v>1</v>
      </c>
      <c r="DG28">
        <v>1</v>
      </c>
      <c r="DJ28">
        <v>1</v>
      </c>
      <c r="DM28" t="s">
        <v>920</v>
      </c>
      <c r="DN28" t="s">
        <v>921</v>
      </c>
      <c r="DO28" s="13">
        <v>8</v>
      </c>
      <c r="DP28" s="13">
        <v>8</v>
      </c>
      <c r="DQ28" s="13">
        <v>8</v>
      </c>
      <c r="DR28" s="13">
        <v>8</v>
      </c>
      <c r="DU28">
        <v>1</v>
      </c>
      <c r="DV28">
        <v>1</v>
      </c>
      <c r="EA28">
        <v>1</v>
      </c>
      <c r="EF28">
        <v>6</v>
      </c>
      <c r="EG28" t="s">
        <v>922</v>
      </c>
      <c r="EH28">
        <v>2</v>
      </c>
      <c r="EI28">
        <v>2</v>
      </c>
    </row>
    <row r="29" spans="1:139" x14ac:dyDescent="0.25">
      <c r="A29" s="10">
        <v>43593.779004629629</v>
      </c>
      <c r="B29">
        <v>43</v>
      </c>
      <c r="C29">
        <v>82</v>
      </c>
      <c r="D29">
        <v>6</v>
      </c>
      <c r="E29">
        <v>1</v>
      </c>
      <c r="F29">
        <v>2</v>
      </c>
      <c r="G29">
        <v>6</v>
      </c>
      <c r="H29">
        <v>3</v>
      </c>
      <c r="I29">
        <v>4</v>
      </c>
      <c r="J29">
        <v>2</v>
      </c>
      <c r="K29">
        <v>1</v>
      </c>
      <c r="L29" s="13">
        <v>5</v>
      </c>
      <c r="S29">
        <v>5</v>
      </c>
      <c r="AL29" s="16">
        <v>4</v>
      </c>
      <c r="AM29" s="13">
        <v>8</v>
      </c>
      <c r="AN29">
        <v>1</v>
      </c>
      <c r="AO29" t="s">
        <v>923</v>
      </c>
      <c r="AP29">
        <v>1</v>
      </c>
      <c r="AU29">
        <v>1</v>
      </c>
      <c r="AX29">
        <v>1</v>
      </c>
      <c r="AY29">
        <v>1</v>
      </c>
      <c r="BB29">
        <v>1</v>
      </c>
      <c r="BG29">
        <v>1</v>
      </c>
      <c r="BJ29">
        <v>1</v>
      </c>
      <c r="BL29">
        <v>1</v>
      </c>
      <c r="BN29">
        <v>1</v>
      </c>
      <c r="BS29" s="13">
        <v>99</v>
      </c>
      <c r="BW29" s="20">
        <v>58</v>
      </c>
      <c r="BX29" s="20"/>
      <c r="BY29" s="20"/>
      <c r="BZ29" s="20"/>
      <c r="CF29">
        <v>1</v>
      </c>
      <c r="CG29">
        <v>1</v>
      </c>
      <c r="CT29" s="16">
        <v>15</v>
      </c>
      <c r="CU29" s="16">
        <v>13</v>
      </c>
      <c r="CV29" s="16">
        <v>16</v>
      </c>
      <c r="CX29" s="16">
        <v>16</v>
      </c>
      <c r="CY29" s="16">
        <v>16</v>
      </c>
      <c r="CZ29" s="16">
        <v>16</v>
      </c>
      <c r="DA29" s="16">
        <v>15</v>
      </c>
      <c r="DB29" s="16">
        <v>16</v>
      </c>
      <c r="DC29" s="16">
        <v>15</v>
      </c>
      <c r="DF29">
        <v>1</v>
      </c>
      <c r="DG29">
        <v>1</v>
      </c>
      <c r="DJ29">
        <v>1</v>
      </c>
      <c r="DM29" t="s">
        <v>924</v>
      </c>
      <c r="DN29" t="s">
        <v>925</v>
      </c>
      <c r="DO29" s="13">
        <v>7</v>
      </c>
      <c r="DP29" s="13">
        <v>7</v>
      </c>
      <c r="DQ29" s="13">
        <v>5</v>
      </c>
      <c r="DR29" s="13">
        <v>8</v>
      </c>
      <c r="DU29">
        <v>1</v>
      </c>
      <c r="DV29">
        <v>1</v>
      </c>
      <c r="EA29">
        <v>1</v>
      </c>
      <c r="EF29">
        <v>4</v>
      </c>
      <c r="EG29" t="s">
        <v>926</v>
      </c>
      <c r="EH29">
        <v>2</v>
      </c>
      <c r="EI29">
        <v>2</v>
      </c>
    </row>
    <row r="30" spans="1:139" x14ac:dyDescent="0.25">
      <c r="A30" s="10">
        <v>43594.495879629627</v>
      </c>
      <c r="B30">
        <v>50</v>
      </c>
      <c r="C30">
        <v>50</v>
      </c>
      <c r="D30">
        <v>2</v>
      </c>
      <c r="E30">
        <v>2</v>
      </c>
      <c r="F30">
        <v>6</v>
      </c>
      <c r="G30">
        <v>1</v>
      </c>
      <c r="H30">
        <v>2</v>
      </c>
      <c r="I30">
        <v>5</v>
      </c>
      <c r="J30">
        <v>2</v>
      </c>
      <c r="K30">
        <v>1</v>
      </c>
      <c r="L30" s="13">
        <v>3</v>
      </c>
      <c r="S30">
        <v>1</v>
      </c>
      <c r="AH30">
        <v>1</v>
      </c>
      <c r="AL30" s="16">
        <v>5</v>
      </c>
      <c r="AM30" s="13">
        <v>8</v>
      </c>
      <c r="AN30">
        <v>1</v>
      </c>
      <c r="AP30">
        <v>1</v>
      </c>
      <c r="AU30">
        <v>1</v>
      </c>
      <c r="AW30">
        <v>1</v>
      </c>
      <c r="AY30">
        <v>1</v>
      </c>
      <c r="BC30">
        <v>1</v>
      </c>
      <c r="BG30">
        <v>1</v>
      </c>
      <c r="BJ30">
        <v>1</v>
      </c>
      <c r="BL30">
        <v>1</v>
      </c>
      <c r="BN30">
        <v>1</v>
      </c>
      <c r="BO30">
        <v>1</v>
      </c>
      <c r="BS30" s="13">
        <v>51</v>
      </c>
      <c r="BT30">
        <v>1</v>
      </c>
      <c r="BU30">
        <v>2</v>
      </c>
      <c r="BV30">
        <v>3</v>
      </c>
      <c r="BW30" s="20"/>
      <c r="BX30" s="20"/>
      <c r="BY30" s="20"/>
      <c r="BZ30" s="20"/>
      <c r="CA30">
        <v>1</v>
      </c>
      <c r="CC30">
        <v>1</v>
      </c>
      <c r="CF30">
        <v>1</v>
      </c>
      <c r="CL30">
        <v>1</v>
      </c>
      <c r="CP30">
        <v>1</v>
      </c>
      <c r="CT30" s="16">
        <v>14</v>
      </c>
      <c r="DE30">
        <v>1</v>
      </c>
      <c r="DH30">
        <v>1</v>
      </c>
      <c r="DR30" s="13">
        <v>8</v>
      </c>
      <c r="DU30">
        <v>1</v>
      </c>
      <c r="DV30">
        <v>1</v>
      </c>
      <c r="EE30">
        <v>1</v>
      </c>
      <c r="EF30">
        <v>7</v>
      </c>
      <c r="EH30">
        <v>2</v>
      </c>
      <c r="EI30">
        <v>2</v>
      </c>
    </row>
    <row r="31" spans="1:139" x14ac:dyDescent="0.25">
      <c r="A31" s="10">
        <v>43595.303090277775</v>
      </c>
      <c r="B31">
        <v>80</v>
      </c>
      <c r="C31">
        <v>90</v>
      </c>
      <c r="D31">
        <v>7</v>
      </c>
      <c r="E31">
        <v>3</v>
      </c>
      <c r="F31">
        <v>6</v>
      </c>
      <c r="G31">
        <v>1</v>
      </c>
      <c r="H31">
        <v>4</v>
      </c>
      <c r="I31">
        <v>3</v>
      </c>
      <c r="J31">
        <v>1</v>
      </c>
      <c r="K31">
        <v>1</v>
      </c>
      <c r="L31" s="13">
        <v>1</v>
      </c>
      <c r="S31">
        <v>3</v>
      </c>
      <c r="AL31" s="16">
        <v>3</v>
      </c>
      <c r="AM31" s="13">
        <v>5</v>
      </c>
      <c r="AN31">
        <v>1</v>
      </c>
      <c r="AP31">
        <v>1</v>
      </c>
      <c r="AU31">
        <v>1</v>
      </c>
      <c r="AX31">
        <v>1</v>
      </c>
      <c r="BA31">
        <v>1</v>
      </c>
      <c r="BC31">
        <v>1</v>
      </c>
      <c r="BG31">
        <v>1</v>
      </c>
      <c r="BH31">
        <v>1</v>
      </c>
      <c r="BL31">
        <v>1</v>
      </c>
      <c r="BN31">
        <v>1</v>
      </c>
      <c r="BO31">
        <v>1</v>
      </c>
      <c r="BS31" s="13">
        <v>80</v>
      </c>
      <c r="BT31">
        <v>2</v>
      </c>
      <c r="BU31">
        <v>1</v>
      </c>
      <c r="BV31">
        <v>3</v>
      </c>
      <c r="BW31" s="20">
        <v>40</v>
      </c>
      <c r="BX31" s="20">
        <v>12</v>
      </c>
      <c r="BY31" s="20"/>
      <c r="BZ31" s="20"/>
      <c r="CD31">
        <v>1</v>
      </c>
      <c r="CL31">
        <v>1</v>
      </c>
      <c r="CP31">
        <v>1</v>
      </c>
      <c r="CT31" s="16">
        <v>14</v>
      </c>
      <c r="CU31" s="16">
        <v>15</v>
      </c>
      <c r="CV31" s="16">
        <v>13</v>
      </c>
      <c r="CW31" s="16">
        <v>15</v>
      </c>
      <c r="CX31" s="16">
        <v>15</v>
      </c>
      <c r="CY31" s="16">
        <v>15</v>
      </c>
      <c r="CZ31" s="16">
        <v>16</v>
      </c>
      <c r="DA31" s="16">
        <v>13</v>
      </c>
      <c r="DB31" s="16">
        <v>13</v>
      </c>
      <c r="DC31" s="16">
        <v>13</v>
      </c>
      <c r="DD31">
        <v>1</v>
      </c>
      <c r="DE31">
        <v>1</v>
      </c>
      <c r="DJ31">
        <v>1</v>
      </c>
      <c r="DM31" t="s">
        <v>968</v>
      </c>
      <c r="DN31" t="s">
        <v>969</v>
      </c>
      <c r="DO31" s="13">
        <v>7</v>
      </c>
      <c r="DP31" s="13">
        <v>8</v>
      </c>
      <c r="DQ31" s="13">
        <v>6</v>
      </c>
      <c r="DR31" s="13">
        <v>7</v>
      </c>
      <c r="DU31">
        <v>1</v>
      </c>
      <c r="DV31">
        <v>1</v>
      </c>
      <c r="EA31">
        <v>1</v>
      </c>
      <c r="EF31">
        <v>5</v>
      </c>
      <c r="EH31">
        <v>2</v>
      </c>
      <c r="EI31">
        <v>1</v>
      </c>
    </row>
    <row r="32" spans="1:139" x14ac:dyDescent="0.25">
      <c r="A32" s="10">
        <v>43600.399861111109</v>
      </c>
      <c r="B32">
        <v>40</v>
      </c>
      <c r="D32">
        <v>4</v>
      </c>
      <c r="E32">
        <v>2</v>
      </c>
      <c r="F32">
        <v>3</v>
      </c>
      <c r="G32">
        <v>7</v>
      </c>
      <c r="H32">
        <v>2</v>
      </c>
      <c r="I32">
        <v>4</v>
      </c>
      <c r="J32">
        <v>2</v>
      </c>
      <c r="K32">
        <v>1</v>
      </c>
      <c r="L32" s="13">
        <v>13</v>
      </c>
      <c r="S32">
        <v>2</v>
      </c>
      <c r="AL32" s="16">
        <v>4</v>
      </c>
      <c r="AM32" s="13">
        <v>5</v>
      </c>
      <c r="AN32">
        <v>1</v>
      </c>
      <c r="AO32" t="s">
        <v>1006</v>
      </c>
      <c r="AQ32">
        <v>1</v>
      </c>
      <c r="AU32">
        <v>1</v>
      </c>
      <c r="AV32">
        <v>1</v>
      </c>
      <c r="AY32">
        <v>1</v>
      </c>
      <c r="BB32">
        <v>1</v>
      </c>
      <c r="BG32">
        <v>1</v>
      </c>
      <c r="BI32">
        <v>1</v>
      </c>
      <c r="BW32" s="20"/>
      <c r="BX32" s="20"/>
      <c r="BY32" s="20"/>
      <c r="BZ32" s="20"/>
      <c r="DO32" s="13">
        <v>5</v>
      </c>
      <c r="DP32" s="13">
        <v>5</v>
      </c>
      <c r="DQ32" s="13">
        <v>5</v>
      </c>
      <c r="DR32" s="13">
        <v>8</v>
      </c>
      <c r="DU32">
        <v>1</v>
      </c>
      <c r="DV32">
        <v>1</v>
      </c>
      <c r="EA32">
        <v>1</v>
      </c>
      <c r="EF32">
        <v>3</v>
      </c>
      <c r="EH32">
        <v>1</v>
      </c>
      <c r="EI32">
        <v>2</v>
      </c>
    </row>
    <row r="33" spans="1:139" x14ac:dyDescent="0.25">
      <c r="A33" s="10">
        <v>43600.404699074075</v>
      </c>
      <c r="B33">
        <v>0</v>
      </c>
      <c r="C33">
        <v>0</v>
      </c>
      <c r="D33">
        <v>4</v>
      </c>
      <c r="E33">
        <v>4</v>
      </c>
      <c r="F33">
        <v>7</v>
      </c>
      <c r="G33">
        <v>7</v>
      </c>
      <c r="H33">
        <v>1</v>
      </c>
      <c r="I33">
        <v>1</v>
      </c>
      <c r="J33">
        <v>1</v>
      </c>
      <c r="K33">
        <v>1</v>
      </c>
      <c r="L33" s="13">
        <v>10</v>
      </c>
      <c r="S33">
        <v>2</v>
      </c>
      <c r="AL33" s="16">
        <v>4</v>
      </c>
      <c r="AM33" s="13">
        <v>1</v>
      </c>
      <c r="AN33">
        <v>1</v>
      </c>
      <c r="AO33">
        <v>1422</v>
      </c>
      <c r="AQ33">
        <v>1</v>
      </c>
      <c r="AU33">
        <v>1</v>
      </c>
      <c r="AX33">
        <v>1</v>
      </c>
      <c r="BA33">
        <v>1</v>
      </c>
      <c r="BB33">
        <v>1</v>
      </c>
      <c r="BE33">
        <v>1</v>
      </c>
      <c r="BH33">
        <v>1</v>
      </c>
      <c r="BK33" t="s">
        <v>1009</v>
      </c>
      <c r="BW33" s="20"/>
      <c r="BX33" s="20"/>
      <c r="BY33" s="20"/>
      <c r="BZ33" s="20"/>
      <c r="CK33" t="s">
        <v>1010</v>
      </c>
      <c r="DM33" t="s">
        <v>1011</v>
      </c>
      <c r="DN33" t="s">
        <v>1012</v>
      </c>
      <c r="DO33" s="13">
        <v>8</v>
      </c>
      <c r="DP33" s="13">
        <v>8</v>
      </c>
      <c r="DQ33" s="13">
        <v>8</v>
      </c>
      <c r="DR33" s="13">
        <v>6</v>
      </c>
      <c r="DU33">
        <v>1</v>
      </c>
      <c r="DV33">
        <v>1</v>
      </c>
      <c r="EA33">
        <v>1</v>
      </c>
      <c r="EF33">
        <v>4</v>
      </c>
      <c r="EG33" t="s">
        <v>1013</v>
      </c>
      <c r="EH33">
        <v>1</v>
      </c>
      <c r="EI33">
        <v>1</v>
      </c>
    </row>
    <row r="34" spans="1:139" x14ac:dyDescent="0.25">
      <c r="A34" s="10">
        <v>43600.418124999997</v>
      </c>
      <c r="B34">
        <v>71</v>
      </c>
      <c r="C34">
        <v>1</v>
      </c>
      <c r="D34">
        <v>3</v>
      </c>
      <c r="E34">
        <v>2</v>
      </c>
      <c r="F34">
        <v>6</v>
      </c>
      <c r="G34">
        <v>6</v>
      </c>
      <c r="H34">
        <v>4</v>
      </c>
      <c r="I34">
        <v>6</v>
      </c>
      <c r="J34">
        <v>1</v>
      </c>
      <c r="K34">
        <v>1</v>
      </c>
      <c r="L34" s="13">
        <v>9</v>
      </c>
      <c r="S34">
        <v>3</v>
      </c>
      <c r="AL34" s="16">
        <v>3</v>
      </c>
      <c r="AM34" s="13">
        <v>5</v>
      </c>
      <c r="AN34">
        <v>3</v>
      </c>
      <c r="AQ34">
        <v>1</v>
      </c>
      <c r="AU34">
        <v>1</v>
      </c>
      <c r="AX34">
        <v>1</v>
      </c>
      <c r="BA34">
        <v>1</v>
      </c>
      <c r="BD34">
        <v>1</v>
      </c>
      <c r="BG34">
        <v>1</v>
      </c>
      <c r="BJ34">
        <v>1</v>
      </c>
      <c r="BW34" s="20"/>
      <c r="BX34" s="20"/>
      <c r="BY34" s="20"/>
      <c r="BZ34" s="20"/>
      <c r="DM34" t="s">
        <v>1022</v>
      </c>
      <c r="DN34" t="s">
        <v>1023</v>
      </c>
      <c r="DO34" s="13">
        <v>8</v>
      </c>
      <c r="DP34" s="13">
        <v>8</v>
      </c>
      <c r="DQ34" s="13">
        <v>7</v>
      </c>
      <c r="DR34" s="13">
        <v>7</v>
      </c>
      <c r="DT34">
        <v>1</v>
      </c>
      <c r="DV34">
        <v>1</v>
      </c>
      <c r="ED34">
        <v>1</v>
      </c>
      <c r="EG34" t="s">
        <v>1024</v>
      </c>
      <c r="EH34">
        <v>1</v>
      </c>
      <c r="EI34">
        <v>1</v>
      </c>
    </row>
    <row r="35" spans="1:139" x14ac:dyDescent="0.25">
      <c r="A35" s="10">
        <v>43600.453935185185</v>
      </c>
      <c r="B35">
        <v>20</v>
      </c>
      <c r="C35">
        <v>20</v>
      </c>
      <c r="D35">
        <v>4</v>
      </c>
      <c r="E35">
        <v>2</v>
      </c>
      <c r="F35">
        <v>4</v>
      </c>
      <c r="G35">
        <v>4</v>
      </c>
      <c r="H35">
        <v>2</v>
      </c>
      <c r="I35">
        <v>3</v>
      </c>
      <c r="J35">
        <v>2</v>
      </c>
      <c r="K35">
        <v>1</v>
      </c>
      <c r="L35" s="13">
        <v>1</v>
      </c>
      <c r="S35">
        <v>4</v>
      </c>
      <c r="AL35" s="16">
        <v>4</v>
      </c>
      <c r="AM35" s="13">
        <v>8</v>
      </c>
      <c r="AN35">
        <v>1</v>
      </c>
      <c r="AO35" t="s">
        <v>1081</v>
      </c>
      <c r="AP35">
        <v>1</v>
      </c>
      <c r="AU35">
        <v>1</v>
      </c>
      <c r="AX35">
        <v>1</v>
      </c>
      <c r="BA35">
        <v>1</v>
      </c>
      <c r="BD35">
        <v>1</v>
      </c>
      <c r="BF35">
        <v>1</v>
      </c>
      <c r="BI35">
        <v>1</v>
      </c>
      <c r="BK35" t="s">
        <v>1082</v>
      </c>
      <c r="BL35">
        <v>1</v>
      </c>
      <c r="BN35">
        <v>1</v>
      </c>
      <c r="BQ35">
        <v>1</v>
      </c>
      <c r="BR35" t="s">
        <v>1083</v>
      </c>
      <c r="BS35" s="13">
        <v>100</v>
      </c>
      <c r="BW35" s="20">
        <v>350</v>
      </c>
      <c r="BX35" s="20"/>
      <c r="BY35" s="20"/>
      <c r="BZ35" s="20"/>
      <c r="CI35">
        <v>1</v>
      </c>
      <c r="CJ35" t="s">
        <v>210</v>
      </c>
      <c r="CL35">
        <v>1</v>
      </c>
      <c r="CP35">
        <v>1</v>
      </c>
      <c r="CT35" s="16">
        <v>15</v>
      </c>
      <c r="CU35" s="16">
        <v>16</v>
      </c>
      <c r="CV35" s="16">
        <v>14</v>
      </c>
      <c r="CW35" s="16">
        <v>14</v>
      </c>
      <c r="CX35" s="16">
        <v>14</v>
      </c>
      <c r="CY35" s="16">
        <v>16</v>
      </c>
      <c r="CZ35" s="16">
        <v>16</v>
      </c>
      <c r="DA35" s="16">
        <v>16</v>
      </c>
      <c r="DB35" s="16">
        <v>14</v>
      </c>
      <c r="DC35" s="16">
        <v>14</v>
      </c>
      <c r="DF35">
        <v>1</v>
      </c>
      <c r="DJ35">
        <v>1</v>
      </c>
      <c r="DM35" t="s">
        <v>1084</v>
      </c>
      <c r="DN35" t="s">
        <v>1085</v>
      </c>
      <c r="DO35" s="13">
        <v>7</v>
      </c>
      <c r="DP35" s="13">
        <v>7</v>
      </c>
      <c r="DQ35" s="13">
        <v>5</v>
      </c>
      <c r="DR35" s="13">
        <v>10</v>
      </c>
      <c r="DU35">
        <v>1</v>
      </c>
      <c r="DV35">
        <v>1</v>
      </c>
      <c r="EA35">
        <v>1</v>
      </c>
      <c r="EF35">
        <v>7</v>
      </c>
      <c r="EH35">
        <v>2</v>
      </c>
      <c r="EI35">
        <v>2</v>
      </c>
    </row>
    <row r="36" spans="1:139" x14ac:dyDescent="0.25">
      <c r="A36" s="10">
        <v>43600.923541666663</v>
      </c>
      <c r="B36">
        <v>20</v>
      </c>
      <c r="C36">
        <v>25</v>
      </c>
      <c r="D36">
        <v>5</v>
      </c>
      <c r="E36">
        <v>3</v>
      </c>
      <c r="F36">
        <v>3</v>
      </c>
      <c r="G36">
        <v>2</v>
      </c>
      <c r="H36">
        <v>1</v>
      </c>
      <c r="I36">
        <v>5</v>
      </c>
      <c r="J36">
        <v>1</v>
      </c>
      <c r="K36">
        <v>1</v>
      </c>
      <c r="L36" s="13">
        <v>1</v>
      </c>
      <c r="S36">
        <v>1</v>
      </c>
      <c r="AL36" s="16">
        <v>4</v>
      </c>
      <c r="AM36" s="13">
        <v>1</v>
      </c>
      <c r="AN36">
        <v>1</v>
      </c>
      <c r="AP36">
        <v>1</v>
      </c>
      <c r="AU36">
        <v>1</v>
      </c>
      <c r="AX36">
        <v>1</v>
      </c>
      <c r="BA36">
        <v>1</v>
      </c>
      <c r="BD36">
        <v>1</v>
      </c>
      <c r="BG36">
        <v>1</v>
      </c>
      <c r="BJ36">
        <v>1</v>
      </c>
      <c r="BL36">
        <v>1</v>
      </c>
      <c r="BN36">
        <v>1</v>
      </c>
      <c r="BS36" s="13">
        <v>100</v>
      </c>
      <c r="BW36" s="20">
        <v>100</v>
      </c>
      <c r="BX36" s="20">
        <v>50</v>
      </c>
      <c r="BY36" s="20">
        <v>40</v>
      </c>
      <c r="BZ36" s="20"/>
      <c r="CL36">
        <v>1</v>
      </c>
      <c r="CT36" s="16">
        <v>13</v>
      </c>
      <c r="CU36" s="16">
        <v>14</v>
      </c>
      <c r="CV36" s="16">
        <v>14</v>
      </c>
      <c r="CW36" s="16">
        <v>14</v>
      </c>
      <c r="CX36" s="16">
        <v>14</v>
      </c>
      <c r="CY36" s="16">
        <v>15</v>
      </c>
      <c r="CZ36" s="16">
        <v>14</v>
      </c>
      <c r="DA36" s="16">
        <v>14</v>
      </c>
      <c r="DB36" s="16">
        <v>13</v>
      </c>
      <c r="DC36" s="16">
        <v>13</v>
      </c>
      <c r="DE36">
        <v>1</v>
      </c>
      <c r="DI36">
        <v>1</v>
      </c>
      <c r="DO36" s="13">
        <v>5</v>
      </c>
      <c r="DP36" s="13">
        <v>7</v>
      </c>
      <c r="DQ36" s="13">
        <v>5</v>
      </c>
      <c r="DR36" s="13">
        <v>10</v>
      </c>
      <c r="DU36">
        <v>1</v>
      </c>
      <c r="DV36">
        <v>1</v>
      </c>
      <c r="EA36">
        <v>1</v>
      </c>
      <c r="EF36">
        <v>6</v>
      </c>
      <c r="EH36">
        <v>2</v>
      </c>
      <c r="EI36">
        <v>2</v>
      </c>
    </row>
    <row r="37" spans="1:139" x14ac:dyDescent="0.25">
      <c r="A37" s="10">
        <v>43601.247858796298</v>
      </c>
      <c r="B37">
        <v>100</v>
      </c>
      <c r="C37">
        <v>0</v>
      </c>
      <c r="D37">
        <v>1</v>
      </c>
      <c r="E37">
        <v>3</v>
      </c>
      <c r="F37">
        <v>7</v>
      </c>
      <c r="G37">
        <v>1</v>
      </c>
      <c r="H37">
        <v>1</v>
      </c>
      <c r="I37">
        <v>6</v>
      </c>
      <c r="J37">
        <v>1</v>
      </c>
      <c r="K37">
        <v>1</v>
      </c>
      <c r="L37" s="13">
        <v>11</v>
      </c>
      <c r="S37">
        <v>2</v>
      </c>
      <c r="AL37" s="16">
        <v>2</v>
      </c>
      <c r="AM37" s="13">
        <v>8</v>
      </c>
      <c r="AN37">
        <v>1</v>
      </c>
      <c r="AO37" t="s">
        <v>1133</v>
      </c>
      <c r="AP37">
        <v>1</v>
      </c>
      <c r="AV37">
        <v>1</v>
      </c>
      <c r="BL37">
        <v>1</v>
      </c>
      <c r="BN37">
        <v>1</v>
      </c>
      <c r="BS37" s="13">
        <v>100</v>
      </c>
      <c r="BW37" s="20">
        <v>60</v>
      </c>
      <c r="BX37" s="20">
        <v>40</v>
      </c>
      <c r="BY37" s="20"/>
      <c r="BZ37" s="20"/>
      <c r="CI37">
        <v>1</v>
      </c>
      <c r="CJ37" t="s">
        <v>1134</v>
      </c>
      <c r="CK37" t="s">
        <v>1135</v>
      </c>
      <c r="CL37">
        <v>1</v>
      </c>
      <c r="CT37" s="16">
        <v>13</v>
      </c>
      <c r="CU37" s="16">
        <v>13</v>
      </c>
      <c r="CV37" s="16">
        <v>13</v>
      </c>
      <c r="CW37" s="16">
        <v>13</v>
      </c>
      <c r="CX37" s="16">
        <v>13</v>
      </c>
      <c r="CY37" s="16">
        <v>13</v>
      </c>
      <c r="CZ37" s="16">
        <v>13</v>
      </c>
      <c r="DA37" s="16">
        <v>13</v>
      </c>
      <c r="DB37" s="16">
        <v>13</v>
      </c>
      <c r="DC37" s="16">
        <v>13</v>
      </c>
      <c r="DD37">
        <v>1</v>
      </c>
      <c r="DE37">
        <v>1</v>
      </c>
      <c r="DI37">
        <v>1</v>
      </c>
      <c r="DM37" t="s">
        <v>1136</v>
      </c>
      <c r="DN37" t="s">
        <v>1137</v>
      </c>
      <c r="DO37" s="13">
        <v>8</v>
      </c>
      <c r="DP37" s="13">
        <v>8</v>
      </c>
      <c r="DQ37" s="13">
        <v>5</v>
      </c>
      <c r="DR37" s="13">
        <v>9</v>
      </c>
      <c r="DU37">
        <v>1</v>
      </c>
      <c r="DV37">
        <v>1</v>
      </c>
      <c r="EA37">
        <v>1</v>
      </c>
      <c r="EF37">
        <v>7</v>
      </c>
      <c r="EG37" t="s">
        <v>1138</v>
      </c>
      <c r="EH37">
        <v>1</v>
      </c>
      <c r="EI37">
        <v>1</v>
      </c>
    </row>
    <row r="38" spans="1:139" x14ac:dyDescent="0.25">
      <c r="A38" s="10">
        <v>43601.467129629629</v>
      </c>
      <c r="B38">
        <v>50</v>
      </c>
      <c r="C38">
        <v>50</v>
      </c>
      <c r="D38">
        <v>4</v>
      </c>
      <c r="E38">
        <v>2</v>
      </c>
      <c r="F38">
        <v>6</v>
      </c>
      <c r="G38">
        <v>2</v>
      </c>
      <c r="H38">
        <v>4</v>
      </c>
      <c r="I38">
        <v>4</v>
      </c>
      <c r="J38">
        <v>1</v>
      </c>
      <c r="K38">
        <v>1</v>
      </c>
      <c r="L38" s="13">
        <v>12</v>
      </c>
      <c r="S38">
        <v>5</v>
      </c>
      <c r="AL38" s="16">
        <v>2</v>
      </c>
      <c r="AM38" s="13">
        <v>6</v>
      </c>
      <c r="AN38">
        <v>1</v>
      </c>
      <c r="AO38" t="s">
        <v>1153</v>
      </c>
      <c r="AR38">
        <v>1</v>
      </c>
      <c r="AU38">
        <v>1</v>
      </c>
      <c r="AX38">
        <v>1</v>
      </c>
      <c r="BA38">
        <v>1</v>
      </c>
      <c r="BC38">
        <v>1</v>
      </c>
      <c r="BE38">
        <v>1</v>
      </c>
      <c r="BH38">
        <v>1</v>
      </c>
      <c r="BK38" t="s">
        <v>1154</v>
      </c>
      <c r="BW38" s="20"/>
      <c r="BX38" s="20"/>
      <c r="BY38" s="20"/>
      <c r="BZ38" s="20"/>
      <c r="CK38" t="s">
        <v>1155</v>
      </c>
      <c r="DM38" t="s">
        <v>1156</v>
      </c>
      <c r="DO38" s="13">
        <v>7</v>
      </c>
      <c r="DP38" s="13">
        <v>7</v>
      </c>
      <c r="DQ38" s="13">
        <v>7</v>
      </c>
      <c r="DR38" s="13">
        <v>10</v>
      </c>
      <c r="DU38">
        <v>1</v>
      </c>
      <c r="DV38">
        <v>1</v>
      </c>
      <c r="EA38">
        <v>1</v>
      </c>
      <c r="EF38">
        <v>7</v>
      </c>
      <c r="EH38">
        <v>2</v>
      </c>
      <c r="EI38">
        <v>2</v>
      </c>
    </row>
    <row r="39" spans="1:139" x14ac:dyDescent="0.25">
      <c r="A39" s="10">
        <v>43602.399039351854</v>
      </c>
      <c r="C39">
        <v>30</v>
      </c>
      <c r="D39">
        <v>2</v>
      </c>
      <c r="E39">
        <v>6</v>
      </c>
      <c r="F39">
        <v>7</v>
      </c>
      <c r="G39">
        <v>3</v>
      </c>
      <c r="H39">
        <v>4</v>
      </c>
      <c r="I39">
        <v>2</v>
      </c>
      <c r="J39">
        <v>1</v>
      </c>
      <c r="K39">
        <v>1</v>
      </c>
      <c r="L39" s="13">
        <v>13</v>
      </c>
      <c r="S39">
        <v>2</v>
      </c>
      <c r="AL39" s="16">
        <v>4</v>
      </c>
      <c r="AM39" s="13">
        <v>1</v>
      </c>
      <c r="AN39">
        <v>1</v>
      </c>
      <c r="AO39" t="s">
        <v>1208</v>
      </c>
      <c r="AP39">
        <v>1</v>
      </c>
      <c r="AT39">
        <v>1</v>
      </c>
      <c r="AW39">
        <v>1</v>
      </c>
      <c r="AY39">
        <v>1</v>
      </c>
      <c r="BB39">
        <v>1</v>
      </c>
      <c r="BF39">
        <v>1</v>
      </c>
      <c r="BI39">
        <v>1</v>
      </c>
      <c r="BL39">
        <v>1</v>
      </c>
      <c r="BN39">
        <v>1</v>
      </c>
      <c r="BO39">
        <v>1</v>
      </c>
      <c r="BP39">
        <v>1</v>
      </c>
      <c r="BS39" s="13">
        <v>80</v>
      </c>
      <c r="BT39">
        <v>2</v>
      </c>
      <c r="BU39">
        <v>1</v>
      </c>
      <c r="BV39">
        <v>3</v>
      </c>
      <c r="BW39" s="20">
        <v>75</v>
      </c>
      <c r="BX39" s="20">
        <v>50</v>
      </c>
      <c r="BY39" s="20">
        <v>75</v>
      </c>
      <c r="BZ39" s="20"/>
      <c r="CA39">
        <v>1</v>
      </c>
      <c r="CC39">
        <v>1</v>
      </c>
      <c r="CD39">
        <v>1</v>
      </c>
      <c r="CE39">
        <v>1</v>
      </c>
      <c r="CG39">
        <v>1</v>
      </c>
      <c r="CK39" t="s">
        <v>1209</v>
      </c>
      <c r="CL39">
        <v>1</v>
      </c>
      <c r="CP39">
        <v>1</v>
      </c>
      <c r="CT39" s="16">
        <v>13</v>
      </c>
      <c r="CU39" s="16">
        <v>13</v>
      </c>
      <c r="CV39" s="16">
        <v>13</v>
      </c>
      <c r="CW39" s="16">
        <v>13</v>
      </c>
      <c r="CX39" s="16">
        <v>13</v>
      </c>
      <c r="CY39" s="16">
        <v>14</v>
      </c>
      <c r="CZ39" s="16">
        <v>14</v>
      </c>
      <c r="DA39" s="16">
        <v>13</v>
      </c>
      <c r="DB39" s="16">
        <v>13</v>
      </c>
      <c r="DC39" s="16">
        <v>13</v>
      </c>
      <c r="DD39">
        <v>1</v>
      </c>
      <c r="DE39">
        <v>1</v>
      </c>
      <c r="DF39">
        <v>1</v>
      </c>
      <c r="DK39">
        <v>1</v>
      </c>
      <c r="DL39" t="s">
        <v>1210</v>
      </c>
      <c r="DM39" t="s">
        <v>1211</v>
      </c>
      <c r="DN39" t="s">
        <v>1212</v>
      </c>
      <c r="DO39" s="13">
        <v>7</v>
      </c>
      <c r="DP39" s="13">
        <v>8</v>
      </c>
      <c r="DQ39" s="13">
        <v>6</v>
      </c>
      <c r="DR39" s="13">
        <v>7</v>
      </c>
      <c r="DT39">
        <v>1</v>
      </c>
      <c r="DY39">
        <v>1</v>
      </c>
      <c r="ED39">
        <v>1</v>
      </c>
      <c r="EG39" t="s">
        <v>1213</v>
      </c>
      <c r="EH39">
        <v>1</v>
      </c>
      <c r="EI39">
        <v>2</v>
      </c>
    </row>
    <row r="40" spans="1:139" x14ac:dyDescent="0.25">
      <c r="A40" s="10">
        <v>43606.535682870373</v>
      </c>
      <c r="B40">
        <v>50</v>
      </c>
      <c r="C40">
        <v>75</v>
      </c>
      <c r="D40">
        <v>6</v>
      </c>
      <c r="E40">
        <v>2</v>
      </c>
      <c r="F40">
        <v>3</v>
      </c>
      <c r="G40">
        <v>2</v>
      </c>
      <c r="H40">
        <v>4</v>
      </c>
      <c r="I40">
        <v>2</v>
      </c>
      <c r="J40">
        <v>1</v>
      </c>
      <c r="K40">
        <v>1</v>
      </c>
      <c r="L40" s="13">
        <v>8</v>
      </c>
      <c r="S40">
        <v>2</v>
      </c>
      <c r="AL40" s="16">
        <v>4</v>
      </c>
      <c r="AM40" s="13">
        <v>7</v>
      </c>
      <c r="AN40">
        <v>1</v>
      </c>
      <c r="AO40" t="s">
        <v>1243</v>
      </c>
      <c r="AP40">
        <v>1</v>
      </c>
      <c r="AU40">
        <v>1</v>
      </c>
      <c r="AW40">
        <v>1</v>
      </c>
      <c r="BA40">
        <v>1</v>
      </c>
      <c r="BD40">
        <v>1</v>
      </c>
      <c r="BG40">
        <v>1</v>
      </c>
      <c r="BJ40">
        <v>1</v>
      </c>
      <c r="BL40">
        <v>1</v>
      </c>
      <c r="BN40">
        <v>1</v>
      </c>
      <c r="BO40">
        <v>1</v>
      </c>
      <c r="BS40" s="13">
        <v>75</v>
      </c>
      <c r="BW40" s="20">
        <v>80</v>
      </c>
      <c r="BX40" s="20"/>
      <c r="BY40" s="20"/>
      <c r="BZ40" s="20"/>
      <c r="CC40">
        <v>1</v>
      </c>
      <c r="CK40" t="s">
        <v>1244</v>
      </c>
      <c r="CL40">
        <v>1</v>
      </c>
      <c r="CP40">
        <v>1</v>
      </c>
      <c r="CT40" s="16">
        <v>13</v>
      </c>
      <c r="CU40" s="16">
        <v>15</v>
      </c>
      <c r="CV40" s="16">
        <v>13</v>
      </c>
      <c r="CW40" s="16">
        <v>15</v>
      </c>
      <c r="CX40" s="16">
        <v>16</v>
      </c>
      <c r="CY40" s="16">
        <v>13</v>
      </c>
      <c r="CZ40" s="16">
        <v>13</v>
      </c>
      <c r="DA40" s="16">
        <v>13</v>
      </c>
      <c r="DB40" s="16">
        <v>13</v>
      </c>
      <c r="DC40" s="16">
        <v>13</v>
      </c>
      <c r="DD40">
        <v>1</v>
      </c>
      <c r="DE40">
        <v>1</v>
      </c>
      <c r="DJ40">
        <v>1</v>
      </c>
      <c r="DM40" t="s">
        <v>1245</v>
      </c>
      <c r="DN40" t="s">
        <v>1246</v>
      </c>
      <c r="DO40" s="13">
        <v>5</v>
      </c>
      <c r="DP40" s="13">
        <v>8</v>
      </c>
      <c r="DQ40" s="13">
        <v>5</v>
      </c>
      <c r="DR40" s="13">
        <v>10</v>
      </c>
      <c r="DU40">
        <v>1</v>
      </c>
      <c r="DV40">
        <v>1</v>
      </c>
      <c r="EA40">
        <v>1</v>
      </c>
      <c r="EF40">
        <v>7</v>
      </c>
      <c r="EH40">
        <v>1</v>
      </c>
      <c r="EI40">
        <v>2</v>
      </c>
    </row>
    <row r="41" spans="1:139" x14ac:dyDescent="0.25">
      <c r="A41" s="10">
        <v>43619.518425925926</v>
      </c>
      <c r="B41">
        <v>11</v>
      </c>
      <c r="C41">
        <v>16</v>
      </c>
      <c r="D41">
        <v>5</v>
      </c>
      <c r="E41">
        <v>7</v>
      </c>
      <c r="F41">
        <v>6</v>
      </c>
      <c r="G41">
        <v>1</v>
      </c>
      <c r="H41">
        <v>4</v>
      </c>
      <c r="I41">
        <v>1</v>
      </c>
      <c r="J41">
        <v>1</v>
      </c>
      <c r="K41">
        <v>1</v>
      </c>
      <c r="L41" s="13">
        <v>13</v>
      </c>
      <c r="S41">
        <v>4</v>
      </c>
      <c r="AL41" s="16">
        <v>4</v>
      </c>
      <c r="AM41" s="13">
        <v>1</v>
      </c>
      <c r="AN41">
        <v>1</v>
      </c>
      <c r="AO41" t="s">
        <v>305</v>
      </c>
      <c r="AP41">
        <v>1</v>
      </c>
      <c r="AU41">
        <v>1</v>
      </c>
      <c r="AX41">
        <v>1</v>
      </c>
      <c r="BA41">
        <v>1</v>
      </c>
      <c r="BD41">
        <v>1</v>
      </c>
      <c r="BG41">
        <v>1</v>
      </c>
      <c r="BJ41">
        <v>1</v>
      </c>
      <c r="BL41">
        <v>1</v>
      </c>
      <c r="BN41">
        <v>1</v>
      </c>
      <c r="BS41" s="13">
        <v>91</v>
      </c>
      <c r="BT41">
        <v>2</v>
      </c>
      <c r="BU41">
        <v>1</v>
      </c>
      <c r="BV41">
        <v>3</v>
      </c>
      <c r="BW41" s="20">
        <v>65</v>
      </c>
      <c r="BX41" s="20">
        <v>35</v>
      </c>
      <c r="BY41" s="20"/>
      <c r="BZ41" s="20"/>
      <c r="CL41">
        <v>1</v>
      </c>
      <c r="CT41" s="16">
        <v>13</v>
      </c>
      <c r="CU41" s="16">
        <v>13</v>
      </c>
      <c r="CV41" s="16">
        <v>13</v>
      </c>
      <c r="CW41" s="16">
        <v>15</v>
      </c>
      <c r="CX41" s="16">
        <v>13</v>
      </c>
      <c r="CY41" s="16">
        <v>16</v>
      </c>
      <c r="CZ41" s="16">
        <v>16</v>
      </c>
      <c r="DA41" s="16">
        <v>14</v>
      </c>
      <c r="DB41" s="16">
        <v>14</v>
      </c>
      <c r="DC41" s="16">
        <v>14</v>
      </c>
      <c r="DD41">
        <v>1</v>
      </c>
      <c r="DE41">
        <v>1</v>
      </c>
      <c r="DF41">
        <v>1</v>
      </c>
      <c r="DG41">
        <v>1</v>
      </c>
      <c r="DM41" t="s">
        <v>1249</v>
      </c>
      <c r="DO41" s="13">
        <v>6</v>
      </c>
      <c r="DP41" s="13">
        <v>6</v>
      </c>
      <c r="DQ41" s="13">
        <v>6</v>
      </c>
      <c r="DR41" s="13">
        <v>10</v>
      </c>
      <c r="DU41">
        <v>1</v>
      </c>
      <c r="DV41">
        <v>1</v>
      </c>
      <c r="EA41">
        <v>1</v>
      </c>
      <c r="EF41">
        <v>4</v>
      </c>
      <c r="EH41">
        <v>1</v>
      </c>
      <c r="EI41">
        <v>1</v>
      </c>
    </row>
    <row r="42" spans="1:139" x14ac:dyDescent="0.25">
      <c r="A42" s="10">
        <v>43619.602152777778</v>
      </c>
      <c r="B42">
        <v>25</v>
      </c>
      <c r="C42">
        <v>51</v>
      </c>
      <c r="D42">
        <v>4</v>
      </c>
      <c r="E42">
        <v>7</v>
      </c>
      <c r="F42">
        <v>5</v>
      </c>
      <c r="G42">
        <v>3</v>
      </c>
      <c r="H42">
        <v>2</v>
      </c>
      <c r="I42">
        <v>3</v>
      </c>
      <c r="J42">
        <v>2</v>
      </c>
      <c r="K42">
        <v>1</v>
      </c>
      <c r="L42" s="13">
        <v>13</v>
      </c>
      <c r="S42">
        <v>1</v>
      </c>
      <c r="W42">
        <v>1</v>
      </c>
      <c r="AB42">
        <v>1</v>
      </c>
      <c r="AE42">
        <v>1</v>
      </c>
      <c r="AL42" s="16">
        <v>2</v>
      </c>
      <c r="AM42" s="13">
        <v>6</v>
      </c>
      <c r="AN42">
        <v>1</v>
      </c>
      <c r="AO42" t="s">
        <v>305</v>
      </c>
      <c r="AP42">
        <v>1</v>
      </c>
      <c r="AS42">
        <v>1</v>
      </c>
      <c r="AV42">
        <v>1</v>
      </c>
      <c r="AY42">
        <v>1</v>
      </c>
      <c r="BB42">
        <v>1</v>
      </c>
      <c r="BE42">
        <v>1</v>
      </c>
      <c r="BJ42">
        <v>1</v>
      </c>
      <c r="BL42">
        <v>1</v>
      </c>
      <c r="BN42">
        <v>1</v>
      </c>
      <c r="BP42">
        <v>1</v>
      </c>
      <c r="BQ42">
        <v>1</v>
      </c>
      <c r="BR42" t="s">
        <v>1265</v>
      </c>
      <c r="BS42" s="13">
        <v>100</v>
      </c>
      <c r="BW42" s="20">
        <v>15</v>
      </c>
      <c r="BX42" s="20">
        <v>5</v>
      </c>
      <c r="BY42" s="20">
        <v>8</v>
      </c>
      <c r="BZ42" s="20"/>
      <c r="CB42">
        <v>1</v>
      </c>
      <c r="CC42">
        <v>1</v>
      </c>
      <c r="CD42">
        <v>1</v>
      </c>
      <c r="CE42">
        <v>1</v>
      </c>
      <c r="CL42">
        <v>1</v>
      </c>
      <c r="CP42">
        <v>1</v>
      </c>
      <c r="CT42" s="16">
        <v>13</v>
      </c>
      <c r="CU42" s="16">
        <v>13</v>
      </c>
      <c r="CV42" s="16">
        <v>13</v>
      </c>
      <c r="CW42" s="16">
        <v>13</v>
      </c>
      <c r="CX42" s="16">
        <v>13</v>
      </c>
      <c r="CY42" s="16">
        <v>13</v>
      </c>
      <c r="CZ42" s="16">
        <v>13</v>
      </c>
      <c r="DA42" s="16">
        <v>13</v>
      </c>
      <c r="DB42" s="16">
        <v>13</v>
      </c>
      <c r="DC42" s="16">
        <v>13</v>
      </c>
      <c r="DO42" s="13">
        <v>7</v>
      </c>
      <c r="DP42" s="13">
        <v>7</v>
      </c>
      <c r="DQ42" s="13">
        <v>7</v>
      </c>
      <c r="DR42" s="13">
        <v>10</v>
      </c>
      <c r="DT42">
        <v>1</v>
      </c>
      <c r="DY42">
        <v>1</v>
      </c>
      <c r="ED42">
        <v>1</v>
      </c>
      <c r="EH42">
        <v>2</v>
      </c>
      <c r="EI42">
        <v>2</v>
      </c>
    </row>
    <row r="43" spans="1:139" x14ac:dyDescent="0.25">
      <c r="A43" s="10">
        <v>43619.636388888888</v>
      </c>
      <c r="B43">
        <v>75</v>
      </c>
      <c r="C43">
        <v>82</v>
      </c>
      <c r="D43">
        <v>4</v>
      </c>
      <c r="E43">
        <v>2</v>
      </c>
      <c r="F43">
        <v>5</v>
      </c>
      <c r="G43">
        <v>3</v>
      </c>
      <c r="H43">
        <v>1</v>
      </c>
      <c r="I43">
        <v>5</v>
      </c>
      <c r="J43">
        <v>1</v>
      </c>
      <c r="K43">
        <v>1</v>
      </c>
      <c r="L43" s="13">
        <v>15</v>
      </c>
      <c r="S43">
        <v>2</v>
      </c>
      <c r="AL43" s="16">
        <v>4</v>
      </c>
      <c r="AM43" s="13">
        <v>8</v>
      </c>
      <c r="AN43">
        <v>3</v>
      </c>
      <c r="AO43" t="s">
        <v>1266</v>
      </c>
      <c r="AP43">
        <v>1</v>
      </c>
      <c r="AY43">
        <v>1</v>
      </c>
      <c r="BL43">
        <v>1</v>
      </c>
      <c r="BN43">
        <v>1</v>
      </c>
      <c r="BP43">
        <v>1</v>
      </c>
      <c r="BS43" s="13">
        <v>90</v>
      </c>
      <c r="BW43" s="20">
        <v>45</v>
      </c>
      <c r="BX43" s="20">
        <v>36</v>
      </c>
      <c r="BY43" s="20"/>
      <c r="BZ43" s="20">
        <v>20</v>
      </c>
      <c r="CD43">
        <v>1</v>
      </c>
      <c r="CF43">
        <v>1</v>
      </c>
      <c r="CG43">
        <v>1</v>
      </c>
      <c r="CK43" t="s">
        <v>1267</v>
      </c>
      <c r="CL43">
        <v>1</v>
      </c>
      <c r="CP43">
        <v>1</v>
      </c>
      <c r="CT43" s="16">
        <v>15</v>
      </c>
      <c r="CU43" s="16">
        <v>14</v>
      </c>
      <c r="CV43" s="16">
        <v>13</v>
      </c>
      <c r="CW43" s="16">
        <v>15</v>
      </c>
      <c r="CX43" s="16">
        <v>15</v>
      </c>
      <c r="CY43" s="16">
        <v>15</v>
      </c>
      <c r="CZ43" s="16">
        <v>16</v>
      </c>
      <c r="DA43" s="16">
        <v>14</v>
      </c>
      <c r="DB43" s="16">
        <v>14</v>
      </c>
      <c r="DC43" s="16">
        <v>15</v>
      </c>
      <c r="DD43">
        <v>1</v>
      </c>
      <c r="DE43">
        <v>1</v>
      </c>
      <c r="DF43">
        <v>1</v>
      </c>
      <c r="DJ43">
        <v>1</v>
      </c>
      <c r="DM43" t="s">
        <v>1268</v>
      </c>
      <c r="DN43" t="s">
        <v>1269</v>
      </c>
      <c r="DO43" s="13">
        <v>7</v>
      </c>
      <c r="DP43" s="13">
        <v>7</v>
      </c>
      <c r="DQ43" s="13">
        <v>5</v>
      </c>
      <c r="DR43" s="13">
        <v>7</v>
      </c>
      <c r="DU43">
        <v>1</v>
      </c>
      <c r="DX43">
        <v>1</v>
      </c>
      <c r="ED43">
        <v>1</v>
      </c>
      <c r="EF43">
        <v>4</v>
      </c>
      <c r="EG43" t="s">
        <v>1270</v>
      </c>
      <c r="EH43">
        <v>1</v>
      </c>
      <c r="EI43">
        <v>2</v>
      </c>
    </row>
    <row r="44" spans="1:139" x14ac:dyDescent="0.25">
      <c r="A44" s="10">
        <v>43619.751759259256</v>
      </c>
      <c r="B44">
        <v>0</v>
      </c>
      <c r="C44">
        <v>100</v>
      </c>
      <c r="D44">
        <v>7</v>
      </c>
      <c r="E44">
        <v>4</v>
      </c>
      <c r="F44">
        <v>3</v>
      </c>
      <c r="G44">
        <v>7</v>
      </c>
      <c r="H44">
        <v>4</v>
      </c>
      <c r="I44">
        <v>1</v>
      </c>
      <c r="J44">
        <v>1</v>
      </c>
      <c r="K44">
        <v>1</v>
      </c>
      <c r="L44" s="13">
        <v>10</v>
      </c>
      <c r="S44">
        <v>4</v>
      </c>
      <c r="AL44" s="16">
        <v>3</v>
      </c>
      <c r="AM44" s="13">
        <v>5</v>
      </c>
      <c r="AN44">
        <v>1</v>
      </c>
      <c r="AP44">
        <v>1</v>
      </c>
      <c r="AS44">
        <v>1</v>
      </c>
      <c r="AX44">
        <v>1</v>
      </c>
      <c r="AY44">
        <v>1</v>
      </c>
      <c r="BB44">
        <v>1</v>
      </c>
      <c r="BG44">
        <v>1</v>
      </c>
      <c r="BJ44">
        <v>1</v>
      </c>
      <c r="BL44">
        <v>1</v>
      </c>
      <c r="BN44">
        <v>1</v>
      </c>
      <c r="BS44" s="13">
        <v>100</v>
      </c>
      <c r="BW44" s="20"/>
      <c r="BX44" s="20">
        <v>8</v>
      </c>
      <c r="BY44" s="20"/>
      <c r="BZ44" s="20"/>
      <c r="CB44">
        <v>1</v>
      </c>
      <c r="CK44" t="s">
        <v>1300</v>
      </c>
      <c r="CL44">
        <v>1</v>
      </c>
      <c r="CP44">
        <v>1</v>
      </c>
      <c r="CT44" s="16">
        <v>13</v>
      </c>
      <c r="CU44" s="16">
        <v>13</v>
      </c>
      <c r="CV44" s="16">
        <v>13</v>
      </c>
      <c r="CW44" s="16">
        <v>13</v>
      </c>
      <c r="CX44" s="16">
        <v>13</v>
      </c>
      <c r="CY44" s="16">
        <v>13</v>
      </c>
      <c r="CZ44" s="16">
        <v>13</v>
      </c>
      <c r="DA44" s="16">
        <v>13</v>
      </c>
      <c r="DB44" s="16">
        <v>13</v>
      </c>
      <c r="DC44" s="16">
        <v>13</v>
      </c>
      <c r="DE44">
        <v>1</v>
      </c>
      <c r="DJ44">
        <v>1</v>
      </c>
      <c r="DM44" t="s">
        <v>1301</v>
      </c>
      <c r="DN44" t="s">
        <v>1302</v>
      </c>
      <c r="DO44" s="13">
        <v>8</v>
      </c>
      <c r="DP44" s="13">
        <v>8</v>
      </c>
      <c r="DQ44" s="13">
        <v>8</v>
      </c>
      <c r="DR44" s="13">
        <v>7</v>
      </c>
      <c r="DT44">
        <v>1</v>
      </c>
      <c r="DV44">
        <v>1</v>
      </c>
      <c r="EA44">
        <v>1</v>
      </c>
      <c r="EG44" t="s">
        <v>1303</v>
      </c>
      <c r="EH44">
        <v>1</v>
      </c>
      <c r="EI44">
        <v>1</v>
      </c>
    </row>
    <row r="45" spans="1:139" x14ac:dyDescent="0.25">
      <c r="A45" s="10">
        <v>43620.30196759259</v>
      </c>
      <c r="B45">
        <v>75</v>
      </c>
      <c r="C45">
        <v>100</v>
      </c>
      <c r="D45">
        <v>7</v>
      </c>
      <c r="E45">
        <v>3</v>
      </c>
      <c r="F45">
        <v>4</v>
      </c>
      <c r="G45">
        <v>4</v>
      </c>
      <c r="H45">
        <v>4</v>
      </c>
      <c r="I45">
        <v>2</v>
      </c>
      <c r="J45">
        <v>1</v>
      </c>
      <c r="K45">
        <v>1</v>
      </c>
      <c r="L45" s="13">
        <v>10</v>
      </c>
      <c r="S45">
        <v>4</v>
      </c>
      <c r="AL45" s="16">
        <v>4</v>
      </c>
      <c r="AM45" s="13">
        <v>5</v>
      </c>
      <c r="AN45">
        <v>1</v>
      </c>
      <c r="AO45" t="s">
        <v>1319</v>
      </c>
      <c r="AR45">
        <v>1</v>
      </c>
      <c r="AU45">
        <v>1</v>
      </c>
      <c r="AX45">
        <v>1</v>
      </c>
      <c r="BA45">
        <v>1</v>
      </c>
      <c r="BC45">
        <v>1</v>
      </c>
      <c r="BE45">
        <v>1</v>
      </c>
      <c r="BI45">
        <v>1</v>
      </c>
      <c r="BW45" s="20"/>
      <c r="BX45" s="20"/>
      <c r="BY45" s="20"/>
      <c r="BZ45" s="20"/>
      <c r="CK45" t="s">
        <v>1320</v>
      </c>
      <c r="DM45" t="s">
        <v>1321</v>
      </c>
      <c r="DN45" t="s">
        <v>1322</v>
      </c>
      <c r="DO45" s="13">
        <v>7</v>
      </c>
      <c r="DP45" s="13">
        <v>8</v>
      </c>
      <c r="DQ45" s="13">
        <v>7</v>
      </c>
      <c r="DR45" s="13">
        <v>9</v>
      </c>
      <c r="DU45">
        <v>1</v>
      </c>
      <c r="DZ45">
        <v>1</v>
      </c>
      <c r="EE45">
        <v>1</v>
      </c>
      <c r="EF45">
        <v>4</v>
      </c>
      <c r="EH45">
        <v>2</v>
      </c>
      <c r="EI45">
        <v>1</v>
      </c>
    </row>
    <row r="46" spans="1:139" x14ac:dyDescent="0.25">
      <c r="A46" s="10">
        <v>43620.347638888888</v>
      </c>
      <c r="B46">
        <v>75</v>
      </c>
      <c r="C46">
        <v>85</v>
      </c>
      <c r="D46">
        <v>1</v>
      </c>
      <c r="E46">
        <v>4</v>
      </c>
      <c r="F46">
        <v>6</v>
      </c>
      <c r="G46">
        <v>2</v>
      </c>
      <c r="H46">
        <v>1</v>
      </c>
      <c r="I46">
        <v>6</v>
      </c>
      <c r="J46">
        <v>1</v>
      </c>
      <c r="K46">
        <v>1</v>
      </c>
      <c r="L46" s="13">
        <v>11</v>
      </c>
      <c r="S46">
        <v>5</v>
      </c>
      <c r="AL46" s="16">
        <v>5</v>
      </c>
      <c r="AM46" s="13">
        <v>1</v>
      </c>
      <c r="AN46">
        <v>1</v>
      </c>
      <c r="AQ46">
        <v>1</v>
      </c>
      <c r="AU46">
        <v>1</v>
      </c>
      <c r="AX46">
        <v>1</v>
      </c>
      <c r="BA46">
        <v>1</v>
      </c>
      <c r="BC46">
        <v>1</v>
      </c>
      <c r="BG46">
        <v>1</v>
      </c>
      <c r="BH46">
        <v>1</v>
      </c>
      <c r="BK46" t="s">
        <v>1326</v>
      </c>
      <c r="BW46" s="20"/>
      <c r="BX46" s="20"/>
      <c r="BY46" s="20"/>
      <c r="BZ46" s="20"/>
      <c r="DM46" t="s">
        <v>1327</v>
      </c>
      <c r="DO46" s="13">
        <v>8</v>
      </c>
      <c r="DP46" s="13">
        <v>8</v>
      </c>
      <c r="DQ46" s="13">
        <v>5</v>
      </c>
      <c r="DR46" s="13">
        <v>10</v>
      </c>
      <c r="DV46">
        <v>1</v>
      </c>
      <c r="EA46">
        <v>1</v>
      </c>
      <c r="EF46">
        <v>4</v>
      </c>
      <c r="EH46">
        <v>2</v>
      </c>
      <c r="EI46">
        <v>2</v>
      </c>
    </row>
    <row r="47" spans="1:139" x14ac:dyDescent="0.25">
      <c r="A47" s="10">
        <v>43622.984710648147</v>
      </c>
      <c r="B47">
        <v>26</v>
      </c>
      <c r="C47">
        <v>69</v>
      </c>
      <c r="D47">
        <v>3</v>
      </c>
      <c r="E47">
        <v>3</v>
      </c>
      <c r="F47">
        <v>1</v>
      </c>
      <c r="G47">
        <v>1</v>
      </c>
      <c r="H47">
        <v>1</v>
      </c>
      <c r="I47">
        <v>4</v>
      </c>
      <c r="J47">
        <v>1</v>
      </c>
      <c r="K47">
        <v>1</v>
      </c>
      <c r="L47" s="13">
        <v>8</v>
      </c>
      <c r="S47">
        <v>3</v>
      </c>
      <c r="AL47" s="16">
        <v>3</v>
      </c>
      <c r="AM47" s="13">
        <v>1</v>
      </c>
      <c r="AN47">
        <v>1</v>
      </c>
      <c r="AP47">
        <v>1</v>
      </c>
      <c r="AU47">
        <v>1</v>
      </c>
      <c r="AW47">
        <v>1</v>
      </c>
      <c r="BA47">
        <v>1</v>
      </c>
      <c r="BC47">
        <v>1</v>
      </c>
      <c r="BG47">
        <v>1</v>
      </c>
      <c r="BH47">
        <v>1</v>
      </c>
      <c r="BL47">
        <v>1</v>
      </c>
      <c r="BN47">
        <v>1</v>
      </c>
      <c r="BS47" s="13">
        <v>100</v>
      </c>
      <c r="BW47" s="20"/>
      <c r="BX47" s="20"/>
      <c r="BY47" s="20"/>
      <c r="BZ47" s="20"/>
      <c r="CA47">
        <v>1</v>
      </c>
      <c r="CK47" t="s">
        <v>1345</v>
      </c>
      <c r="CL47">
        <v>1</v>
      </c>
      <c r="CT47" s="16">
        <v>14</v>
      </c>
      <c r="CU47" s="16">
        <v>14</v>
      </c>
      <c r="CV47" s="16">
        <v>13</v>
      </c>
      <c r="CX47" s="16">
        <v>14</v>
      </c>
      <c r="CY47" s="16">
        <v>16</v>
      </c>
      <c r="CZ47" s="16">
        <v>16</v>
      </c>
      <c r="DA47" s="16">
        <v>13</v>
      </c>
      <c r="DB47" s="16">
        <v>13</v>
      </c>
      <c r="DC47" s="16">
        <v>14</v>
      </c>
      <c r="DD47">
        <v>1</v>
      </c>
      <c r="DG47">
        <v>1</v>
      </c>
      <c r="DH47">
        <v>1</v>
      </c>
      <c r="DJ47">
        <v>1</v>
      </c>
      <c r="DM47" t="s">
        <v>1346</v>
      </c>
      <c r="DN47" t="s">
        <v>1347</v>
      </c>
      <c r="DO47" s="13">
        <v>8</v>
      </c>
      <c r="DP47" s="13">
        <v>8</v>
      </c>
      <c r="DQ47" s="13">
        <v>6</v>
      </c>
      <c r="DR47" s="13">
        <v>9</v>
      </c>
      <c r="DU47">
        <v>1</v>
      </c>
      <c r="DV47">
        <v>1</v>
      </c>
      <c r="EA47">
        <v>1</v>
      </c>
      <c r="EF47">
        <v>5</v>
      </c>
      <c r="EH47">
        <v>2</v>
      </c>
      <c r="EI47">
        <v>1</v>
      </c>
    </row>
    <row r="48" spans="1:139"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3</v>
      </c>
      <c r="C307">
        <f>COUNTIF(C$2:C$305,"&lt;20")</f>
        <v>8</v>
      </c>
    </row>
    <row r="308" spans="1:78" x14ac:dyDescent="0.25">
      <c r="A308" s="7" t="s">
        <v>11</v>
      </c>
      <c r="B308">
        <f>COUNTIFS(B$2:B$305,"&gt;19",B$2:B$305,"&lt;40")</f>
        <v>9</v>
      </c>
      <c r="C308">
        <f>COUNTIFS(C$2:C$305,"&gt;19",C$2:C$305,"&lt;40")</f>
        <v>6</v>
      </c>
    </row>
    <row r="309" spans="1:78" x14ac:dyDescent="0.25">
      <c r="A309" s="7" t="s">
        <v>12</v>
      </c>
      <c r="B309">
        <f>COUNTIFS(B$2:B$305,"&gt;=40",B$2:B$305,"&lt;=59")</f>
        <v>7</v>
      </c>
      <c r="C309">
        <f>COUNTIFS(C$2:C$305,"&gt;=40",C$2:C$305,"&lt;=59")</f>
        <v>8</v>
      </c>
    </row>
    <row r="310" spans="1:78" x14ac:dyDescent="0.25">
      <c r="A310" s="7" t="s">
        <v>13</v>
      </c>
      <c r="B310">
        <f>COUNTIFS(B$2:B$305,"&gt;=60",B$2:B$305,"&lt;=79")</f>
        <v>16</v>
      </c>
      <c r="C310">
        <f>COUNTIFS(C$2:C$305,"&gt;=60",C$2:C$305,"&lt;=79")</f>
        <v>8</v>
      </c>
    </row>
    <row r="311" spans="1:78" x14ac:dyDescent="0.25">
      <c r="A311" s="7" t="s">
        <v>14</v>
      </c>
      <c r="B311">
        <f>COUNTIF(B$2:B$305,"&gt;79")</f>
        <v>7</v>
      </c>
      <c r="C311">
        <f>COUNTIF(C$2:C$305,"&gt;=80")</f>
        <v>11</v>
      </c>
    </row>
    <row r="312" spans="1:78" x14ac:dyDescent="0.25">
      <c r="B312">
        <f>SUM(B307:B311)</f>
        <v>42</v>
      </c>
      <c r="C312">
        <f>SUM(C307:C311)</f>
        <v>41</v>
      </c>
    </row>
    <row r="315" spans="1:78" x14ac:dyDescent="0.25">
      <c r="A315" s="7" t="s">
        <v>15</v>
      </c>
      <c r="B315" s="4">
        <f>B307/B312</f>
        <v>7.1428571428571425E-2</v>
      </c>
      <c r="C315" s="4">
        <f>C307/C312</f>
        <v>0.1951219512195122</v>
      </c>
    </row>
    <row r="316" spans="1:78" x14ac:dyDescent="0.25">
      <c r="A316" s="7" t="s">
        <v>11</v>
      </c>
      <c r="B316" s="4">
        <f>B308/B312</f>
        <v>0.21428571428571427</v>
      </c>
      <c r="C316" s="4">
        <f>C308/C312</f>
        <v>0.14634146341463414</v>
      </c>
    </row>
    <row r="317" spans="1:78" x14ac:dyDescent="0.25">
      <c r="A317" s="7" t="s">
        <v>12</v>
      </c>
      <c r="B317" s="4">
        <f>B309/B312</f>
        <v>0.16666666666666666</v>
      </c>
      <c r="C317" s="4">
        <f>C309/C312</f>
        <v>0.1951219512195122</v>
      </c>
    </row>
    <row r="318" spans="1:78" x14ac:dyDescent="0.25">
      <c r="A318" s="7" t="s">
        <v>13</v>
      </c>
      <c r="B318" s="4">
        <f>B310/B312</f>
        <v>0.38095238095238093</v>
      </c>
      <c r="C318" s="4">
        <f>C310/C312</f>
        <v>0.1951219512195122</v>
      </c>
    </row>
    <row r="319" spans="1:78" x14ac:dyDescent="0.25">
      <c r="A319" s="7" t="s">
        <v>14</v>
      </c>
      <c r="B319" s="4">
        <f>B311/B312</f>
        <v>0.16666666666666666</v>
      </c>
      <c r="C319" s="4">
        <f>C311/C312</f>
        <v>0.26829268292682928</v>
      </c>
    </row>
    <row r="320" spans="1:78" x14ac:dyDescent="0.25">
      <c r="B320" s="12">
        <f>SUM(B315:B319)</f>
        <v>0.99999999999999989</v>
      </c>
      <c r="C320" s="12">
        <f>SUM(C315:C319)</f>
        <v>1</v>
      </c>
    </row>
    <row r="323" spans="1:139" x14ac:dyDescent="0.25">
      <c r="A323" s="11">
        <v>1</v>
      </c>
      <c r="D323">
        <f t="shared" ref="D323:K323" si="0">COUNTIF(D$2:D$305,1)</f>
        <v>4</v>
      </c>
      <c r="E323">
        <f t="shared" si="0"/>
        <v>10</v>
      </c>
      <c r="F323">
        <f t="shared" si="0"/>
        <v>3</v>
      </c>
      <c r="G323">
        <f t="shared" si="0"/>
        <v>6</v>
      </c>
      <c r="H323">
        <f t="shared" si="0"/>
        <v>10</v>
      </c>
      <c r="I323">
        <f t="shared" si="0"/>
        <v>8</v>
      </c>
      <c r="J323">
        <f t="shared" si="0"/>
        <v>30</v>
      </c>
      <c r="K323">
        <f t="shared" si="0"/>
        <v>46</v>
      </c>
      <c r="S323">
        <f t="shared" ref="S323:AH323" si="1">COUNTIF(S$2:S$305,1)</f>
        <v>11</v>
      </c>
      <c r="T323">
        <f t="shared" si="1"/>
        <v>0</v>
      </c>
      <c r="U323">
        <f t="shared" si="1"/>
        <v>0</v>
      </c>
      <c r="V323">
        <f t="shared" si="1"/>
        <v>0</v>
      </c>
      <c r="W323">
        <f t="shared" si="1"/>
        <v>6</v>
      </c>
      <c r="X323">
        <f t="shared" si="1"/>
        <v>0</v>
      </c>
      <c r="Y323">
        <f t="shared" si="1"/>
        <v>2</v>
      </c>
      <c r="Z323">
        <f t="shared" si="1"/>
        <v>1</v>
      </c>
      <c r="AA323">
        <f t="shared" si="1"/>
        <v>2</v>
      </c>
      <c r="AB323">
        <f t="shared" si="1"/>
        <v>4</v>
      </c>
      <c r="AC323">
        <f t="shared" si="1"/>
        <v>1</v>
      </c>
      <c r="AD323">
        <f t="shared" si="1"/>
        <v>0</v>
      </c>
      <c r="AE323">
        <f t="shared" si="1"/>
        <v>3</v>
      </c>
      <c r="AF323">
        <f t="shared" si="1"/>
        <v>0</v>
      </c>
      <c r="AG323">
        <f t="shared" si="1"/>
        <v>0</v>
      </c>
      <c r="AH323">
        <f t="shared" si="1"/>
        <v>1</v>
      </c>
      <c r="AJ323">
        <f>COUNTIF(AJ$2:AJ$305,1)</f>
        <v>1</v>
      </c>
      <c r="AL323" s="16">
        <f>COUNTIF(AL$2:AL$305,1)</f>
        <v>2</v>
      </c>
      <c r="AM323" s="13">
        <f>COUNTIF(AM$2:AM$305,1)</f>
        <v>12</v>
      </c>
      <c r="AN323">
        <f>COUNTIF(AN$2:AN$305,1)</f>
        <v>37</v>
      </c>
      <c r="AP323">
        <f t="shared" ref="AP323:BJ323" si="2">COUNTIF(AP$2:AP$305,1)</f>
        <v>37</v>
      </c>
      <c r="AQ323">
        <f t="shared" si="2"/>
        <v>5</v>
      </c>
      <c r="AR323">
        <f t="shared" si="2"/>
        <v>4</v>
      </c>
      <c r="AS323">
        <f t="shared" si="2"/>
        <v>4</v>
      </c>
      <c r="AT323">
        <f t="shared" si="2"/>
        <v>2</v>
      </c>
      <c r="AU323">
        <f t="shared" si="2"/>
        <v>38</v>
      </c>
      <c r="AV323">
        <f t="shared" si="2"/>
        <v>11</v>
      </c>
      <c r="AW323">
        <f t="shared" si="2"/>
        <v>7</v>
      </c>
      <c r="AX323">
        <f t="shared" si="2"/>
        <v>27</v>
      </c>
      <c r="AY323">
        <f t="shared" si="2"/>
        <v>19</v>
      </c>
      <c r="AZ323">
        <f t="shared" si="2"/>
        <v>2</v>
      </c>
      <c r="BA323">
        <f t="shared" si="2"/>
        <v>24</v>
      </c>
      <c r="BB323">
        <f t="shared" si="2"/>
        <v>14</v>
      </c>
      <c r="BC323">
        <f t="shared" si="2"/>
        <v>12</v>
      </c>
      <c r="BD323">
        <f t="shared" si="2"/>
        <v>18</v>
      </c>
      <c r="BE323">
        <f t="shared" si="2"/>
        <v>9</v>
      </c>
      <c r="BF323">
        <f t="shared" si="2"/>
        <v>5</v>
      </c>
      <c r="BG323">
        <f t="shared" si="2"/>
        <v>30</v>
      </c>
      <c r="BH323">
        <f t="shared" si="2"/>
        <v>10</v>
      </c>
      <c r="BI323">
        <f t="shared" si="2"/>
        <v>5</v>
      </c>
      <c r="BJ323">
        <f t="shared" si="2"/>
        <v>26</v>
      </c>
      <c r="BL323">
        <f t="shared" ref="BL323:BQ323" si="3">COUNTIF(BL$2:BL$305,1)</f>
        <v>32</v>
      </c>
      <c r="BM323">
        <f t="shared" si="3"/>
        <v>0</v>
      </c>
      <c r="BN323">
        <f t="shared" si="3"/>
        <v>35</v>
      </c>
      <c r="BO323">
        <f t="shared" si="3"/>
        <v>15</v>
      </c>
      <c r="BP323">
        <f t="shared" si="3"/>
        <v>9</v>
      </c>
      <c r="BQ323">
        <f t="shared" si="3"/>
        <v>3</v>
      </c>
      <c r="BT323">
        <f>COUNTIF(BT$2:BT$305,1)</f>
        <v>9</v>
      </c>
      <c r="BU323">
        <f>COUNTIF(BU$2:BU$305,1)</f>
        <v>8</v>
      </c>
      <c r="BV323">
        <f>COUNTIF(BV$2:BV$305,1)</f>
        <v>0</v>
      </c>
      <c r="CA323">
        <f t="shared" ref="CA323:CI323" si="4">COUNTIF(CA$2:CA$305,1)</f>
        <v>5</v>
      </c>
      <c r="CB323">
        <f t="shared" si="4"/>
        <v>12</v>
      </c>
      <c r="CC323">
        <f t="shared" si="4"/>
        <v>12</v>
      </c>
      <c r="CD323">
        <f t="shared" si="4"/>
        <v>14</v>
      </c>
      <c r="CE323">
        <f t="shared" si="4"/>
        <v>4</v>
      </c>
      <c r="CF323">
        <f t="shared" si="4"/>
        <v>9</v>
      </c>
      <c r="CG323">
        <f t="shared" si="4"/>
        <v>11</v>
      </c>
      <c r="CH323">
        <f t="shared" si="4"/>
        <v>5</v>
      </c>
      <c r="CI323">
        <f t="shared" si="4"/>
        <v>7</v>
      </c>
      <c r="CL323">
        <f t="shared" ref="CL323:CS323" si="5">COUNTIF(CL$2:CL$305,1)</f>
        <v>34</v>
      </c>
      <c r="CM323">
        <f t="shared" si="5"/>
        <v>0</v>
      </c>
      <c r="CN323">
        <f t="shared" si="5"/>
        <v>1</v>
      </c>
      <c r="CO323">
        <f t="shared" si="5"/>
        <v>1</v>
      </c>
      <c r="CP323">
        <f t="shared" si="5"/>
        <v>23</v>
      </c>
      <c r="CQ323">
        <f t="shared" si="5"/>
        <v>0</v>
      </c>
      <c r="CR323">
        <f t="shared" si="5"/>
        <v>1</v>
      </c>
      <c r="CS323">
        <f t="shared" si="5"/>
        <v>0</v>
      </c>
      <c r="CT323" s="16">
        <f t="shared" ref="CT323:DC323" si="6">COUNTIF(CT$2:CT$305,13)</f>
        <v>14</v>
      </c>
      <c r="CU323" s="16">
        <f t="shared" si="6"/>
        <v>13</v>
      </c>
      <c r="CV323" s="16">
        <f t="shared" si="6"/>
        <v>16</v>
      </c>
      <c r="CW323" s="16">
        <f t="shared" si="6"/>
        <v>4</v>
      </c>
      <c r="CX323" s="16">
        <f t="shared" si="6"/>
        <v>7</v>
      </c>
      <c r="CY323" s="16">
        <f t="shared" si="6"/>
        <v>5</v>
      </c>
      <c r="CZ323" s="16">
        <f t="shared" si="6"/>
        <v>7</v>
      </c>
      <c r="DA323" s="16">
        <f t="shared" si="6"/>
        <v>15</v>
      </c>
      <c r="DB323" s="16">
        <f t="shared" si="6"/>
        <v>12</v>
      </c>
      <c r="DC323" s="16">
        <f t="shared" si="6"/>
        <v>13</v>
      </c>
      <c r="DD323">
        <f t="shared" ref="DD323:DK323" si="7">COUNTIF(DD$2:DD$305,1)</f>
        <v>20</v>
      </c>
      <c r="DE323">
        <f t="shared" si="7"/>
        <v>23</v>
      </c>
      <c r="DF323">
        <f t="shared" si="7"/>
        <v>16</v>
      </c>
      <c r="DG323">
        <f t="shared" si="7"/>
        <v>13</v>
      </c>
      <c r="DH323">
        <f t="shared" si="7"/>
        <v>6</v>
      </c>
      <c r="DI323">
        <f t="shared" si="7"/>
        <v>3</v>
      </c>
      <c r="DJ323">
        <f t="shared" si="7"/>
        <v>19</v>
      </c>
      <c r="DK323">
        <f t="shared" si="7"/>
        <v>2</v>
      </c>
      <c r="DO323" s="13">
        <f>COUNTIF(DO$2:DO$305,5)</f>
        <v>7</v>
      </c>
      <c r="DP323" s="13">
        <f>COUNTIF(DP$2:DP$305,5)</f>
        <v>4</v>
      </c>
      <c r="DQ323" s="13">
        <f>COUNTIF(DQ$2:DQ$305,5)</f>
        <v>18</v>
      </c>
      <c r="DR323" s="13">
        <f>COUNTIF(DR$2:DR$305,6)</f>
        <v>5</v>
      </c>
      <c r="DS323">
        <f t="shared" ref="DS323:EF323" si="8">COUNTIF(DS$2:DS$305,1)</f>
        <v>5</v>
      </c>
      <c r="DT323">
        <f t="shared" si="8"/>
        <v>10</v>
      </c>
      <c r="DU323">
        <f t="shared" si="8"/>
        <v>30</v>
      </c>
      <c r="DV323">
        <f t="shared" si="8"/>
        <v>32</v>
      </c>
      <c r="DW323">
        <f t="shared" si="8"/>
        <v>0</v>
      </c>
      <c r="DX323">
        <f t="shared" si="8"/>
        <v>1</v>
      </c>
      <c r="DY323">
        <f t="shared" si="8"/>
        <v>9</v>
      </c>
      <c r="DZ323">
        <f t="shared" si="8"/>
        <v>6</v>
      </c>
      <c r="EA323">
        <f t="shared" si="8"/>
        <v>28</v>
      </c>
      <c r="EB323">
        <f t="shared" si="8"/>
        <v>2</v>
      </c>
      <c r="EC323">
        <f t="shared" si="8"/>
        <v>1</v>
      </c>
      <c r="ED323">
        <f t="shared" si="8"/>
        <v>9</v>
      </c>
      <c r="EE323">
        <f t="shared" si="8"/>
        <v>9</v>
      </c>
      <c r="EF323">
        <f t="shared" si="8"/>
        <v>0</v>
      </c>
      <c r="EH323">
        <f>COUNTIF(EH$2:EH$305,1)</f>
        <v>25</v>
      </c>
      <c r="EI323">
        <f>COUNTIF(EI$2:EI$305,1)</f>
        <v>23</v>
      </c>
    </row>
    <row r="324" spans="1:139" x14ac:dyDescent="0.25">
      <c r="A324" s="11">
        <v>2</v>
      </c>
      <c r="D324">
        <f t="shared" ref="D324:K324" si="9">COUNTIF(D$2:D$305,2)</f>
        <v>5</v>
      </c>
      <c r="E324">
        <f t="shared" si="9"/>
        <v>14</v>
      </c>
      <c r="F324">
        <f t="shared" si="9"/>
        <v>2</v>
      </c>
      <c r="G324">
        <f t="shared" si="9"/>
        <v>7</v>
      </c>
      <c r="H324">
        <f t="shared" si="9"/>
        <v>13</v>
      </c>
      <c r="I324">
        <f t="shared" si="9"/>
        <v>9</v>
      </c>
      <c r="J324">
        <f t="shared" si="9"/>
        <v>16</v>
      </c>
      <c r="K324">
        <f t="shared" si="9"/>
        <v>0</v>
      </c>
      <c r="S324">
        <f t="shared" ref="S324:AH324" si="10">COUNTIF(S$2:S$305,2)</f>
        <v>13</v>
      </c>
      <c r="T324">
        <f t="shared" si="10"/>
        <v>0</v>
      </c>
      <c r="U324">
        <f t="shared" si="10"/>
        <v>0</v>
      </c>
      <c r="V324">
        <f t="shared" si="10"/>
        <v>0</v>
      </c>
      <c r="W324">
        <f t="shared" si="10"/>
        <v>0</v>
      </c>
      <c r="X324">
        <f t="shared" si="10"/>
        <v>0</v>
      </c>
      <c r="Y324">
        <f t="shared" si="10"/>
        <v>0</v>
      </c>
      <c r="Z324">
        <f t="shared" si="10"/>
        <v>0</v>
      </c>
      <c r="AA324">
        <f t="shared" si="10"/>
        <v>0</v>
      </c>
      <c r="AB324">
        <f t="shared" si="10"/>
        <v>0</v>
      </c>
      <c r="AC324">
        <f t="shared" si="10"/>
        <v>0</v>
      </c>
      <c r="AD324">
        <f t="shared" si="10"/>
        <v>0</v>
      </c>
      <c r="AE324">
        <f t="shared" si="10"/>
        <v>0</v>
      </c>
      <c r="AF324">
        <f t="shared" si="10"/>
        <v>0</v>
      </c>
      <c r="AG324">
        <f t="shared" si="10"/>
        <v>0</v>
      </c>
      <c r="AH324">
        <f t="shared" si="10"/>
        <v>0</v>
      </c>
      <c r="AJ324">
        <f>COUNTIF(AJ$2:AJ$305,2)</f>
        <v>0</v>
      </c>
      <c r="AL324" s="16">
        <f>COUNTIF(AL$2:AL$305,2)</f>
        <v>10</v>
      </c>
      <c r="AM324" s="13">
        <f>COUNTIF(AM$2:AM$305,5)</f>
        <v>10</v>
      </c>
      <c r="AN324">
        <f>COUNTIF(AN$2:AN$305,2)</f>
        <v>3</v>
      </c>
      <c r="AP324">
        <f t="shared" ref="AP324:BJ324" si="11">COUNTIF(AP$2:AP$305,2)</f>
        <v>0</v>
      </c>
      <c r="AQ324">
        <f t="shared" si="11"/>
        <v>0</v>
      </c>
      <c r="AR324">
        <f t="shared" si="11"/>
        <v>0</v>
      </c>
      <c r="AS324">
        <f t="shared" si="11"/>
        <v>0</v>
      </c>
      <c r="AT324">
        <f t="shared" si="11"/>
        <v>0</v>
      </c>
      <c r="AU324">
        <f t="shared" si="11"/>
        <v>0</v>
      </c>
      <c r="AV324">
        <f t="shared" si="11"/>
        <v>0</v>
      </c>
      <c r="AW324">
        <f t="shared" si="11"/>
        <v>0</v>
      </c>
      <c r="AX324">
        <f t="shared" si="11"/>
        <v>0</v>
      </c>
      <c r="AY324">
        <f t="shared" si="11"/>
        <v>0</v>
      </c>
      <c r="AZ324">
        <f t="shared" si="11"/>
        <v>0</v>
      </c>
      <c r="BA324">
        <f t="shared" si="11"/>
        <v>0</v>
      </c>
      <c r="BB324">
        <f t="shared" si="11"/>
        <v>0</v>
      </c>
      <c r="BC324">
        <f t="shared" si="11"/>
        <v>0</v>
      </c>
      <c r="BD324">
        <f t="shared" si="11"/>
        <v>0</v>
      </c>
      <c r="BE324">
        <f t="shared" si="11"/>
        <v>0</v>
      </c>
      <c r="BF324">
        <f t="shared" si="11"/>
        <v>0</v>
      </c>
      <c r="BG324">
        <f t="shared" si="11"/>
        <v>0</v>
      </c>
      <c r="BH324">
        <f t="shared" si="11"/>
        <v>0</v>
      </c>
      <c r="BI324">
        <f t="shared" si="11"/>
        <v>0</v>
      </c>
      <c r="BJ324">
        <f t="shared" si="11"/>
        <v>0</v>
      </c>
      <c r="BL324">
        <f t="shared" ref="BL324:BQ324" si="12">COUNTIF(BL$2:BL$305,2)</f>
        <v>2</v>
      </c>
      <c r="BM324">
        <f t="shared" si="12"/>
        <v>0</v>
      </c>
      <c r="BN324">
        <f t="shared" si="12"/>
        <v>0</v>
      </c>
      <c r="BO324">
        <f t="shared" si="12"/>
        <v>0</v>
      </c>
      <c r="BP324">
        <f t="shared" si="12"/>
        <v>0</v>
      </c>
      <c r="BQ324">
        <f t="shared" si="12"/>
        <v>0</v>
      </c>
      <c r="BT324">
        <f>COUNTIF(BT$2:BT$305,2)</f>
        <v>8</v>
      </c>
      <c r="BU324">
        <f>COUNTIF(BU$2:BU$305,2)</f>
        <v>7</v>
      </c>
      <c r="BV324">
        <f>COUNTIF(BV$2:BV$305,2)</f>
        <v>2</v>
      </c>
      <c r="CA324">
        <f t="shared" ref="CA324:CI324" si="13">COUNTIF(CA$2:CA$305,2)</f>
        <v>0</v>
      </c>
      <c r="CB324">
        <f t="shared" si="13"/>
        <v>0</v>
      </c>
      <c r="CC324">
        <f t="shared" si="13"/>
        <v>0</v>
      </c>
      <c r="CD324">
        <f t="shared" si="13"/>
        <v>0</v>
      </c>
      <c r="CE324">
        <f t="shared" si="13"/>
        <v>0</v>
      </c>
      <c r="CF324">
        <f t="shared" si="13"/>
        <v>0</v>
      </c>
      <c r="CG324">
        <f t="shared" si="13"/>
        <v>0</v>
      </c>
      <c r="CH324">
        <f t="shared" si="13"/>
        <v>0</v>
      </c>
      <c r="CI324">
        <f t="shared" si="13"/>
        <v>0</v>
      </c>
      <c r="CL324">
        <f t="shared" ref="CL324:CS324" si="14">COUNTIF(CL$2:CL$305,2)</f>
        <v>0</v>
      </c>
      <c r="CM324">
        <f t="shared" si="14"/>
        <v>0</v>
      </c>
      <c r="CN324">
        <f t="shared" si="14"/>
        <v>0</v>
      </c>
      <c r="CO324">
        <f t="shared" si="14"/>
        <v>0</v>
      </c>
      <c r="CP324">
        <f t="shared" si="14"/>
        <v>0</v>
      </c>
      <c r="CQ324">
        <f t="shared" si="14"/>
        <v>0</v>
      </c>
      <c r="CR324">
        <f t="shared" si="14"/>
        <v>0</v>
      </c>
      <c r="CS324">
        <f t="shared" si="14"/>
        <v>0</v>
      </c>
      <c r="CT324" s="16">
        <f t="shared" ref="CT324:DC324" si="15">COUNTIF(CT$2:CT$305,14)</f>
        <v>15</v>
      </c>
      <c r="CU324" s="16">
        <f t="shared" si="15"/>
        <v>8</v>
      </c>
      <c r="CV324" s="16">
        <f t="shared" si="15"/>
        <v>17</v>
      </c>
      <c r="CW324" s="16">
        <f t="shared" si="15"/>
        <v>14</v>
      </c>
      <c r="CX324" s="16">
        <f t="shared" si="15"/>
        <v>15</v>
      </c>
      <c r="CY324" s="16">
        <f t="shared" si="15"/>
        <v>12</v>
      </c>
      <c r="CZ324" s="16">
        <f t="shared" si="15"/>
        <v>12</v>
      </c>
      <c r="DA324" s="16">
        <f t="shared" si="15"/>
        <v>16</v>
      </c>
      <c r="DB324" s="16">
        <f t="shared" si="15"/>
        <v>18</v>
      </c>
      <c r="DC324" s="16">
        <f t="shared" si="15"/>
        <v>15</v>
      </c>
      <c r="DD324">
        <f t="shared" ref="DD324:DK324" si="16">COUNTIF(DD$2:DD$305,2)</f>
        <v>0</v>
      </c>
      <c r="DE324">
        <f t="shared" si="16"/>
        <v>0</v>
      </c>
      <c r="DF324">
        <f t="shared" si="16"/>
        <v>0</v>
      </c>
      <c r="DG324">
        <f t="shared" si="16"/>
        <v>0</v>
      </c>
      <c r="DH324">
        <f t="shared" si="16"/>
        <v>0</v>
      </c>
      <c r="DI324">
        <f t="shared" si="16"/>
        <v>0</v>
      </c>
      <c r="DJ324">
        <f t="shared" si="16"/>
        <v>0</v>
      </c>
      <c r="DK324">
        <f t="shared" si="16"/>
        <v>0</v>
      </c>
      <c r="DO324" s="13">
        <f>COUNTIF(DO$2:DO$305,6)</f>
        <v>5</v>
      </c>
      <c r="DP324" s="13">
        <f>COUNTIF(DP$2:DP$305,6)</f>
        <v>5</v>
      </c>
      <c r="DQ324" s="13">
        <f>COUNTIF(DQ$2:DQ$305,6)</f>
        <v>8</v>
      </c>
      <c r="DR324" s="13">
        <f>COUNTIF(DR$2:DR$305,7)</f>
        <v>13</v>
      </c>
      <c r="DS324">
        <f t="shared" ref="DS324:EF324" si="17">COUNTIF(DS$2:DS$305,2)</f>
        <v>0</v>
      </c>
      <c r="DT324">
        <f t="shared" si="17"/>
        <v>0</v>
      </c>
      <c r="DU324">
        <f t="shared" si="17"/>
        <v>0</v>
      </c>
      <c r="DV324">
        <f t="shared" si="17"/>
        <v>0</v>
      </c>
      <c r="DW324">
        <f t="shared" si="17"/>
        <v>0</v>
      </c>
      <c r="DX324">
        <f t="shared" si="17"/>
        <v>0</v>
      </c>
      <c r="DY324">
        <f t="shared" si="17"/>
        <v>0</v>
      </c>
      <c r="DZ324">
        <f t="shared" si="17"/>
        <v>0</v>
      </c>
      <c r="EA324">
        <f t="shared" si="17"/>
        <v>0</v>
      </c>
      <c r="EB324">
        <f t="shared" si="17"/>
        <v>0</v>
      </c>
      <c r="EC324">
        <f t="shared" si="17"/>
        <v>0</v>
      </c>
      <c r="ED324">
        <f t="shared" si="17"/>
        <v>0</v>
      </c>
      <c r="EE324">
        <f t="shared" si="17"/>
        <v>0</v>
      </c>
      <c r="EF324">
        <f t="shared" si="17"/>
        <v>0</v>
      </c>
      <c r="EH324">
        <f>COUNTIF(EH$2:EH$305,2)</f>
        <v>21</v>
      </c>
      <c r="EI324">
        <f>COUNTIF(EI$2:EI$305,2)</f>
        <v>23</v>
      </c>
    </row>
    <row r="325" spans="1:139" x14ac:dyDescent="0.25">
      <c r="A325" s="11">
        <v>3</v>
      </c>
      <c r="D325">
        <f t="shared" ref="D325:K325" si="18">COUNTIF(D$2:D$305,3)</f>
        <v>7</v>
      </c>
      <c r="E325">
        <f t="shared" si="18"/>
        <v>11</v>
      </c>
      <c r="F325">
        <f t="shared" si="18"/>
        <v>6</v>
      </c>
      <c r="G325">
        <f t="shared" si="18"/>
        <v>14</v>
      </c>
      <c r="H325">
        <f t="shared" si="18"/>
        <v>2</v>
      </c>
      <c r="I325">
        <f t="shared" si="18"/>
        <v>8</v>
      </c>
      <c r="J325">
        <f t="shared" si="18"/>
        <v>0</v>
      </c>
      <c r="K325">
        <f t="shared" si="18"/>
        <v>0</v>
      </c>
      <c r="S325">
        <f t="shared" ref="S325:AH325" si="19">COUNTIF(S$2:S$305,3)</f>
        <v>8</v>
      </c>
      <c r="T325">
        <f t="shared" si="19"/>
        <v>0</v>
      </c>
      <c r="U325">
        <f t="shared" si="19"/>
        <v>0</v>
      </c>
      <c r="V325">
        <f t="shared" si="19"/>
        <v>0</v>
      </c>
      <c r="W325">
        <f t="shared" si="19"/>
        <v>0</v>
      </c>
      <c r="X325">
        <f t="shared" si="19"/>
        <v>0</v>
      </c>
      <c r="Y325">
        <f t="shared" si="19"/>
        <v>0</v>
      </c>
      <c r="Z325">
        <f t="shared" si="19"/>
        <v>0</v>
      </c>
      <c r="AA325">
        <f t="shared" si="19"/>
        <v>0</v>
      </c>
      <c r="AB325">
        <f t="shared" si="19"/>
        <v>0</v>
      </c>
      <c r="AC325">
        <f t="shared" si="19"/>
        <v>0</v>
      </c>
      <c r="AD325">
        <f t="shared" si="19"/>
        <v>0</v>
      </c>
      <c r="AE325">
        <f t="shared" si="19"/>
        <v>0</v>
      </c>
      <c r="AF325">
        <f t="shared" si="19"/>
        <v>0</v>
      </c>
      <c r="AG325">
        <f t="shared" si="19"/>
        <v>0</v>
      </c>
      <c r="AH325">
        <f t="shared" si="19"/>
        <v>0</v>
      </c>
      <c r="AJ325">
        <f>COUNTIF(AJ$2:AJ$305,3)</f>
        <v>0</v>
      </c>
      <c r="AL325" s="16">
        <f>COUNTIF(AL$2:AL$305,3)</f>
        <v>8</v>
      </c>
      <c r="AM325" s="13">
        <f>COUNTIF(AM$2:AM$305,6)</f>
        <v>7</v>
      </c>
      <c r="AN325">
        <f>COUNTIF(AN$2:AN$305,3)</f>
        <v>3</v>
      </c>
      <c r="AP325">
        <f t="shared" ref="AP325:BJ325" si="20">COUNTIF(AP$2:AP$305,3)</f>
        <v>0</v>
      </c>
      <c r="AQ325">
        <f t="shared" si="20"/>
        <v>0</v>
      </c>
      <c r="AR325">
        <f t="shared" si="20"/>
        <v>0</v>
      </c>
      <c r="AS325">
        <f t="shared" si="20"/>
        <v>0</v>
      </c>
      <c r="AT325">
        <f t="shared" si="20"/>
        <v>0</v>
      </c>
      <c r="AU325">
        <f t="shared" si="20"/>
        <v>0</v>
      </c>
      <c r="AV325">
        <f t="shared" si="20"/>
        <v>0</v>
      </c>
      <c r="AW325">
        <f t="shared" si="20"/>
        <v>0</v>
      </c>
      <c r="AX325">
        <f t="shared" si="20"/>
        <v>0</v>
      </c>
      <c r="AY325">
        <f t="shared" si="20"/>
        <v>0</v>
      </c>
      <c r="AZ325">
        <f t="shared" si="20"/>
        <v>0</v>
      </c>
      <c r="BA325">
        <f t="shared" si="20"/>
        <v>0</v>
      </c>
      <c r="BB325">
        <f t="shared" si="20"/>
        <v>0</v>
      </c>
      <c r="BC325">
        <f t="shared" si="20"/>
        <v>0</v>
      </c>
      <c r="BD325">
        <f t="shared" si="20"/>
        <v>0</v>
      </c>
      <c r="BE325">
        <f t="shared" si="20"/>
        <v>0</v>
      </c>
      <c r="BF325">
        <f t="shared" si="20"/>
        <v>0</v>
      </c>
      <c r="BG325">
        <f t="shared" si="20"/>
        <v>0</v>
      </c>
      <c r="BH325">
        <f t="shared" si="20"/>
        <v>0</v>
      </c>
      <c r="BI325">
        <f t="shared" si="20"/>
        <v>0</v>
      </c>
      <c r="BJ325">
        <f t="shared" si="20"/>
        <v>0</v>
      </c>
      <c r="BL325">
        <f t="shared" ref="BL325:BQ325" si="21">COUNTIF(BL$2:BL$305,3)</f>
        <v>2</v>
      </c>
      <c r="BM325">
        <f t="shared" si="21"/>
        <v>0</v>
      </c>
      <c r="BN325">
        <f t="shared" si="21"/>
        <v>0</v>
      </c>
      <c r="BO325">
        <f t="shared" si="21"/>
        <v>0</v>
      </c>
      <c r="BP325">
        <f t="shared" si="21"/>
        <v>0</v>
      </c>
      <c r="BQ325">
        <f t="shared" si="21"/>
        <v>0</v>
      </c>
      <c r="BT325">
        <f>COUNTIF(BT$2:BT$305,3)</f>
        <v>0</v>
      </c>
      <c r="BU325">
        <f>COUNTIF(BU$2:BU$305,3)</f>
        <v>2</v>
      </c>
      <c r="BV325">
        <f>COUNTIF(BV$2:BV$305,3)</f>
        <v>15</v>
      </c>
      <c r="CA325">
        <f t="shared" ref="CA325:CI325" si="22">COUNTIF(CA$2:CA$305,3)</f>
        <v>0</v>
      </c>
      <c r="CB325">
        <f t="shared" si="22"/>
        <v>0</v>
      </c>
      <c r="CC325">
        <f t="shared" si="22"/>
        <v>0</v>
      </c>
      <c r="CD325">
        <f t="shared" si="22"/>
        <v>0</v>
      </c>
      <c r="CE325">
        <f t="shared" si="22"/>
        <v>0</v>
      </c>
      <c r="CF325">
        <f t="shared" si="22"/>
        <v>0</v>
      </c>
      <c r="CG325">
        <f t="shared" si="22"/>
        <v>0</v>
      </c>
      <c r="CH325">
        <f t="shared" si="22"/>
        <v>0</v>
      </c>
      <c r="CI325">
        <f t="shared" si="22"/>
        <v>0</v>
      </c>
      <c r="CL325">
        <f t="shared" ref="CL325:CS325" si="23">COUNTIF(CL$2:CL$305,3)</f>
        <v>0</v>
      </c>
      <c r="CM325">
        <f t="shared" si="23"/>
        <v>0</v>
      </c>
      <c r="CN325">
        <f t="shared" si="23"/>
        <v>0</v>
      </c>
      <c r="CO325">
        <f t="shared" si="23"/>
        <v>0</v>
      </c>
      <c r="CP325">
        <f t="shared" si="23"/>
        <v>0</v>
      </c>
      <c r="CQ325">
        <f t="shared" si="23"/>
        <v>0</v>
      </c>
      <c r="CR325">
        <f t="shared" si="23"/>
        <v>0</v>
      </c>
      <c r="CS325">
        <f t="shared" si="23"/>
        <v>0</v>
      </c>
      <c r="CT325" s="16">
        <f t="shared" ref="CT325:DC325" si="24">COUNTIF(CT$2:CT$305,15)</f>
        <v>5</v>
      </c>
      <c r="CU325" s="16">
        <f t="shared" si="24"/>
        <v>9</v>
      </c>
      <c r="CV325" s="16">
        <f t="shared" si="24"/>
        <v>1</v>
      </c>
      <c r="CW325" s="16">
        <f t="shared" si="24"/>
        <v>7</v>
      </c>
      <c r="CX325" s="16">
        <f t="shared" si="24"/>
        <v>3</v>
      </c>
      <c r="CY325" s="16">
        <f t="shared" si="24"/>
        <v>5</v>
      </c>
      <c r="CZ325" s="16">
        <f t="shared" si="24"/>
        <v>1</v>
      </c>
      <c r="DA325" s="16">
        <f t="shared" si="24"/>
        <v>2</v>
      </c>
      <c r="DB325" s="16">
        <f t="shared" si="24"/>
        <v>3</v>
      </c>
      <c r="DC325" s="16">
        <f t="shared" si="24"/>
        <v>5</v>
      </c>
      <c r="DD325">
        <f t="shared" ref="DD325:DK325" si="25">COUNTIF(DD$2:DD$305,3)</f>
        <v>0</v>
      </c>
      <c r="DE325">
        <f t="shared" si="25"/>
        <v>0</v>
      </c>
      <c r="DF325">
        <f t="shared" si="25"/>
        <v>0</v>
      </c>
      <c r="DG325">
        <f t="shared" si="25"/>
        <v>0</v>
      </c>
      <c r="DH325">
        <f t="shared" si="25"/>
        <v>0</v>
      </c>
      <c r="DI325">
        <f t="shared" si="25"/>
        <v>0</v>
      </c>
      <c r="DJ325">
        <f t="shared" si="25"/>
        <v>0</v>
      </c>
      <c r="DK325">
        <f t="shared" si="25"/>
        <v>0</v>
      </c>
      <c r="DO325" s="13">
        <f>COUNTIF(DO$2:DO$305,7)</f>
        <v>18</v>
      </c>
      <c r="DP325" s="13">
        <f>COUNTIF(DP$2:DP$305,7)</f>
        <v>16</v>
      </c>
      <c r="DQ325" s="13">
        <f>COUNTIF(DQ$2:DQ$305,7)</f>
        <v>11</v>
      </c>
      <c r="DR325" s="13">
        <f>COUNTIF(DR$2:DR$305,8)</f>
        <v>8</v>
      </c>
      <c r="DS325">
        <f t="shared" ref="DS325:EF325" si="26">COUNTIF(DS$2:DS$305,3)</f>
        <v>0</v>
      </c>
      <c r="DT325">
        <f t="shared" si="26"/>
        <v>0</v>
      </c>
      <c r="DU325">
        <f t="shared" si="26"/>
        <v>0</v>
      </c>
      <c r="DV325">
        <f t="shared" si="26"/>
        <v>0</v>
      </c>
      <c r="DW325">
        <f t="shared" si="26"/>
        <v>0</v>
      </c>
      <c r="DX325">
        <f t="shared" si="26"/>
        <v>0</v>
      </c>
      <c r="DY325">
        <f t="shared" si="26"/>
        <v>0</v>
      </c>
      <c r="DZ325">
        <f t="shared" si="26"/>
        <v>0</v>
      </c>
      <c r="EA325">
        <f t="shared" si="26"/>
        <v>0</v>
      </c>
      <c r="EB325">
        <f t="shared" si="26"/>
        <v>0</v>
      </c>
      <c r="EC325">
        <f t="shared" si="26"/>
        <v>0</v>
      </c>
      <c r="ED325">
        <f t="shared" si="26"/>
        <v>0</v>
      </c>
      <c r="EE325">
        <f t="shared" si="26"/>
        <v>0</v>
      </c>
      <c r="EF325">
        <f t="shared" si="26"/>
        <v>3</v>
      </c>
      <c r="EH325">
        <f>COUNTIF(EH$2:EH$305,3)</f>
        <v>0</v>
      </c>
      <c r="EI325">
        <f>COUNTIF(EI$2:EI$305,3)</f>
        <v>0</v>
      </c>
    </row>
    <row r="326" spans="1:139" x14ac:dyDescent="0.25">
      <c r="A326" s="11">
        <v>4</v>
      </c>
      <c r="D326">
        <f t="shared" ref="D326:K326" si="27">COUNTIF(D$2:D$305,4)</f>
        <v>13</v>
      </c>
      <c r="E326">
        <f t="shared" si="27"/>
        <v>5</v>
      </c>
      <c r="F326">
        <f t="shared" si="27"/>
        <v>6</v>
      </c>
      <c r="G326">
        <f t="shared" si="27"/>
        <v>4</v>
      </c>
      <c r="H326">
        <f t="shared" si="27"/>
        <v>21</v>
      </c>
      <c r="I326">
        <f t="shared" si="27"/>
        <v>9</v>
      </c>
      <c r="J326">
        <f t="shared" si="27"/>
        <v>0</v>
      </c>
      <c r="K326">
        <f t="shared" si="27"/>
        <v>0</v>
      </c>
      <c r="S326">
        <f t="shared" ref="S326:AH326" si="28">COUNTIF(S$2:S$305,4)</f>
        <v>9</v>
      </c>
      <c r="T326">
        <f t="shared" si="28"/>
        <v>0</v>
      </c>
      <c r="U326">
        <f t="shared" si="28"/>
        <v>0</v>
      </c>
      <c r="V326">
        <f t="shared" si="28"/>
        <v>0</v>
      </c>
      <c r="W326">
        <f t="shared" si="28"/>
        <v>0</v>
      </c>
      <c r="X326">
        <f t="shared" si="28"/>
        <v>0</v>
      </c>
      <c r="Y326">
        <f t="shared" si="28"/>
        <v>0</v>
      </c>
      <c r="Z326">
        <f t="shared" si="28"/>
        <v>0</v>
      </c>
      <c r="AA326">
        <f t="shared" si="28"/>
        <v>0</v>
      </c>
      <c r="AB326">
        <f t="shared" si="28"/>
        <v>0</v>
      </c>
      <c r="AC326">
        <f t="shared" si="28"/>
        <v>0</v>
      </c>
      <c r="AD326">
        <f t="shared" si="28"/>
        <v>0</v>
      </c>
      <c r="AE326">
        <f t="shared" si="28"/>
        <v>0</v>
      </c>
      <c r="AF326">
        <f t="shared" si="28"/>
        <v>0</v>
      </c>
      <c r="AG326">
        <f t="shared" si="28"/>
        <v>0</v>
      </c>
      <c r="AH326">
        <f t="shared" si="28"/>
        <v>0</v>
      </c>
      <c r="AJ326">
        <f>COUNTIF(AJ$2:AJ$305,4)</f>
        <v>0</v>
      </c>
      <c r="AL326" s="16">
        <f>COUNTIF(AL$2:AL$305,4)</f>
        <v>20</v>
      </c>
      <c r="AM326" s="13">
        <f>COUNTIF(AM$2:AM$305,7)</f>
        <v>4</v>
      </c>
      <c r="AN326">
        <f>COUNTIF(AN$2:AN$305,4)</f>
        <v>0</v>
      </c>
      <c r="AP326">
        <f t="shared" ref="AP326:BJ326" si="29">COUNTIF(AP$2:AP$305,4)</f>
        <v>0</v>
      </c>
      <c r="AQ326">
        <f t="shared" si="29"/>
        <v>0</v>
      </c>
      <c r="AR326">
        <f t="shared" si="29"/>
        <v>0</v>
      </c>
      <c r="AS326">
        <f t="shared" si="29"/>
        <v>0</v>
      </c>
      <c r="AT326">
        <f t="shared" si="29"/>
        <v>0</v>
      </c>
      <c r="AU326">
        <f t="shared" si="29"/>
        <v>0</v>
      </c>
      <c r="AV326">
        <f t="shared" si="29"/>
        <v>0</v>
      </c>
      <c r="AW326">
        <f t="shared" si="29"/>
        <v>0</v>
      </c>
      <c r="AX326">
        <f t="shared" si="29"/>
        <v>0</v>
      </c>
      <c r="AY326">
        <f t="shared" si="29"/>
        <v>0</v>
      </c>
      <c r="AZ326">
        <f t="shared" si="29"/>
        <v>0</v>
      </c>
      <c r="BA326">
        <f t="shared" si="29"/>
        <v>0</v>
      </c>
      <c r="BB326">
        <f t="shared" si="29"/>
        <v>0</v>
      </c>
      <c r="BC326">
        <f t="shared" si="29"/>
        <v>0</v>
      </c>
      <c r="BD326">
        <f t="shared" si="29"/>
        <v>0</v>
      </c>
      <c r="BE326">
        <f t="shared" si="29"/>
        <v>0</v>
      </c>
      <c r="BF326">
        <f t="shared" si="29"/>
        <v>0</v>
      </c>
      <c r="BG326">
        <f t="shared" si="29"/>
        <v>0</v>
      </c>
      <c r="BH326">
        <f t="shared" si="29"/>
        <v>0</v>
      </c>
      <c r="BI326">
        <f t="shared" si="29"/>
        <v>0</v>
      </c>
      <c r="BJ326">
        <f t="shared" si="29"/>
        <v>0</v>
      </c>
      <c r="BL326">
        <f t="shared" ref="BL326:BQ326" si="30">COUNTIF(BL$2:BL$305,4)</f>
        <v>0</v>
      </c>
      <c r="BM326">
        <f t="shared" si="30"/>
        <v>0</v>
      </c>
      <c r="BN326">
        <f t="shared" si="30"/>
        <v>0</v>
      </c>
      <c r="BO326">
        <f t="shared" si="30"/>
        <v>0</v>
      </c>
      <c r="BP326">
        <f t="shared" si="30"/>
        <v>0</v>
      </c>
      <c r="BQ326">
        <f t="shared" si="30"/>
        <v>0</v>
      </c>
      <c r="BT326">
        <f>COUNTIF(BT$2:BT$305,4)</f>
        <v>0</v>
      </c>
      <c r="BU326">
        <f>COUNTIF(BU$2:BU$305,4)</f>
        <v>0</v>
      </c>
      <c r="BV326">
        <f>COUNTIF(BV$2:BV$305,4)</f>
        <v>0</v>
      </c>
      <c r="CA326">
        <f t="shared" ref="CA326:CI326" si="31">COUNTIF(CA$2:CA$305,4)</f>
        <v>0</v>
      </c>
      <c r="CB326">
        <f t="shared" si="31"/>
        <v>0</v>
      </c>
      <c r="CC326">
        <f t="shared" si="31"/>
        <v>0</v>
      </c>
      <c r="CD326">
        <f t="shared" si="31"/>
        <v>0</v>
      </c>
      <c r="CE326">
        <f t="shared" si="31"/>
        <v>0</v>
      </c>
      <c r="CF326">
        <f t="shared" si="31"/>
        <v>0</v>
      </c>
      <c r="CG326">
        <f t="shared" si="31"/>
        <v>0</v>
      </c>
      <c r="CH326">
        <f t="shared" si="31"/>
        <v>0</v>
      </c>
      <c r="CI326">
        <f t="shared" si="31"/>
        <v>0</v>
      </c>
      <c r="CL326">
        <f t="shared" ref="CL326:CS326" si="32">COUNTIF(CL$2:CL$305,4)</f>
        <v>0</v>
      </c>
      <c r="CM326">
        <f t="shared" si="32"/>
        <v>0</v>
      </c>
      <c r="CN326">
        <f t="shared" si="32"/>
        <v>0</v>
      </c>
      <c r="CO326">
        <f t="shared" si="32"/>
        <v>0</v>
      </c>
      <c r="CP326">
        <f t="shared" si="32"/>
        <v>0</v>
      </c>
      <c r="CQ326">
        <f t="shared" si="32"/>
        <v>0</v>
      </c>
      <c r="CR326">
        <f t="shared" si="32"/>
        <v>0</v>
      </c>
      <c r="CS326">
        <f t="shared" si="32"/>
        <v>0</v>
      </c>
      <c r="CT326" s="16">
        <f t="shared" ref="CT326:DC326" si="33">COUNTIF(CT$2:CT$305,16)</f>
        <v>0</v>
      </c>
      <c r="CU326" s="16">
        <f t="shared" si="33"/>
        <v>6</v>
      </c>
      <c r="CV326" s="16">
        <f t="shared" si="33"/>
        <v>2</v>
      </c>
      <c r="CW326" s="16">
        <f t="shared" si="33"/>
        <v>7</v>
      </c>
      <c r="CX326" s="16">
        <f t="shared" si="33"/>
        <v>9</v>
      </c>
      <c r="CY326" s="16">
        <f t="shared" si="33"/>
        <v>9</v>
      </c>
      <c r="CZ326" s="16">
        <f t="shared" si="33"/>
        <v>15</v>
      </c>
      <c r="DA326" s="16">
        <f t="shared" si="33"/>
        <v>3</v>
      </c>
      <c r="DB326" s="16">
        <f t="shared" si="33"/>
        <v>3</v>
      </c>
      <c r="DC326" s="16">
        <f t="shared" si="33"/>
        <v>3</v>
      </c>
      <c r="DD326">
        <f t="shared" ref="DD326:DK326" si="34">COUNTIF(DD$2:DD$305,4)</f>
        <v>0</v>
      </c>
      <c r="DE326">
        <f t="shared" si="34"/>
        <v>0</v>
      </c>
      <c r="DF326">
        <f t="shared" si="34"/>
        <v>0</v>
      </c>
      <c r="DG326">
        <f t="shared" si="34"/>
        <v>0</v>
      </c>
      <c r="DH326">
        <f t="shared" si="34"/>
        <v>0</v>
      </c>
      <c r="DI326">
        <f t="shared" si="34"/>
        <v>0</v>
      </c>
      <c r="DJ326">
        <f t="shared" si="34"/>
        <v>0</v>
      </c>
      <c r="DK326">
        <f t="shared" si="34"/>
        <v>0</v>
      </c>
      <c r="DO326" s="13">
        <f>COUNTIF(DO$2:DO$305,8)</f>
        <v>15</v>
      </c>
      <c r="DP326" s="13">
        <f>COUNTIF(DP$2:DP$305,8)</f>
        <v>20</v>
      </c>
      <c r="DQ326" s="13">
        <f>COUNTIF(DQ$2:DQ$305,8)</f>
        <v>8</v>
      </c>
      <c r="DR326" s="13">
        <f>COUNTIF(DR$2:DR$305,9)</f>
        <v>6</v>
      </c>
      <c r="DS326">
        <f t="shared" ref="DS326:EF326" si="35">COUNTIF(DS$2:DS$305,4)</f>
        <v>0</v>
      </c>
      <c r="DT326">
        <f t="shared" si="35"/>
        <v>0</v>
      </c>
      <c r="DU326">
        <f t="shared" si="35"/>
        <v>0</v>
      </c>
      <c r="DV326">
        <f t="shared" si="35"/>
        <v>0</v>
      </c>
      <c r="DW326">
        <f t="shared" si="35"/>
        <v>0</v>
      </c>
      <c r="DX326">
        <f t="shared" si="35"/>
        <v>0</v>
      </c>
      <c r="DY326">
        <f t="shared" si="35"/>
        <v>0</v>
      </c>
      <c r="DZ326">
        <f t="shared" si="35"/>
        <v>0</v>
      </c>
      <c r="EA326">
        <f t="shared" si="35"/>
        <v>0</v>
      </c>
      <c r="EB326">
        <f t="shared" si="35"/>
        <v>0</v>
      </c>
      <c r="EC326">
        <f t="shared" si="35"/>
        <v>0</v>
      </c>
      <c r="ED326">
        <f t="shared" si="35"/>
        <v>0</v>
      </c>
      <c r="EE326">
        <f t="shared" si="35"/>
        <v>0</v>
      </c>
      <c r="EF326">
        <f t="shared" si="35"/>
        <v>13</v>
      </c>
      <c r="EH326">
        <f>COUNTIF(EH$2:EH$305,4)</f>
        <v>0</v>
      </c>
      <c r="EI326">
        <f>COUNTIF(EI$2:EI$305,4)</f>
        <v>0</v>
      </c>
    </row>
    <row r="327" spans="1:139" x14ac:dyDescent="0.25">
      <c r="A327" s="11">
        <v>5</v>
      </c>
      <c r="D327">
        <f t="shared" ref="D327:K327" si="36">COUNTIF(D$2:D$305,5)</f>
        <v>7</v>
      </c>
      <c r="E327">
        <f t="shared" si="36"/>
        <v>0</v>
      </c>
      <c r="F327">
        <f t="shared" si="36"/>
        <v>5</v>
      </c>
      <c r="G327">
        <f t="shared" si="36"/>
        <v>5</v>
      </c>
      <c r="H327">
        <f t="shared" si="36"/>
        <v>0</v>
      </c>
      <c r="I327">
        <f t="shared" si="36"/>
        <v>3</v>
      </c>
      <c r="J327">
        <f t="shared" si="36"/>
        <v>0</v>
      </c>
      <c r="K327">
        <f t="shared" si="36"/>
        <v>0</v>
      </c>
      <c r="S327">
        <f t="shared" ref="S327:AH327" si="37">COUNTIF(S$2:S$305,5)</f>
        <v>5</v>
      </c>
      <c r="T327">
        <f t="shared" si="37"/>
        <v>0</v>
      </c>
      <c r="U327">
        <f t="shared" si="37"/>
        <v>0</v>
      </c>
      <c r="V327">
        <f t="shared" si="37"/>
        <v>0</v>
      </c>
      <c r="W327">
        <f t="shared" si="37"/>
        <v>0</v>
      </c>
      <c r="X327">
        <f t="shared" si="37"/>
        <v>0</v>
      </c>
      <c r="Y327">
        <f t="shared" si="37"/>
        <v>0</v>
      </c>
      <c r="Z327">
        <f t="shared" si="37"/>
        <v>0</v>
      </c>
      <c r="AA327">
        <f t="shared" si="37"/>
        <v>0</v>
      </c>
      <c r="AB327">
        <f t="shared" si="37"/>
        <v>0</v>
      </c>
      <c r="AC327">
        <f t="shared" si="37"/>
        <v>0</v>
      </c>
      <c r="AD327">
        <f t="shared" si="37"/>
        <v>0</v>
      </c>
      <c r="AE327">
        <f t="shared" si="37"/>
        <v>0</v>
      </c>
      <c r="AF327">
        <f t="shared" si="37"/>
        <v>0</v>
      </c>
      <c r="AG327">
        <f t="shared" si="37"/>
        <v>0</v>
      </c>
      <c r="AH327">
        <f t="shared" si="37"/>
        <v>0</v>
      </c>
      <c r="AJ327">
        <f>COUNTIF(AJ$2:AJ$305,5)</f>
        <v>0</v>
      </c>
      <c r="AL327" s="16">
        <f>COUNTIF(AL$2:AL$305,5)</f>
        <v>6</v>
      </c>
      <c r="AM327" s="13">
        <f>COUNTIF(AM$2:AM$305,8)</f>
        <v>13</v>
      </c>
      <c r="AN327">
        <f>COUNTIF(AN$2:AN$305,5)</f>
        <v>0</v>
      </c>
      <c r="AP327">
        <f t="shared" ref="AP327:BJ327" si="38">COUNTIF(AP$2:AP$305,5)</f>
        <v>0</v>
      </c>
      <c r="AQ327">
        <f t="shared" si="38"/>
        <v>0</v>
      </c>
      <c r="AR327">
        <f t="shared" si="38"/>
        <v>0</v>
      </c>
      <c r="AS327">
        <f t="shared" si="38"/>
        <v>0</v>
      </c>
      <c r="AT327">
        <f t="shared" si="38"/>
        <v>0</v>
      </c>
      <c r="AU327">
        <f t="shared" si="38"/>
        <v>0</v>
      </c>
      <c r="AV327">
        <f t="shared" si="38"/>
        <v>0</v>
      </c>
      <c r="AW327">
        <f t="shared" si="38"/>
        <v>0</v>
      </c>
      <c r="AX327">
        <f t="shared" si="38"/>
        <v>0</v>
      </c>
      <c r="AY327">
        <f t="shared" si="38"/>
        <v>0</v>
      </c>
      <c r="AZ327">
        <f t="shared" si="38"/>
        <v>0</v>
      </c>
      <c r="BA327">
        <f t="shared" si="38"/>
        <v>0</v>
      </c>
      <c r="BB327">
        <f t="shared" si="38"/>
        <v>0</v>
      </c>
      <c r="BC327">
        <f t="shared" si="38"/>
        <v>0</v>
      </c>
      <c r="BD327">
        <f t="shared" si="38"/>
        <v>0</v>
      </c>
      <c r="BE327">
        <f t="shared" si="38"/>
        <v>0</v>
      </c>
      <c r="BF327">
        <f t="shared" si="38"/>
        <v>0</v>
      </c>
      <c r="BG327">
        <f t="shared" si="38"/>
        <v>0</v>
      </c>
      <c r="BH327">
        <f t="shared" si="38"/>
        <v>0</v>
      </c>
      <c r="BI327">
        <f t="shared" si="38"/>
        <v>0</v>
      </c>
      <c r="BJ327">
        <f t="shared" si="38"/>
        <v>0</v>
      </c>
      <c r="BL327">
        <f t="shared" ref="BL327:BQ327" si="39">COUNTIF(BL$2:BL$305,5)</f>
        <v>1</v>
      </c>
      <c r="BM327">
        <f t="shared" si="39"/>
        <v>1</v>
      </c>
      <c r="BN327">
        <f t="shared" si="39"/>
        <v>0</v>
      </c>
      <c r="BO327">
        <f t="shared" si="39"/>
        <v>0</v>
      </c>
      <c r="BP327">
        <f t="shared" si="39"/>
        <v>0</v>
      </c>
      <c r="BQ327">
        <f t="shared" si="39"/>
        <v>0</v>
      </c>
      <c r="BT327">
        <f>COUNTIF(BT$2:BT$305,5)</f>
        <v>0</v>
      </c>
      <c r="BU327">
        <f>COUNTIF(BU$2:BU$305,5)</f>
        <v>0</v>
      </c>
      <c r="BV327">
        <f>COUNTIF(BV$2:BV$305,5)</f>
        <v>0</v>
      </c>
      <c r="CA327">
        <f t="shared" ref="CA327:CI327" si="40">COUNTIF(CA$2:CA$305,5)</f>
        <v>0</v>
      </c>
      <c r="CB327">
        <f t="shared" si="40"/>
        <v>0</v>
      </c>
      <c r="CC327">
        <f t="shared" si="40"/>
        <v>0</v>
      </c>
      <c r="CD327">
        <f t="shared" si="40"/>
        <v>0</v>
      </c>
      <c r="CE327">
        <f t="shared" si="40"/>
        <v>0</v>
      </c>
      <c r="CF327">
        <f t="shared" si="40"/>
        <v>0</v>
      </c>
      <c r="CG327">
        <f t="shared" si="40"/>
        <v>0</v>
      </c>
      <c r="CH327">
        <f t="shared" si="40"/>
        <v>0</v>
      </c>
      <c r="CI327">
        <f t="shared" si="40"/>
        <v>0</v>
      </c>
      <c r="CL327">
        <f t="shared" ref="CL327:CS327" si="41">COUNTIF(CL$2:CL$305,5)</f>
        <v>0</v>
      </c>
      <c r="CM327">
        <f t="shared" si="41"/>
        <v>0</v>
      </c>
      <c r="CN327">
        <f t="shared" si="41"/>
        <v>0</v>
      </c>
      <c r="CO327">
        <f t="shared" si="41"/>
        <v>0</v>
      </c>
      <c r="CP327">
        <f t="shared" si="41"/>
        <v>0</v>
      </c>
      <c r="CQ327">
        <f t="shared" si="41"/>
        <v>0</v>
      </c>
      <c r="CR327">
        <f t="shared" si="41"/>
        <v>0</v>
      </c>
      <c r="CS327">
        <f t="shared" si="41"/>
        <v>0</v>
      </c>
      <c r="CT327" s="16">
        <f t="shared" ref="CT327:DC327" si="42">COUNTIF(CT$2:CT$305,17)</f>
        <v>2</v>
      </c>
      <c r="CU327" s="16">
        <f t="shared" si="42"/>
        <v>0</v>
      </c>
      <c r="CV327" s="16">
        <f t="shared" si="42"/>
        <v>0</v>
      </c>
      <c r="CW327" s="16">
        <f t="shared" si="42"/>
        <v>0</v>
      </c>
      <c r="CX327" s="16">
        <f t="shared" si="42"/>
        <v>0</v>
      </c>
      <c r="CY327" s="16">
        <f t="shared" si="42"/>
        <v>0</v>
      </c>
      <c r="CZ327" s="16">
        <f t="shared" si="42"/>
        <v>0</v>
      </c>
      <c r="DA327" s="16">
        <f t="shared" si="42"/>
        <v>0</v>
      </c>
      <c r="DB327" s="16">
        <f t="shared" si="42"/>
        <v>0</v>
      </c>
      <c r="DC327" s="16">
        <f t="shared" si="42"/>
        <v>0</v>
      </c>
      <c r="DD327">
        <f t="shared" ref="DD327:DK327" si="43">COUNTIF(DD$2:DD$305,5)</f>
        <v>0</v>
      </c>
      <c r="DE327">
        <f t="shared" si="43"/>
        <v>0</v>
      </c>
      <c r="DF327">
        <f t="shared" si="43"/>
        <v>0</v>
      </c>
      <c r="DG327">
        <f t="shared" si="43"/>
        <v>0</v>
      </c>
      <c r="DH327">
        <f t="shared" si="43"/>
        <v>0</v>
      </c>
      <c r="DI327">
        <f t="shared" si="43"/>
        <v>0</v>
      </c>
      <c r="DJ327">
        <f t="shared" si="43"/>
        <v>0</v>
      </c>
      <c r="DK327">
        <f t="shared" si="43"/>
        <v>0</v>
      </c>
      <c r="DR327" s="13">
        <f>COUNTIF(DR$2:DR$305,10)</f>
        <v>14</v>
      </c>
      <c r="DS327">
        <f t="shared" ref="DS327:EF327" si="44">COUNTIF(DS$2:DS$305,5)</f>
        <v>0</v>
      </c>
      <c r="DT327">
        <f t="shared" si="44"/>
        <v>0</v>
      </c>
      <c r="DU327">
        <f t="shared" si="44"/>
        <v>0</v>
      </c>
      <c r="DV327">
        <f t="shared" si="44"/>
        <v>0</v>
      </c>
      <c r="DW327">
        <f t="shared" si="44"/>
        <v>0</v>
      </c>
      <c r="DX327">
        <f t="shared" si="44"/>
        <v>0</v>
      </c>
      <c r="DY327">
        <f t="shared" si="44"/>
        <v>0</v>
      </c>
      <c r="DZ327">
        <f t="shared" si="44"/>
        <v>0</v>
      </c>
      <c r="EA327">
        <f t="shared" si="44"/>
        <v>0</v>
      </c>
      <c r="EB327">
        <f t="shared" si="44"/>
        <v>0</v>
      </c>
      <c r="EC327">
        <f t="shared" si="44"/>
        <v>0</v>
      </c>
      <c r="ED327">
        <f t="shared" si="44"/>
        <v>0</v>
      </c>
      <c r="EE327">
        <f t="shared" si="44"/>
        <v>0</v>
      </c>
      <c r="EF327">
        <f t="shared" si="44"/>
        <v>5</v>
      </c>
      <c r="EH327">
        <f>COUNTIF(EH$2:EH$305,5)</f>
        <v>0</v>
      </c>
      <c r="EI327">
        <f>COUNTIF(EI$2:EI$305,5)</f>
        <v>0</v>
      </c>
    </row>
    <row r="328" spans="1:139" x14ac:dyDescent="0.25">
      <c r="A328" s="11">
        <v>6</v>
      </c>
      <c r="D328">
        <f t="shared" ref="D328:K328" si="45">COUNTIF(D$2:D$305,6)</f>
        <v>6</v>
      </c>
      <c r="E328">
        <f t="shared" si="45"/>
        <v>2</v>
      </c>
      <c r="F328">
        <f t="shared" si="45"/>
        <v>16</v>
      </c>
      <c r="G328">
        <f t="shared" si="45"/>
        <v>5</v>
      </c>
      <c r="H328">
        <f t="shared" si="45"/>
        <v>0</v>
      </c>
      <c r="I328">
        <f t="shared" si="45"/>
        <v>9</v>
      </c>
      <c r="J328">
        <f t="shared" si="45"/>
        <v>0</v>
      </c>
      <c r="K328">
        <f t="shared" si="45"/>
        <v>0</v>
      </c>
      <c r="S328">
        <f t="shared" ref="S328:AH328" si="46">COUNTIF(S$2:S$305,6)</f>
        <v>0</v>
      </c>
      <c r="T328">
        <f t="shared" si="46"/>
        <v>0</v>
      </c>
      <c r="U328">
        <f t="shared" si="46"/>
        <v>0</v>
      </c>
      <c r="V328">
        <f t="shared" si="46"/>
        <v>0</v>
      </c>
      <c r="W328">
        <f t="shared" si="46"/>
        <v>0</v>
      </c>
      <c r="X328">
        <f t="shared" si="46"/>
        <v>0</v>
      </c>
      <c r="Y328">
        <f t="shared" si="46"/>
        <v>0</v>
      </c>
      <c r="Z328">
        <f t="shared" si="46"/>
        <v>0</v>
      </c>
      <c r="AA328">
        <f t="shared" si="46"/>
        <v>0</v>
      </c>
      <c r="AB328">
        <f t="shared" si="46"/>
        <v>0</v>
      </c>
      <c r="AC328">
        <f t="shared" si="46"/>
        <v>0</v>
      </c>
      <c r="AD328">
        <f t="shared" si="46"/>
        <v>0</v>
      </c>
      <c r="AE328">
        <f t="shared" si="46"/>
        <v>0</v>
      </c>
      <c r="AF328">
        <f t="shared" si="46"/>
        <v>0</v>
      </c>
      <c r="AG328">
        <f t="shared" si="46"/>
        <v>0</v>
      </c>
      <c r="AH328">
        <f t="shared" si="46"/>
        <v>0</v>
      </c>
      <c r="AJ328">
        <f>COUNTIF(AJ$2:AJ$305,6)</f>
        <v>0</v>
      </c>
      <c r="AL328" s="16">
        <f>COUNTIF(AL$2:AL$305,6)</f>
        <v>0</v>
      </c>
      <c r="AM328" s="13">
        <f>COUNTIF(AM$2:AM$305,9)</f>
        <v>0</v>
      </c>
      <c r="AN328">
        <f>COUNTIF(AN$2:AN$305,6)</f>
        <v>0</v>
      </c>
      <c r="AP328">
        <f t="shared" ref="AP328:BJ328" si="47">COUNTIF(AP$2:AP$305,6)</f>
        <v>0</v>
      </c>
      <c r="AQ328">
        <f t="shared" si="47"/>
        <v>0</v>
      </c>
      <c r="AR328">
        <f t="shared" si="47"/>
        <v>0</v>
      </c>
      <c r="AS328">
        <f t="shared" si="47"/>
        <v>0</v>
      </c>
      <c r="AT328">
        <f t="shared" si="47"/>
        <v>0</v>
      </c>
      <c r="AU328">
        <f t="shared" si="47"/>
        <v>0</v>
      </c>
      <c r="AV328">
        <f t="shared" si="47"/>
        <v>0</v>
      </c>
      <c r="AW328">
        <f t="shared" si="47"/>
        <v>0</v>
      </c>
      <c r="AX328">
        <f t="shared" si="47"/>
        <v>0</v>
      </c>
      <c r="AY328">
        <f t="shared" si="47"/>
        <v>0</v>
      </c>
      <c r="AZ328">
        <f t="shared" si="47"/>
        <v>0</v>
      </c>
      <c r="BA328">
        <f t="shared" si="47"/>
        <v>0</v>
      </c>
      <c r="BB328">
        <f t="shared" si="47"/>
        <v>0</v>
      </c>
      <c r="BC328">
        <f t="shared" si="47"/>
        <v>0</v>
      </c>
      <c r="BD328">
        <f t="shared" si="47"/>
        <v>0</v>
      </c>
      <c r="BE328">
        <f t="shared" si="47"/>
        <v>0</v>
      </c>
      <c r="BF328">
        <f t="shared" si="47"/>
        <v>0</v>
      </c>
      <c r="BG328">
        <f t="shared" si="47"/>
        <v>0</v>
      </c>
      <c r="BH328">
        <f t="shared" si="47"/>
        <v>0</v>
      </c>
      <c r="BI328">
        <f t="shared" si="47"/>
        <v>0</v>
      </c>
      <c r="BJ328">
        <f t="shared" si="47"/>
        <v>0</v>
      </c>
      <c r="BL328">
        <f t="shared" ref="BL328:BQ328" si="48">COUNTIF(BL$2:BL$305,6)</f>
        <v>0</v>
      </c>
      <c r="BM328">
        <f t="shared" si="48"/>
        <v>0</v>
      </c>
      <c r="BN328">
        <f t="shared" si="48"/>
        <v>0</v>
      </c>
      <c r="BO328">
        <f t="shared" si="48"/>
        <v>0</v>
      </c>
      <c r="BP328">
        <f t="shared" si="48"/>
        <v>0</v>
      </c>
      <c r="BQ328">
        <f t="shared" si="48"/>
        <v>0</v>
      </c>
      <c r="BT328">
        <f>COUNTIF(BT$2:BT$305,6)</f>
        <v>0</v>
      </c>
      <c r="BU328">
        <f>COUNTIF(BU$2:BU$305,6)</f>
        <v>0</v>
      </c>
      <c r="BV328">
        <f>COUNTIF(BV$2:BV$305,6)</f>
        <v>0</v>
      </c>
      <c r="CA328">
        <f t="shared" ref="CA328:CI328" si="49">COUNTIF(CA$2:CA$305,6)</f>
        <v>0</v>
      </c>
      <c r="CB328">
        <f t="shared" si="49"/>
        <v>0</v>
      </c>
      <c r="CC328">
        <f t="shared" si="49"/>
        <v>0</v>
      </c>
      <c r="CD328">
        <f t="shared" si="49"/>
        <v>0</v>
      </c>
      <c r="CE328">
        <f t="shared" si="49"/>
        <v>0</v>
      </c>
      <c r="CF328">
        <f t="shared" si="49"/>
        <v>0</v>
      </c>
      <c r="CG328">
        <f t="shared" si="49"/>
        <v>0</v>
      </c>
      <c r="CH328">
        <f t="shared" si="49"/>
        <v>0</v>
      </c>
      <c r="CI328">
        <f t="shared" si="49"/>
        <v>0</v>
      </c>
      <c r="CL328">
        <f t="shared" ref="CL328:CS328" si="50">COUNTIF(CL$2:CL$305,6)</f>
        <v>0</v>
      </c>
      <c r="CM328">
        <f t="shared" si="50"/>
        <v>0</v>
      </c>
      <c r="CN328">
        <f t="shared" si="50"/>
        <v>0</v>
      </c>
      <c r="CO328">
        <f t="shared" si="50"/>
        <v>0</v>
      </c>
      <c r="CP328">
        <f t="shared" si="50"/>
        <v>0</v>
      </c>
      <c r="CQ328">
        <f t="shared" si="50"/>
        <v>0</v>
      </c>
      <c r="CR328">
        <f t="shared" si="50"/>
        <v>0</v>
      </c>
      <c r="CS328">
        <f t="shared" si="50"/>
        <v>0</v>
      </c>
      <c r="CT328" s="16">
        <f t="shared" ref="CT328:DC328" si="51">COUNTIF(CT$2:CT$305,18)</f>
        <v>0</v>
      </c>
      <c r="CU328" s="16">
        <f t="shared" si="51"/>
        <v>0</v>
      </c>
      <c r="CV328" s="16">
        <f t="shared" si="51"/>
        <v>0</v>
      </c>
      <c r="CW328" s="16">
        <f t="shared" si="51"/>
        <v>0</v>
      </c>
      <c r="CX328" s="16">
        <f t="shared" si="51"/>
        <v>0</v>
      </c>
      <c r="CY328" s="16">
        <f t="shared" si="51"/>
        <v>0</v>
      </c>
      <c r="CZ328" s="16">
        <f t="shared" si="51"/>
        <v>0</v>
      </c>
      <c r="DA328" s="16">
        <f t="shared" si="51"/>
        <v>0</v>
      </c>
      <c r="DB328" s="16">
        <f t="shared" si="51"/>
        <v>0</v>
      </c>
      <c r="DC328" s="16">
        <f t="shared" si="51"/>
        <v>0</v>
      </c>
      <c r="DD328">
        <f t="shared" ref="DD328:DK328" si="52">COUNTIF(DD$2:DD$305,6)</f>
        <v>0</v>
      </c>
      <c r="DE328">
        <f t="shared" si="52"/>
        <v>0</v>
      </c>
      <c r="DF328">
        <f t="shared" si="52"/>
        <v>0</v>
      </c>
      <c r="DG328">
        <f t="shared" si="52"/>
        <v>0</v>
      </c>
      <c r="DH328">
        <f t="shared" si="52"/>
        <v>0</v>
      </c>
      <c r="DI328">
        <f t="shared" si="52"/>
        <v>0</v>
      </c>
      <c r="DJ328">
        <f t="shared" si="52"/>
        <v>0</v>
      </c>
      <c r="DK328">
        <f t="shared" si="52"/>
        <v>0</v>
      </c>
      <c r="DS328">
        <f t="shared" ref="DS328:EF328" si="53">COUNTIF(DS$2:DS$305,6)</f>
        <v>0</v>
      </c>
      <c r="DT328">
        <f t="shared" si="53"/>
        <v>0</v>
      </c>
      <c r="DU328">
        <f t="shared" si="53"/>
        <v>0</v>
      </c>
      <c r="DV328">
        <f t="shared" si="53"/>
        <v>0</v>
      </c>
      <c r="DW328">
        <f t="shared" si="53"/>
        <v>0</v>
      </c>
      <c r="DX328">
        <f t="shared" si="53"/>
        <v>0</v>
      </c>
      <c r="DY328">
        <f t="shared" si="53"/>
        <v>0</v>
      </c>
      <c r="DZ328">
        <f t="shared" si="53"/>
        <v>0</v>
      </c>
      <c r="EA328">
        <f t="shared" si="53"/>
        <v>0</v>
      </c>
      <c r="EB328">
        <f t="shared" si="53"/>
        <v>0</v>
      </c>
      <c r="EC328">
        <f t="shared" si="53"/>
        <v>0</v>
      </c>
      <c r="ED328">
        <f t="shared" si="53"/>
        <v>0</v>
      </c>
      <c r="EE328">
        <f t="shared" si="53"/>
        <v>0</v>
      </c>
      <c r="EF328">
        <f t="shared" si="53"/>
        <v>2</v>
      </c>
      <c r="EH328">
        <f>COUNTIF(EH$2:EH$305,6)</f>
        <v>0</v>
      </c>
      <c r="EI328">
        <f>COUNTIF(EI$2:EI$305,6)</f>
        <v>0</v>
      </c>
    </row>
    <row r="329" spans="1:139" x14ac:dyDescent="0.25">
      <c r="A329" s="11">
        <v>7</v>
      </c>
      <c r="D329">
        <f t="shared" ref="D329:K329" si="54">COUNTIF(D$2:D$305,7)</f>
        <v>4</v>
      </c>
      <c r="E329">
        <f t="shared" si="54"/>
        <v>4</v>
      </c>
      <c r="F329">
        <f t="shared" si="54"/>
        <v>8</v>
      </c>
      <c r="G329">
        <f t="shared" si="54"/>
        <v>5</v>
      </c>
      <c r="H329">
        <f t="shared" si="54"/>
        <v>0</v>
      </c>
      <c r="I329">
        <f t="shared" si="54"/>
        <v>0</v>
      </c>
      <c r="J329">
        <f t="shared" si="54"/>
        <v>0</v>
      </c>
      <c r="K329">
        <f t="shared" si="54"/>
        <v>0</v>
      </c>
      <c r="S329">
        <f t="shared" ref="S329:AH329" si="55">COUNTIF(S$2:S$305,7)</f>
        <v>0</v>
      </c>
      <c r="T329">
        <f t="shared" si="55"/>
        <v>0</v>
      </c>
      <c r="U329">
        <f t="shared" si="55"/>
        <v>0</v>
      </c>
      <c r="V329">
        <f t="shared" si="55"/>
        <v>0</v>
      </c>
      <c r="W329">
        <f t="shared" si="55"/>
        <v>0</v>
      </c>
      <c r="X329">
        <f t="shared" si="55"/>
        <v>0</v>
      </c>
      <c r="Y329">
        <f t="shared" si="55"/>
        <v>0</v>
      </c>
      <c r="Z329">
        <f t="shared" si="55"/>
        <v>0</v>
      </c>
      <c r="AA329">
        <f t="shared" si="55"/>
        <v>0</v>
      </c>
      <c r="AB329">
        <f t="shared" si="55"/>
        <v>0</v>
      </c>
      <c r="AC329">
        <f t="shared" si="55"/>
        <v>0</v>
      </c>
      <c r="AD329">
        <f t="shared" si="55"/>
        <v>0</v>
      </c>
      <c r="AE329">
        <f t="shared" si="55"/>
        <v>0</v>
      </c>
      <c r="AF329">
        <f t="shared" si="55"/>
        <v>0</v>
      </c>
      <c r="AG329">
        <f t="shared" si="55"/>
        <v>0</v>
      </c>
      <c r="AH329">
        <f t="shared" si="55"/>
        <v>0</v>
      </c>
      <c r="AJ329">
        <f>COUNTIF(AJ$2:AJ$305,7)</f>
        <v>0</v>
      </c>
      <c r="AL329" s="16">
        <f>COUNTIF(AL$2:AL$305,7)</f>
        <v>0</v>
      </c>
      <c r="AN329">
        <f>COUNTIF(AN$2:AN$305,7)</f>
        <v>0</v>
      </c>
      <c r="AP329">
        <f t="shared" ref="AP329:BJ329" si="56">COUNTIF(AP$2:AP$305,7)</f>
        <v>0</v>
      </c>
      <c r="AQ329">
        <f t="shared" si="56"/>
        <v>0</v>
      </c>
      <c r="AR329">
        <f t="shared" si="56"/>
        <v>0</v>
      </c>
      <c r="AS329">
        <f t="shared" si="56"/>
        <v>0</v>
      </c>
      <c r="AT329">
        <f t="shared" si="56"/>
        <v>0</v>
      </c>
      <c r="AU329">
        <f t="shared" si="56"/>
        <v>0</v>
      </c>
      <c r="AV329">
        <f t="shared" si="56"/>
        <v>0</v>
      </c>
      <c r="AW329">
        <f t="shared" si="56"/>
        <v>0</v>
      </c>
      <c r="AX329">
        <f t="shared" si="56"/>
        <v>0</v>
      </c>
      <c r="AY329">
        <f t="shared" si="56"/>
        <v>0</v>
      </c>
      <c r="AZ329">
        <f t="shared" si="56"/>
        <v>0</v>
      </c>
      <c r="BA329">
        <f t="shared" si="56"/>
        <v>0</v>
      </c>
      <c r="BB329">
        <f t="shared" si="56"/>
        <v>0</v>
      </c>
      <c r="BC329">
        <f t="shared" si="56"/>
        <v>0</v>
      </c>
      <c r="BD329">
        <f t="shared" si="56"/>
        <v>0</v>
      </c>
      <c r="BE329">
        <f t="shared" si="56"/>
        <v>0</v>
      </c>
      <c r="BF329">
        <f t="shared" si="56"/>
        <v>0</v>
      </c>
      <c r="BG329">
        <f t="shared" si="56"/>
        <v>0</v>
      </c>
      <c r="BH329">
        <f t="shared" si="56"/>
        <v>0</v>
      </c>
      <c r="BI329">
        <f t="shared" si="56"/>
        <v>0</v>
      </c>
      <c r="BJ329">
        <f t="shared" si="56"/>
        <v>0</v>
      </c>
      <c r="BL329">
        <f t="shared" ref="BL329:BQ329" si="57">COUNTIF(BL$2:BL$305,7)</f>
        <v>0</v>
      </c>
      <c r="BM329">
        <f t="shared" si="57"/>
        <v>0</v>
      </c>
      <c r="BN329">
        <f t="shared" si="57"/>
        <v>0</v>
      </c>
      <c r="BO329">
        <f t="shared" si="57"/>
        <v>0</v>
      </c>
      <c r="BP329">
        <f t="shared" si="57"/>
        <v>0</v>
      </c>
      <c r="BQ329">
        <f t="shared" si="57"/>
        <v>0</v>
      </c>
      <c r="BT329">
        <f>COUNTIF(BT$2:BT$305,7)</f>
        <v>0</v>
      </c>
      <c r="BU329">
        <f>COUNTIF(BU$2:BU$305,7)</f>
        <v>0</v>
      </c>
      <c r="BV329">
        <f>COUNTIF(BV$2:BV$305,7)</f>
        <v>0</v>
      </c>
      <c r="CA329">
        <f t="shared" ref="CA329:CI329" si="58">COUNTIF(CA$2:CA$305,7)</f>
        <v>0</v>
      </c>
      <c r="CB329">
        <f t="shared" si="58"/>
        <v>0</v>
      </c>
      <c r="CC329">
        <f t="shared" si="58"/>
        <v>0</v>
      </c>
      <c r="CD329">
        <f t="shared" si="58"/>
        <v>0</v>
      </c>
      <c r="CE329">
        <f t="shared" si="58"/>
        <v>0</v>
      </c>
      <c r="CF329">
        <f t="shared" si="58"/>
        <v>0</v>
      </c>
      <c r="CG329">
        <f t="shared" si="58"/>
        <v>0</v>
      </c>
      <c r="CH329">
        <f t="shared" si="58"/>
        <v>0</v>
      </c>
      <c r="CI329">
        <f t="shared" si="58"/>
        <v>0</v>
      </c>
      <c r="CL329">
        <f t="shared" ref="CL329:CS329" si="59">COUNTIF(CL$2:CL$305,7)</f>
        <v>0</v>
      </c>
      <c r="CM329">
        <f t="shared" si="59"/>
        <v>0</v>
      </c>
      <c r="CN329">
        <f t="shared" si="59"/>
        <v>0</v>
      </c>
      <c r="CO329">
        <f t="shared" si="59"/>
        <v>0</v>
      </c>
      <c r="CP329">
        <f t="shared" si="59"/>
        <v>0</v>
      </c>
      <c r="CQ329">
        <f t="shared" si="59"/>
        <v>0</v>
      </c>
      <c r="CR329">
        <f t="shared" si="59"/>
        <v>0</v>
      </c>
      <c r="CS329">
        <f t="shared" si="59"/>
        <v>0</v>
      </c>
      <c r="CT329" s="16">
        <f t="shared" ref="CT329:DC329" si="60">COUNTIF(CT$2:CT$305,19)</f>
        <v>1</v>
      </c>
      <c r="CU329" s="16">
        <f t="shared" si="60"/>
        <v>0</v>
      </c>
      <c r="CV329" s="16">
        <f t="shared" si="60"/>
        <v>0</v>
      </c>
      <c r="CW329" s="16">
        <f t="shared" si="60"/>
        <v>0</v>
      </c>
      <c r="CX329" s="16">
        <f t="shared" si="60"/>
        <v>0</v>
      </c>
      <c r="CY329" s="16">
        <f t="shared" si="60"/>
        <v>0</v>
      </c>
      <c r="CZ329" s="16">
        <f t="shared" si="60"/>
        <v>0</v>
      </c>
      <c r="DA329" s="16">
        <f t="shared" si="60"/>
        <v>0</v>
      </c>
      <c r="DB329" s="16">
        <f t="shared" si="60"/>
        <v>0</v>
      </c>
      <c r="DC329" s="16">
        <f t="shared" si="60"/>
        <v>0</v>
      </c>
      <c r="DD329">
        <f t="shared" ref="DD329:DK329" si="61">COUNTIF(DD$2:DD$305,7)</f>
        <v>0</v>
      </c>
      <c r="DE329">
        <f t="shared" si="61"/>
        <v>0</v>
      </c>
      <c r="DF329">
        <f t="shared" si="61"/>
        <v>0</v>
      </c>
      <c r="DG329">
        <f t="shared" si="61"/>
        <v>0</v>
      </c>
      <c r="DH329">
        <f t="shared" si="61"/>
        <v>0</v>
      </c>
      <c r="DI329">
        <f t="shared" si="61"/>
        <v>0</v>
      </c>
      <c r="DJ329">
        <f t="shared" si="61"/>
        <v>0</v>
      </c>
      <c r="DK329">
        <f t="shared" si="61"/>
        <v>0</v>
      </c>
      <c r="DS329">
        <f t="shared" ref="DS329:EF329" si="62">COUNTIF(DS$2:DS$305,7)</f>
        <v>0</v>
      </c>
      <c r="DT329">
        <f t="shared" si="62"/>
        <v>0</v>
      </c>
      <c r="DU329">
        <f t="shared" si="62"/>
        <v>0</v>
      </c>
      <c r="DV329">
        <f t="shared" si="62"/>
        <v>0</v>
      </c>
      <c r="DW329">
        <f t="shared" si="62"/>
        <v>0</v>
      </c>
      <c r="DX329">
        <f t="shared" si="62"/>
        <v>0</v>
      </c>
      <c r="DY329">
        <f t="shared" si="62"/>
        <v>0</v>
      </c>
      <c r="DZ329">
        <f t="shared" si="62"/>
        <v>0</v>
      </c>
      <c r="EA329">
        <f t="shared" si="62"/>
        <v>0</v>
      </c>
      <c r="EB329">
        <f t="shared" si="62"/>
        <v>0</v>
      </c>
      <c r="EC329">
        <f t="shared" si="62"/>
        <v>0</v>
      </c>
      <c r="ED329">
        <f t="shared" si="62"/>
        <v>0</v>
      </c>
      <c r="EE329">
        <f t="shared" si="62"/>
        <v>0</v>
      </c>
      <c r="EF329">
        <f t="shared" si="62"/>
        <v>9</v>
      </c>
      <c r="EH329">
        <f>COUNTIF(EH$2:EH$305,7)</f>
        <v>0</v>
      </c>
      <c r="EI329">
        <f>COUNTIF(EI$2:EI$305,7)</f>
        <v>0</v>
      </c>
    </row>
    <row r="330" spans="1:139" x14ac:dyDescent="0.25">
      <c r="A330" s="11"/>
      <c r="K330">
        <f>COUNTIF(K$2:K$305,8)</f>
        <v>0</v>
      </c>
    </row>
    <row r="331" spans="1:139" x14ac:dyDescent="0.25">
      <c r="A331" s="11"/>
      <c r="K331">
        <f>COUNTIF(K$2:K$305,9)</f>
        <v>0</v>
      </c>
    </row>
    <row r="332" spans="1:139" x14ac:dyDescent="0.25">
      <c r="A332" s="11" t="s">
        <v>5</v>
      </c>
      <c r="D332">
        <f>SUM(D323:D329)</f>
        <v>46</v>
      </c>
      <c r="E332">
        <f t="shared" ref="E332:BJ332" si="63">SUM(E323:E329)</f>
        <v>46</v>
      </c>
      <c r="F332">
        <f t="shared" si="63"/>
        <v>46</v>
      </c>
      <c r="G332">
        <f t="shared" si="63"/>
        <v>46</v>
      </c>
      <c r="H332">
        <f t="shared" si="63"/>
        <v>46</v>
      </c>
      <c r="I332">
        <f t="shared" si="63"/>
        <v>46</v>
      </c>
      <c r="J332">
        <f t="shared" si="63"/>
        <v>46</v>
      </c>
      <c r="K332">
        <f>SUM(K323:K331)</f>
        <v>46</v>
      </c>
      <c r="S332">
        <f t="shared" si="63"/>
        <v>46</v>
      </c>
      <c r="T332">
        <f t="shared" si="63"/>
        <v>0</v>
      </c>
      <c r="U332">
        <f t="shared" si="63"/>
        <v>0</v>
      </c>
      <c r="V332">
        <f t="shared" si="63"/>
        <v>0</v>
      </c>
      <c r="W332">
        <f t="shared" si="63"/>
        <v>6</v>
      </c>
      <c r="X332">
        <f t="shared" si="63"/>
        <v>0</v>
      </c>
      <c r="Y332">
        <f t="shared" si="63"/>
        <v>2</v>
      </c>
      <c r="Z332">
        <f t="shared" si="63"/>
        <v>1</v>
      </c>
      <c r="AA332">
        <f t="shared" si="63"/>
        <v>2</v>
      </c>
      <c r="AB332">
        <f t="shared" si="63"/>
        <v>4</v>
      </c>
      <c r="AC332">
        <f t="shared" si="63"/>
        <v>1</v>
      </c>
      <c r="AD332">
        <f t="shared" si="63"/>
        <v>0</v>
      </c>
      <c r="AE332">
        <f t="shared" si="63"/>
        <v>3</v>
      </c>
      <c r="AF332">
        <f t="shared" si="63"/>
        <v>0</v>
      </c>
      <c r="AG332">
        <f t="shared" si="63"/>
        <v>0</v>
      </c>
      <c r="AH332">
        <f t="shared" si="63"/>
        <v>1</v>
      </c>
      <c r="AJ332">
        <f t="shared" si="63"/>
        <v>1</v>
      </c>
      <c r="AL332" s="16">
        <f t="shared" si="63"/>
        <v>46</v>
      </c>
      <c r="AM332" s="13">
        <f t="shared" si="63"/>
        <v>46</v>
      </c>
      <c r="AN332">
        <f t="shared" si="63"/>
        <v>43</v>
      </c>
      <c r="AP332">
        <f t="shared" si="63"/>
        <v>37</v>
      </c>
      <c r="AQ332">
        <f t="shared" si="63"/>
        <v>5</v>
      </c>
      <c r="AR332">
        <f t="shared" si="63"/>
        <v>4</v>
      </c>
      <c r="AS332">
        <f t="shared" si="63"/>
        <v>4</v>
      </c>
      <c r="AT332">
        <f t="shared" si="63"/>
        <v>2</v>
      </c>
      <c r="AU332">
        <f t="shared" si="63"/>
        <v>38</v>
      </c>
      <c r="AV332">
        <f t="shared" si="63"/>
        <v>11</v>
      </c>
      <c r="AW332">
        <f t="shared" si="63"/>
        <v>7</v>
      </c>
      <c r="AX332">
        <f t="shared" si="63"/>
        <v>27</v>
      </c>
      <c r="AY332">
        <f t="shared" si="63"/>
        <v>19</v>
      </c>
      <c r="AZ332">
        <f t="shared" si="63"/>
        <v>2</v>
      </c>
      <c r="BA332">
        <f t="shared" si="63"/>
        <v>24</v>
      </c>
      <c r="BB332">
        <f t="shared" si="63"/>
        <v>14</v>
      </c>
      <c r="BC332">
        <f t="shared" si="63"/>
        <v>12</v>
      </c>
      <c r="BD332">
        <f t="shared" si="63"/>
        <v>18</v>
      </c>
      <c r="BE332">
        <f t="shared" si="63"/>
        <v>9</v>
      </c>
      <c r="BF332">
        <f t="shared" si="63"/>
        <v>5</v>
      </c>
      <c r="BG332">
        <f t="shared" si="63"/>
        <v>30</v>
      </c>
      <c r="BH332">
        <f t="shared" si="63"/>
        <v>10</v>
      </c>
      <c r="BI332">
        <f t="shared" si="63"/>
        <v>5</v>
      </c>
      <c r="BJ332">
        <f t="shared" si="63"/>
        <v>26</v>
      </c>
      <c r="BL332">
        <f t="shared" ref="BL332:BQ332" si="64">SUM(BL323:BL329)</f>
        <v>37</v>
      </c>
      <c r="BM332">
        <f t="shared" si="64"/>
        <v>1</v>
      </c>
      <c r="BN332">
        <f t="shared" si="64"/>
        <v>35</v>
      </c>
      <c r="BO332">
        <f t="shared" si="64"/>
        <v>15</v>
      </c>
      <c r="BP332">
        <f t="shared" si="64"/>
        <v>9</v>
      </c>
      <c r="BQ332">
        <f t="shared" si="64"/>
        <v>3</v>
      </c>
      <c r="BT332">
        <f t="shared" ref="BT332:BV332" si="65">SUM(BT323:BT329)</f>
        <v>17</v>
      </c>
      <c r="BU332">
        <f t="shared" si="65"/>
        <v>17</v>
      </c>
      <c r="BV332">
        <f t="shared" si="65"/>
        <v>17</v>
      </c>
      <c r="CA332">
        <f t="shared" ref="CA332:CI332" si="66">SUM(CA323:CA329)</f>
        <v>5</v>
      </c>
      <c r="CB332">
        <f t="shared" si="66"/>
        <v>12</v>
      </c>
      <c r="CC332">
        <f t="shared" si="66"/>
        <v>12</v>
      </c>
      <c r="CD332">
        <f t="shared" si="66"/>
        <v>14</v>
      </c>
      <c r="CE332">
        <f t="shared" si="66"/>
        <v>4</v>
      </c>
      <c r="CF332">
        <f t="shared" si="66"/>
        <v>9</v>
      </c>
      <c r="CG332">
        <f t="shared" si="66"/>
        <v>11</v>
      </c>
      <c r="CH332">
        <f t="shared" si="66"/>
        <v>5</v>
      </c>
      <c r="CI332">
        <f t="shared" si="66"/>
        <v>7</v>
      </c>
      <c r="CL332">
        <f t="shared" ref="CL332:DK332" si="67">SUM(CL323:CL329)</f>
        <v>34</v>
      </c>
      <c r="CM332">
        <f t="shared" si="67"/>
        <v>0</v>
      </c>
      <c r="CN332">
        <f t="shared" si="67"/>
        <v>1</v>
      </c>
      <c r="CO332">
        <f t="shared" si="67"/>
        <v>1</v>
      </c>
      <c r="CP332">
        <f t="shared" si="67"/>
        <v>23</v>
      </c>
      <c r="CQ332">
        <f t="shared" si="67"/>
        <v>0</v>
      </c>
      <c r="CR332">
        <f t="shared" si="67"/>
        <v>1</v>
      </c>
      <c r="CS332">
        <f t="shared" si="67"/>
        <v>0</v>
      </c>
      <c r="CT332" s="16">
        <f t="shared" si="67"/>
        <v>37</v>
      </c>
      <c r="CU332" s="16">
        <f t="shared" si="67"/>
        <v>36</v>
      </c>
      <c r="CV332" s="16">
        <f t="shared" si="67"/>
        <v>36</v>
      </c>
      <c r="CW332" s="16">
        <f t="shared" si="67"/>
        <v>32</v>
      </c>
      <c r="CX332" s="16">
        <f t="shared" si="67"/>
        <v>34</v>
      </c>
      <c r="CY332" s="16">
        <f t="shared" si="67"/>
        <v>31</v>
      </c>
      <c r="CZ332" s="16">
        <f t="shared" si="67"/>
        <v>35</v>
      </c>
      <c r="DA332" s="16">
        <f t="shared" si="67"/>
        <v>36</v>
      </c>
      <c r="DB332" s="16">
        <f t="shared" si="67"/>
        <v>36</v>
      </c>
      <c r="DC332" s="16">
        <f t="shared" si="67"/>
        <v>36</v>
      </c>
      <c r="DD332">
        <f t="shared" si="67"/>
        <v>20</v>
      </c>
      <c r="DE332">
        <f t="shared" si="67"/>
        <v>23</v>
      </c>
      <c r="DF332">
        <f t="shared" si="67"/>
        <v>16</v>
      </c>
      <c r="DG332">
        <f t="shared" si="67"/>
        <v>13</v>
      </c>
      <c r="DH332">
        <f t="shared" si="67"/>
        <v>6</v>
      </c>
      <c r="DI332">
        <f t="shared" si="67"/>
        <v>3</v>
      </c>
      <c r="DJ332">
        <f t="shared" si="67"/>
        <v>19</v>
      </c>
      <c r="DK332">
        <f t="shared" si="67"/>
        <v>2</v>
      </c>
      <c r="DO332" s="13">
        <f t="shared" ref="DO332:EF332" si="68">SUM(DO323:DO329)</f>
        <v>45</v>
      </c>
      <c r="DP332" s="13">
        <f t="shared" si="68"/>
        <v>45</v>
      </c>
      <c r="DQ332" s="13">
        <f t="shared" si="68"/>
        <v>45</v>
      </c>
      <c r="DR332" s="13">
        <f t="shared" si="68"/>
        <v>46</v>
      </c>
      <c r="DS332">
        <f t="shared" si="68"/>
        <v>5</v>
      </c>
      <c r="DT332">
        <f t="shared" si="68"/>
        <v>10</v>
      </c>
      <c r="DU332">
        <f t="shared" si="68"/>
        <v>30</v>
      </c>
      <c r="DV332">
        <f t="shared" si="68"/>
        <v>32</v>
      </c>
      <c r="DW332">
        <f t="shared" si="68"/>
        <v>0</v>
      </c>
      <c r="DX332">
        <f t="shared" si="68"/>
        <v>1</v>
      </c>
      <c r="DY332">
        <f t="shared" si="68"/>
        <v>9</v>
      </c>
      <c r="DZ332">
        <f t="shared" si="68"/>
        <v>6</v>
      </c>
      <c r="EA332">
        <f t="shared" si="68"/>
        <v>28</v>
      </c>
      <c r="EB332">
        <f t="shared" si="68"/>
        <v>2</v>
      </c>
      <c r="EC332">
        <f t="shared" si="68"/>
        <v>1</v>
      </c>
      <c r="ED332">
        <f t="shared" si="68"/>
        <v>9</v>
      </c>
      <c r="EE332">
        <f t="shared" si="68"/>
        <v>9</v>
      </c>
      <c r="EF332">
        <f t="shared" si="68"/>
        <v>32</v>
      </c>
      <c r="EH332">
        <f t="shared" ref="EH332:EI332" si="69">SUM(EH323:EH329)</f>
        <v>46</v>
      </c>
      <c r="EI332">
        <f t="shared" si="69"/>
        <v>46</v>
      </c>
    </row>
    <row r="333" spans="1:139" x14ac:dyDescent="0.25">
      <c r="A333" s="11" t="s">
        <v>1491</v>
      </c>
      <c r="D333">
        <f t="shared" ref="D333:K333" si="70">COUNTBLANK(D2:D305)</f>
        <v>258</v>
      </c>
      <c r="E333">
        <f t="shared" si="70"/>
        <v>258</v>
      </c>
      <c r="F333">
        <f t="shared" si="70"/>
        <v>258</v>
      </c>
      <c r="G333">
        <f t="shared" si="70"/>
        <v>258</v>
      </c>
      <c r="H333">
        <f t="shared" si="70"/>
        <v>258</v>
      </c>
      <c r="I333">
        <f t="shared" si="70"/>
        <v>258</v>
      </c>
      <c r="J333">
        <f t="shared" si="70"/>
        <v>258</v>
      </c>
      <c r="K333">
        <f t="shared" si="70"/>
        <v>258</v>
      </c>
      <c r="S333">
        <f t="shared" ref="S333:AH333" si="71">COUNTBLANK(S2:S305)</f>
        <v>258</v>
      </c>
      <c r="T333">
        <f t="shared" si="71"/>
        <v>304</v>
      </c>
      <c r="U333">
        <f t="shared" si="71"/>
        <v>304</v>
      </c>
      <c r="V333">
        <f t="shared" si="71"/>
        <v>304</v>
      </c>
      <c r="W333">
        <f t="shared" si="71"/>
        <v>298</v>
      </c>
      <c r="X333">
        <f t="shared" si="71"/>
        <v>304</v>
      </c>
      <c r="Y333">
        <f t="shared" si="71"/>
        <v>302</v>
      </c>
      <c r="Z333">
        <f t="shared" si="71"/>
        <v>303</v>
      </c>
      <c r="AA333">
        <f t="shared" si="71"/>
        <v>302</v>
      </c>
      <c r="AB333">
        <f t="shared" si="71"/>
        <v>300</v>
      </c>
      <c r="AC333">
        <f t="shared" si="71"/>
        <v>303</v>
      </c>
      <c r="AD333">
        <f t="shared" si="71"/>
        <v>304</v>
      </c>
      <c r="AE333">
        <f t="shared" si="71"/>
        <v>301</v>
      </c>
      <c r="AF333">
        <f t="shared" si="71"/>
        <v>304</v>
      </c>
      <c r="AG333">
        <f t="shared" si="71"/>
        <v>304</v>
      </c>
      <c r="AH333">
        <f t="shared" si="71"/>
        <v>303</v>
      </c>
      <c r="AJ333">
        <f>COUNTBLANK(AJ2:AJ305)</f>
        <v>303</v>
      </c>
      <c r="AL333" s="16">
        <f>COUNTBLANK(AL2:AL305)</f>
        <v>258</v>
      </c>
      <c r="AM333" s="13">
        <f>COUNTBLANK(AM2:AM305)</f>
        <v>258</v>
      </c>
      <c r="AN333">
        <f>COUNTBLANK(AN2:AN305)</f>
        <v>261</v>
      </c>
      <c r="AP333">
        <f t="shared" ref="AP333:BJ333" si="72">COUNTBLANK(AP2:AP305)</f>
        <v>267</v>
      </c>
      <c r="AQ333">
        <f t="shared" si="72"/>
        <v>299</v>
      </c>
      <c r="AR333">
        <f t="shared" si="72"/>
        <v>300</v>
      </c>
      <c r="AS333">
        <f t="shared" si="72"/>
        <v>300</v>
      </c>
      <c r="AT333">
        <f t="shared" si="72"/>
        <v>302</v>
      </c>
      <c r="AU333">
        <f t="shared" si="72"/>
        <v>266</v>
      </c>
      <c r="AV333">
        <f t="shared" si="72"/>
        <v>293</v>
      </c>
      <c r="AW333">
        <f t="shared" si="72"/>
        <v>297</v>
      </c>
      <c r="AX333">
        <f t="shared" si="72"/>
        <v>277</v>
      </c>
      <c r="AY333">
        <f t="shared" si="72"/>
        <v>285</v>
      </c>
      <c r="AZ333">
        <f t="shared" si="72"/>
        <v>302</v>
      </c>
      <c r="BA333">
        <f t="shared" si="72"/>
        <v>280</v>
      </c>
      <c r="BB333">
        <f t="shared" si="72"/>
        <v>290</v>
      </c>
      <c r="BC333">
        <f t="shared" si="72"/>
        <v>292</v>
      </c>
      <c r="BD333">
        <f t="shared" si="72"/>
        <v>286</v>
      </c>
      <c r="BE333">
        <f t="shared" si="72"/>
        <v>295</v>
      </c>
      <c r="BF333">
        <f t="shared" si="72"/>
        <v>299</v>
      </c>
      <c r="BG333">
        <f t="shared" si="72"/>
        <v>274</v>
      </c>
      <c r="BH333">
        <f t="shared" si="72"/>
        <v>294</v>
      </c>
      <c r="BI333">
        <f t="shared" si="72"/>
        <v>299</v>
      </c>
      <c r="BJ333">
        <f t="shared" si="72"/>
        <v>278</v>
      </c>
      <c r="BL333">
        <f t="shared" ref="BL333:BQ333" si="73">COUNTBLANK(BL2:BL305)</f>
        <v>267</v>
      </c>
      <c r="BM333">
        <f t="shared" si="73"/>
        <v>303</v>
      </c>
      <c r="BN333">
        <f t="shared" si="73"/>
        <v>269</v>
      </c>
      <c r="BO333">
        <f t="shared" si="73"/>
        <v>289</v>
      </c>
      <c r="BP333">
        <f t="shared" si="73"/>
        <v>295</v>
      </c>
      <c r="BQ333">
        <f t="shared" si="73"/>
        <v>301</v>
      </c>
      <c r="BT333">
        <f t="shared" ref="BT333:CI333" si="74">COUNTBLANK(BT2:BT305)</f>
        <v>287</v>
      </c>
      <c r="BU333">
        <f t="shared" si="74"/>
        <v>287</v>
      </c>
      <c r="BV333">
        <f t="shared" si="74"/>
        <v>287</v>
      </c>
      <c r="BW333">
        <f t="shared" si="74"/>
        <v>274</v>
      </c>
      <c r="BX333">
        <f t="shared" si="74"/>
        <v>283</v>
      </c>
      <c r="BY333">
        <f t="shared" si="74"/>
        <v>287</v>
      </c>
      <c r="BZ333">
        <f t="shared" si="74"/>
        <v>297</v>
      </c>
      <c r="CA333">
        <f t="shared" si="74"/>
        <v>299</v>
      </c>
      <c r="CB333">
        <f t="shared" si="74"/>
        <v>292</v>
      </c>
      <c r="CC333">
        <f t="shared" si="74"/>
        <v>292</v>
      </c>
      <c r="CD333">
        <f t="shared" si="74"/>
        <v>290</v>
      </c>
      <c r="CE333">
        <f t="shared" si="74"/>
        <v>300</v>
      </c>
      <c r="CF333">
        <f t="shared" si="74"/>
        <v>295</v>
      </c>
      <c r="CG333">
        <f t="shared" si="74"/>
        <v>293</v>
      </c>
      <c r="CH333">
        <f t="shared" si="74"/>
        <v>299</v>
      </c>
      <c r="CI333">
        <f t="shared" si="74"/>
        <v>297</v>
      </c>
      <c r="CL333">
        <f t="shared" ref="CL333:DK333" si="75">COUNTBLANK(CL2:CL305)</f>
        <v>270</v>
      </c>
      <c r="CM333">
        <f t="shared" si="75"/>
        <v>304</v>
      </c>
      <c r="CN333">
        <f t="shared" si="75"/>
        <v>303</v>
      </c>
      <c r="CO333">
        <f t="shared" si="75"/>
        <v>303</v>
      </c>
      <c r="CP333">
        <f t="shared" si="75"/>
        <v>281</v>
      </c>
      <c r="CQ333">
        <f t="shared" si="75"/>
        <v>304</v>
      </c>
      <c r="CR333">
        <f t="shared" si="75"/>
        <v>303</v>
      </c>
      <c r="CS333">
        <f t="shared" si="75"/>
        <v>304</v>
      </c>
      <c r="CT333" s="16">
        <f t="shared" si="75"/>
        <v>267</v>
      </c>
      <c r="CU333" s="16">
        <f t="shared" si="75"/>
        <v>268</v>
      </c>
      <c r="CV333" s="16">
        <f t="shared" si="75"/>
        <v>268</v>
      </c>
      <c r="CW333" s="16">
        <f t="shared" si="75"/>
        <v>272</v>
      </c>
      <c r="CX333" s="16">
        <f t="shared" si="75"/>
        <v>270</v>
      </c>
      <c r="CY333" s="16">
        <f t="shared" si="75"/>
        <v>273</v>
      </c>
      <c r="CZ333" s="16">
        <f t="shared" si="75"/>
        <v>269</v>
      </c>
      <c r="DA333" s="16">
        <f t="shared" si="75"/>
        <v>268</v>
      </c>
      <c r="DB333" s="16">
        <f t="shared" si="75"/>
        <v>268</v>
      </c>
      <c r="DC333" s="16">
        <f t="shared" si="75"/>
        <v>268</v>
      </c>
      <c r="DD333">
        <f t="shared" si="75"/>
        <v>284</v>
      </c>
      <c r="DE333">
        <f t="shared" si="75"/>
        <v>281</v>
      </c>
      <c r="DF333">
        <f t="shared" si="75"/>
        <v>288</v>
      </c>
      <c r="DG333">
        <f t="shared" si="75"/>
        <v>291</v>
      </c>
      <c r="DH333">
        <f t="shared" si="75"/>
        <v>298</v>
      </c>
      <c r="DI333">
        <f t="shared" si="75"/>
        <v>301</v>
      </c>
      <c r="DJ333">
        <f t="shared" si="75"/>
        <v>285</v>
      </c>
      <c r="DK333">
        <f t="shared" si="75"/>
        <v>302</v>
      </c>
      <c r="DO333" s="13">
        <f t="shared" ref="DO333:EF333" si="76">COUNTBLANK(DO2:DO305)</f>
        <v>259</v>
      </c>
      <c r="DP333" s="13">
        <f t="shared" si="76"/>
        <v>259</v>
      </c>
      <c r="DQ333" s="13">
        <f t="shared" si="76"/>
        <v>259</v>
      </c>
      <c r="DR333" s="13">
        <f t="shared" si="76"/>
        <v>258</v>
      </c>
      <c r="DS333">
        <f t="shared" si="76"/>
        <v>299</v>
      </c>
      <c r="DT333">
        <f t="shared" si="76"/>
        <v>294</v>
      </c>
      <c r="DU333">
        <f t="shared" si="76"/>
        <v>274</v>
      </c>
      <c r="DV333">
        <f t="shared" si="76"/>
        <v>272</v>
      </c>
      <c r="DW333">
        <f t="shared" si="76"/>
        <v>304</v>
      </c>
      <c r="DX333">
        <f t="shared" si="76"/>
        <v>303</v>
      </c>
      <c r="DY333">
        <f t="shared" si="76"/>
        <v>295</v>
      </c>
      <c r="DZ333">
        <f t="shared" si="76"/>
        <v>298</v>
      </c>
      <c r="EA333">
        <f t="shared" si="76"/>
        <v>276</v>
      </c>
      <c r="EB333">
        <f t="shared" si="76"/>
        <v>302</v>
      </c>
      <c r="EC333">
        <f t="shared" si="76"/>
        <v>303</v>
      </c>
      <c r="ED333">
        <f t="shared" si="76"/>
        <v>295</v>
      </c>
      <c r="EE333">
        <f t="shared" si="76"/>
        <v>295</v>
      </c>
      <c r="EF333">
        <f t="shared" si="76"/>
        <v>272</v>
      </c>
      <c r="EH333">
        <f>COUNTBLANK(EH2:EH305)</f>
        <v>258</v>
      </c>
      <c r="EI333">
        <f>COUNTBLANK(EI2:EI305)</f>
        <v>258</v>
      </c>
    </row>
    <row r="334" spans="1:139" x14ac:dyDescent="0.25">
      <c r="A334" s="11" t="s">
        <v>5</v>
      </c>
      <c r="D334">
        <f>SUM(D332:D333)</f>
        <v>304</v>
      </c>
      <c r="E334">
        <f t="shared" ref="E334:BJ334" si="77">SUM(E332:E333)</f>
        <v>304</v>
      </c>
      <c r="F334">
        <f t="shared" si="77"/>
        <v>304</v>
      </c>
      <c r="G334">
        <f t="shared" si="77"/>
        <v>304</v>
      </c>
      <c r="H334">
        <f t="shared" si="77"/>
        <v>304</v>
      </c>
      <c r="I334">
        <f t="shared" si="77"/>
        <v>304</v>
      </c>
      <c r="J334">
        <f t="shared" si="77"/>
        <v>304</v>
      </c>
      <c r="K334">
        <f t="shared" si="77"/>
        <v>304</v>
      </c>
      <c r="S334">
        <f t="shared" si="77"/>
        <v>304</v>
      </c>
      <c r="T334">
        <f t="shared" si="77"/>
        <v>304</v>
      </c>
      <c r="U334">
        <f t="shared" si="77"/>
        <v>304</v>
      </c>
      <c r="V334">
        <f t="shared" si="77"/>
        <v>304</v>
      </c>
      <c r="W334">
        <f t="shared" si="77"/>
        <v>304</v>
      </c>
      <c r="X334">
        <f t="shared" si="77"/>
        <v>304</v>
      </c>
      <c r="Y334">
        <f t="shared" si="77"/>
        <v>304</v>
      </c>
      <c r="Z334">
        <f t="shared" si="77"/>
        <v>304</v>
      </c>
      <c r="AA334">
        <f t="shared" si="77"/>
        <v>304</v>
      </c>
      <c r="AB334">
        <f t="shared" si="77"/>
        <v>304</v>
      </c>
      <c r="AC334">
        <f t="shared" si="77"/>
        <v>304</v>
      </c>
      <c r="AD334">
        <f t="shared" si="77"/>
        <v>304</v>
      </c>
      <c r="AE334">
        <f t="shared" si="77"/>
        <v>304</v>
      </c>
      <c r="AF334">
        <f t="shared" si="77"/>
        <v>304</v>
      </c>
      <c r="AG334">
        <f t="shared" si="77"/>
        <v>304</v>
      </c>
      <c r="AH334">
        <f t="shared" si="77"/>
        <v>304</v>
      </c>
      <c r="AJ334">
        <f t="shared" si="77"/>
        <v>304</v>
      </c>
      <c r="AL334" s="16">
        <f t="shared" si="77"/>
        <v>304</v>
      </c>
      <c r="AM334" s="13">
        <f t="shared" si="77"/>
        <v>304</v>
      </c>
      <c r="AN334">
        <f t="shared" si="77"/>
        <v>304</v>
      </c>
      <c r="AP334">
        <f t="shared" si="77"/>
        <v>304</v>
      </c>
      <c r="AQ334">
        <f t="shared" si="77"/>
        <v>304</v>
      </c>
      <c r="AR334">
        <f t="shared" si="77"/>
        <v>304</v>
      </c>
      <c r="AS334">
        <f t="shared" si="77"/>
        <v>304</v>
      </c>
      <c r="AT334">
        <f t="shared" si="77"/>
        <v>304</v>
      </c>
      <c r="AU334">
        <f t="shared" si="77"/>
        <v>304</v>
      </c>
      <c r="AV334">
        <f t="shared" si="77"/>
        <v>304</v>
      </c>
      <c r="AW334">
        <f t="shared" si="77"/>
        <v>304</v>
      </c>
      <c r="AX334">
        <f t="shared" si="77"/>
        <v>304</v>
      </c>
      <c r="AY334">
        <f t="shared" si="77"/>
        <v>304</v>
      </c>
      <c r="AZ334">
        <f t="shared" si="77"/>
        <v>304</v>
      </c>
      <c r="BA334">
        <f t="shared" si="77"/>
        <v>304</v>
      </c>
      <c r="BB334">
        <f t="shared" si="77"/>
        <v>304</v>
      </c>
      <c r="BC334">
        <f t="shared" si="77"/>
        <v>304</v>
      </c>
      <c r="BD334">
        <f t="shared" si="77"/>
        <v>304</v>
      </c>
      <c r="BE334">
        <f t="shared" si="77"/>
        <v>304</v>
      </c>
      <c r="BF334">
        <f t="shared" si="77"/>
        <v>304</v>
      </c>
      <c r="BG334">
        <f t="shared" si="77"/>
        <v>304</v>
      </c>
      <c r="BH334">
        <f t="shared" si="77"/>
        <v>304</v>
      </c>
      <c r="BI334">
        <f t="shared" si="77"/>
        <v>304</v>
      </c>
      <c r="BJ334">
        <f t="shared" si="77"/>
        <v>304</v>
      </c>
      <c r="BL334">
        <f t="shared" ref="BL334:BQ334" si="78">SUM(BL332:BL333)</f>
        <v>304</v>
      </c>
      <c r="BM334">
        <f t="shared" si="78"/>
        <v>304</v>
      </c>
      <c r="BN334">
        <f t="shared" si="78"/>
        <v>304</v>
      </c>
      <c r="BO334">
        <f t="shared" si="78"/>
        <v>304</v>
      </c>
      <c r="BP334">
        <f t="shared" si="78"/>
        <v>304</v>
      </c>
      <c r="BQ334">
        <f t="shared" si="78"/>
        <v>304</v>
      </c>
      <c r="BT334">
        <f t="shared" ref="BT334:BV334" si="79">SUM(BT332:BT333)</f>
        <v>304</v>
      </c>
      <c r="BU334">
        <f t="shared" si="79"/>
        <v>304</v>
      </c>
      <c r="BV334">
        <f t="shared" si="79"/>
        <v>304</v>
      </c>
      <c r="CA334">
        <f t="shared" ref="CA334:CI334" si="80">SUM(CA332:CA333)</f>
        <v>304</v>
      </c>
      <c r="CB334">
        <f t="shared" si="80"/>
        <v>304</v>
      </c>
      <c r="CC334">
        <f t="shared" si="80"/>
        <v>304</v>
      </c>
      <c r="CD334">
        <f t="shared" si="80"/>
        <v>304</v>
      </c>
      <c r="CE334">
        <f t="shared" si="80"/>
        <v>304</v>
      </c>
      <c r="CF334">
        <f t="shared" si="80"/>
        <v>304</v>
      </c>
      <c r="CG334">
        <f t="shared" si="80"/>
        <v>304</v>
      </c>
      <c r="CH334">
        <f t="shared" si="80"/>
        <v>304</v>
      </c>
      <c r="CI334">
        <f t="shared" si="80"/>
        <v>304</v>
      </c>
      <c r="CL334">
        <f t="shared" ref="CL334:DK334" si="81">SUM(CL332:CL333)</f>
        <v>304</v>
      </c>
      <c r="CM334">
        <f t="shared" si="81"/>
        <v>304</v>
      </c>
      <c r="CN334">
        <f t="shared" si="81"/>
        <v>304</v>
      </c>
      <c r="CO334">
        <f t="shared" si="81"/>
        <v>304</v>
      </c>
      <c r="CP334">
        <f t="shared" si="81"/>
        <v>304</v>
      </c>
      <c r="CQ334">
        <f t="shared" si="81"/>
        <v>304</v>
      </c>
      <c r="CR334">
        <f t="shared" si="81"/>
        <v>304</v>
      </c>
      <c r="CS334">
        <f t="shared" si="81"/>
        <v>304</v>
      </c>
      <c r="CT334" s="16">
        <f t="shared" si="81"/>
        <v>304</v>
      </c>
      <c r="CU334" s="16">
        <f t="shared" si="81"/>
        <v>304</v>
      </c>
      <c r="CV334" s="16">
        <f t="shared" si="81"/>
        <v>304</v>
      </c>
      <c r="CW334" s="16">
        <f t="shared" si="81"/>
        <v>304</v>
      </c>
      <c r="CX334" s="16">
        <f t="shared" si="81"/>
        <v>304</v>
      </c>
      <c r="CY334" s="16">
        <f t="shared" si="81"/>
        <v>304</v>
      </c>
      <c r="CZ334" s="16">
        <f t="shared" si="81"/>
        <v>304</v>
      </c>
      <c r="DA334" s="16">
        <f t="shared" si="81"/>
        <v>304</v>
      </c>
      <c r="DB334" s="16">
        <f t="shared" si="81"/>
        <v>304</v>
      </c>
      <c r="DC334" s="16">
        <f t="shared" si="81"/>
        <v>304</v>
      </c>
      <c r="DD334">
        <f t="shared" si="81"/>
        <v>304</v>
      </c>
      <c r="DE334">
        <f t="shared" si="81"/>
        <v>304</v>
      </c>
      <c r="DF334">
        <f t="shared" si="81"/>
        <v>304</v>
      </c>
      <c r="DG334">
        <f t="shared" si="81"/>
        <v>304</v>
      </c>
      <c r="DH334">
        <f t="shared" si="81"/>
        <v>304</v>
      </c>
      <c r="DI334">
        <f t="shared" si="81"/>
        <v>304</v>
      </c>
      <c r="DJ334">
        <f t="shared" si="81"/>
        <v>304</v>
      </c>
      <c r="DK334">
        <f t="shared" si="81"/>
        <v>304</v>
      </c>
      <c r="DO334" s="13">
        <f t="shared" ref="DO334:EF334" si="82">SUM(DO332:DO333)</f>
        <v>304</v>
      </c>
      <c r="DP334" s="13">
        <f t="shared" si="82"/>
        <v>304</v>
      </c>
      <c r="DQ334" s="13">
        <f t="shared" si="82"/>
        <v>304</v>
      </c>
      <c r="DR334" s="13">
        <f t="shared" si="82"/>
        <v>304</v>
      </c>
      <c r="DS334">
        <f t="shared" si="82"/>
        <v>304</v>
      </c>
      <c r="DT334">
        <f t="shared" si="82"/>
        <v>304</v>
      </c>
      <c r="DU334">
        <f t="shared" si="82"/>
        <v>304</v>
      </c>
      <c r="DV334">
        <f t="shared" si="82"/>
        <v>304</v>
      </c>
      <c r="DW334">
        <f t="shared" si="82"/>
        <v>304</v>
      </c>
      <c r="DX334">
        <f t="shared" si="82"/>
        <v>304</v>
      </c>
      <c r="DY334">
        <f t="shared" si="82"/>
        <v>304</v>
      </c>
      <c r="DZ334">
        <f t="shared" si="82"/>
        <v>304</v>
      </c>
      <c r="EA334">
        <f t="shared" si="82"/>
        <v>304</v>
      </c>
      <c r="EB334">
        <f t="shared" si="82"/>
        <v>304</v>
      </c>
      <c r="EC334">
        <f t="shared" si="82"/>
        <v>304</v>
      </c>
      <c r="ED334">
        <f t="shared" si="82"/>
        <v>304</v>
      </c>
      <c r="EE334">
        <f t="shared" si="82"/>
        <v>304</v>
      </c>
      <c r="EF334">
        <f t="shared" si="82"/>
        <v>304</v>
      </c>
      <c r="EH334">
        <f t="shared" ref="EH334:EI334" si="83">SUM(EH332:EH333)</f>
        <v>304</v>
      </c>
      <c r="EI334">
        <f t="shared" si="83"/>
        <v>304</v>
      </c>
    </row>
    <row r="337" spans="1:140" x14ac:dyDescent="0.25">
      <c r="A337" s="11">
        <v>1</v>
      </c>
      <c r="D337" s="4">
        <f>D323/D332</f>
        <v>8.6956521739130432E-2</v>
      </c>
      <c r="E337" s="4">
        <f t="shared" ref="E337:BP337" si="84">E323/E332</f>
        <v>0.21739130434782608</v>
      </c>
      <c r="F337" s="4">
        <f t="shared" si="84"/>
        <v>6.5217391304347824E-2</v>
      </c>
      <c r="G337" s="4">
        <f t="shared" si="84"/>
        <v>0.13043478260869565</v>
      </c>
      <c r="H337" s="4">
        <f t="shared" si="84"/>
        <v>0.21739130434782608</v>
      </c>
      <c r="I337" s="4">
        <f t="shared" si="84"/>
        <v>0.17391304347826086</v>
      </c>
      <c r="J337" s="4">
        <f t="shared" si="84"/>
        <v>0.65217391304347827</v>
      </c>
      <c r="K337" s="4">
        <f t="shared" si="84"/>
        <v>1</v>
      </c>
      <c r="S337" s="4">
        <f t="shared" si="84"/>
        <v>0.2391304347826087</v>
      </c>
      <c r="T337" s="4" t="e">
        <f t="shared" si="84"/>
        <v>#DIV/0!</v>
      </c>
      <c r="U337" s="4"/>
      <c r="V337" s="4" t="e">
        <f t="shared" si="84"/>
        <v>#DIV/0!</v>
      </c>
      <c r="W337" s="4">
        <f t="shared" si="84"/>
        <v>1</v>
      </c>
      <c r="X337" s="4" t="e">
        <f t="shared" si="84"/>
        <v>#DIV/0!</v>
      </c>
      <c r="Y337" s="4">
        <f t="shared" si="84"/>
        <v>1</v>
      </c>
      <c r="Z337" s="4">
        <f t="shared" si="84"/>
        <v>1</v>
      </c>
      <c r="AA337" s="4">
        <f t="shared" si="84"/>
        <v>1</v>
      </c>
      <c r="AB337" s="4">
        <f t="shared" si="84"/>
        <v>1</v>
      </c>
      <c r="AC337" s="4">
        <f t="shared" si="84"/>
        <v>1</v>
      </c>
      <c r="AD337" s="4" t="e">
        <f t="shared" si="84"/>
        <v>#DIV/0!</v>
      </c>
      <c r="AE337" s="4">
        <f t="shared" si="84"/>
        <v>1</v>
      </c>
      <c r="AF337" s="4" t="e">
        <f t="shared" si="84"/>
        <v>#DIV/0!</v>
      </c>
      <c r="AG337" s="4" t="e">
        <f t="shared" si="84"/>
        <v>#DIV/0!</v>
      </c>
      <c r="AH337" s="4">
        <f t="shared" si="84"/>
        <v>1</v>
      </c>
      <c r="AI337" s="4"/>
      <c r="AJ337" s="4">
        <f t="shared" si="84"/>
        <v>1</v>
      </c>
      <c r="AK337" s="4"/>
      <c r="AL337" s="17">
        <f t="shared" si="84"/>
        <v>4.3478260869565216E-2</v>
      </c>
      <c r="AM337" s="14">
        <f t="shared" si="84"/>
        <v>0.2608695652173913</v>
      </c>
      <c r="AN337" s="4">
        <f t="shared" si="84"/>
        <v>0.86046511627906974</v>
      </c>
      <c r="AO337" s="4"/>
      <c r="AP337" s="4">
        <f t="shared" si="84"/>
        <v>1</v>
      </c>
      <c r="AQ337" s="4">
        <f t="shared" si="84"/>
        <v>1</v>
      </c>
      <c r="AR337" s="4">
        <f t="shared" si="84"/>
        <v>1</v>
      </c>
      <c r="AS337" s="4">
        <f t="shared" si="84"/>
        <v>1</v>
      </c>
      <c r="AT337" s="4">
        <f t="shared" si="84"/>
        <v>1</v>
      </c>
      <c r="AU337" s="4">
        <f t="shared" si="84"/>
        <v>1</v>
      </c>
      <c r="AV337" s="4">
        <f t="shared" si="84"/>
        <v>1</v>
      </c>
      <c r="AW337" s="4">
        <f t="shared" si="84"/>
        <v>1</v>
      </c>
      <c r="AX337" s="4">
        <f t="shared" si="84"/>
        <v>1</v>
      </c>
      <c r="AY337" s="4">
        <f t="shared" si="84"/>
        <v>1</v>
      </c>
      <c r="AZ337" s="4">
        <f t="shared" si="84"/>
        <v>1</v>
      </c>
      <c r="BA337" s="4">
        <f t="shared" si="84"/>
        <v>1</v>
      </c>
      <c r="BB337" s="4">
        <f t="shared" si="84"/>
        <v>1</v>
      </c>
      <c r="BC337" s="4">
        <f t="shared" si="84"/>
        <v>1</v>
      </c>
      <c r="BD337" s="4">
        <f t="shared" si="84"/>
        <v>1</v>
      </c>
      <c r="BE337" s="4">
        <f t="shared" si="84"/>
        <v>1</v>
      </c>
      <c r="BF337" s="4">
        <f t="shared" si="84"/>
        <v>1</v>
      </c>
      <c r="BG337" s="4">
        <f t="shared" si="84"/>
        <v>1</v>
      </c>
      <c r="BH337" s="4">
        <f t="shared" si="84"/>
        <v>1</v>
      </c>
      <c r="BI337" s="4">
        <f t="shared" si="84"/>
        <v>1</v>
      </c>
      <c r="BJ337" s="4">
        <f t="shared" si="84"/>
        <v>1</v>
      </c>
      <c r="BK337" s="4"/>
      <c r="BL337" s="4">
        <f t="shared" si="84"/>
        <v>0.86486486486486491</v>
      </c>
      <c r="BM337" s="4">
        <f t="shared" si="84"/>
        <v>0</v>
      </c>
      <c r="BN337" s="4">
        <f t="shared" si="84"/>
        <v>1</v>
      </c>
      <c r="BO337" s="4">
        <f t="shared" si="84"/>
        <v>1</v>
      </c>
      <c r="BP337" s="4">
        <f t="shared" si="84"/>
        <v>1</v>
      </c>
      <c r="BQ337" s="4">
        <f t="shared" ref="BQ337:EB337" si="85">BQ323/BQ332</f>
        <v>1</v>
      </c>
      <c r="BR337" s="4"/>
      <c r="BS337" s="14"/>
      <c r="BT337" s="4">
        <f t="shared" si="85"/>
        <v>0.52941176470588236</v>
      </c>
      <c r="BU337" s="4">
        <f t="shared" si="85"/>
        <v>0.47058823529411764</v>
      </c>
      <c r="BV337" s="4">
        <f t="shared" si="85"/>
        <v>0</v>
      </c>
      <c r="BW337" s="14"/>
      <c r="BX337" s="14"/>
      <c r="BY337" s="14"/>
      <c r="BZ337" s="14"/>
      <c r="CA337" s="4">
        <f t="shared" si="85"/>
        <v>1</v>
      </c>
      <c r="CB337" s="4">
        <f t="shared" si="85"/>
        <v>1</v>
      </c>
      <c r="CC337" s="4">
        <f t="shared" si="85"/>
        <v>1</v>
      </c>
      <c r="CD337" s="4">
        <f t="shared" si="85"/>
        <v>1</v>
      </c>
      <c r="CE337" s="4">
        <f t="shared" si="85"/>
        <v>1</v>
      </c>
      <c r="CF337" s="4">
        <f t="shared" si="85"/>
        <v>1</v>
      </c>
      <c r="CG337" s="4">
        <f t="shared" si="85"/>
        <v>1</v>
      </c>
      <c r="CH337" s="4">
        <f t="shared" si="85"/>
        <v>1</v>
      </c>
      <c r="CI337" s="4">
        <f t="shared" si="85"/>
        <v>1</v>
      </c>
      <c r="CJ337" s="4"/>
      <c r="CK337" s="4"/>
      <c r="CL337" s="4">
        <f t="shared" si="85"/>
        <v>1</v>
      </c>
      <c r="CM337" s="4" t="e">
        <f t="shared" si="85"/>
        <v>#DIV/0!</v>
      </c>
      <c r="CN337" s="4">
        <f t="shared" si="85"/>
        <v>1</v>
      </c>
      <c r="CO337" s="4">
        <f t="shared" si="85"/>
        <v>1</v>
      </c>
      <c r="CP337" s="4">
        <f t="shared" si="85"/>
        <v>1</v>
      </c>
      <c r="CQ337" s="4" t="e">
        <f t="shared" si="85"/>
        <v>#DIV/0!</v>
      </c>
      <c r="CR337" s="4">
        <f t="shared" si="85"/>
        <v>1</v>
      </c>
      <c r="CS337" s="4" t="e">
        <f t="shared" si="85"/>
        <v>#DIV/0!</v>
      </c>
      <c r="CT337" s="17">
        <f t="shared" si="85"/>
        <v>0.3783783783783784</v>
      </c>
      <c r="CU337" s="17">
        <f t="shared" si="85"/>
        <v>0.3611111111111111</v>
      </c>
      <c r="CV337" s="17">
        <f t="shared" si="85"/>
        <v>0.44444444444444442</v>
      </c>
      <c r="CW337" s="17">
        <f t="shared" si="85"/>
        <v>0.125</v>
      </c>
      <c r="CX337" s="17">
        <f t="shared" si="85"/>
        <v>0.20588235294117646</v>
      </c>
      <c r="CY337" s="17">
        <f t="shared" si="85"/>
        <v>0.16129032258064516</v>
      </c>
      <c r="CZ337" s="17">
        <f t="shared" si="85"/>
        <v>0.2</v>
      </c>
      <c r="DA337" s="17">
        <f t="shared" si="85"/>
        <v>0.41666666666666669</v>
      </c>
      <c r="DB337" s="17">
        <f t="shared" si="85"/>
        <v>0.33333333333333331</v>
      </c>
      <c r="DC337" s="17">
        <f t="shared" si="85"/>
        <v>0.3611111111111111</v>
      </c>
      <c r="DD337" s="4">
        <f t="shared" si="85"/>
        <v>1</v>
      </c>
      <c r="DE337" s="4">
        <f t="shared" si="85"/>
        <v>1</v>
      </c>
      <c r="DF337" s="4">
        <f t="shared" si="85"/>
        <v>1</v>
      </c>
      <c r="DG337" s="4">
        <f t="shared" si="85"/>
        <v>1</v>
      </c>
      <c r="DH337" s="4">
        <f t="shared" si="85"/>
        <v>1</v>
      </c>
      <c r="DI337" s="4">
        <f t="shared" si="85"/>
        <v>1</v>
      </c>
      <c r="DJ337" s="4">
        <f t="shared" si="85"/>
        <v>1</v>
      </c>
      <c r="DK337" s="4">
        <f t="shared" si="85"/>
        <v>1</v>
      </c>
      <c r="DL337" s="4"/>
      <c r="DM337" s="4"/>
      <c r="DN337" s="4"/>
      <c r="DO337" s="14">
        <f t="shared" si="85"/>
        <v>0.15555555555555556</v>
      </c>
      <c r="DP337" s="14">
        <f t="shared" si="85"/>
        <v>8.8888888888888892E-2</v>
      </c>
      <c r="DQ337" s="14">
        <f t="shared" si="85"/>
        <v>0.4</v>
      </c>
      <c r="DR337" s="14">
        <f t="shared" si="85"/>
        <v>0.10869565217391304</v>
      </c>
      <c r="DS337" s="4">
        <f t="shared" si="85"/>
        <v>1</v>
      </c>
      <c r="DT337" s="4">
        <f t="shared" si="85"/>
        <v>1</v>
      </c>
      <c r="DU337" s="4">
        <f t="shared" si="85"/>
        <v>1</v>
      </c>
      <c r="DV337" s="4">
        <f t="shared" si="85"/>
        <v>1</v>
      </c>
      <c r="DW337" s="4" t="e">
        <f t="shared" si="85"/>
        <v>#DIV/0!</v>
      </c>
      <c r="DX337" s="4">
        <f t="shared" si="85"/>
        <v>1</v>
      </c>
      <c r="DY337" s="4">
        <f t="shared" si="85"/>
        <v>1</v>
      </c>
      <c r="DZ337" s="4">
        <f t="shared" si="85"/>
        <v>1</v>
      </c>
      <c r="EA337" s="4">
        <f t="shared" si="85"/>
        <v>1</v>
      </c>
      <c r="EB337" s="4">
        <f t="shared" si="85"/>
        <v>1</v>
      </c>
      <c r="EC337" s="4">
        <f t="shared" ref="EC337:EI337" si="86">EC323/EC332</f>
        <v>1</v>
      </c>
      <c r="ED337" s="4">
        <f t="shared" si="86"/>
        <v>1</v>
      </c>
      <c r="EE337" s="4">
        <f t="shared" si="86"/>
        <v>1</v>
      </c>
      <c r="EF337" s="4">
        <f t="shared" si="86"/>
        <v>0</v>
      </c>
      <c r="EG337" s="4"/>
      <c r="EH337" s="4">
        <f t="shared" si="86"/>
        <v>0.54347826086956519</v>
      </c>
      <c r="EI337" s="4">
        <f t="shared" si="86"/>
        <v>0.5</v>
      </c>
      <c r="EJ337" s="4"/>
    </row>
    <row r="338" spans="1:140" x14ac:dyDescent="0.25">
      <c r="A338" s="11">
        <v>2</v>
      </c>
      <c r="D338" s="4">
        <f>D324/D332</f>
        <v>0.10869565217391304</v>
      </c>
      <c r="E338" s="4">
        <f t="shared" ref="E338:BP338" si="87">E324/E332</f>
        <v>0.30434782608695654</v>
      </c>
      <c r="F338" s="4">
        <f t="shared" si="87"/>
        <v>4.3478260869565216E-2</v>
      </c>
      <c r="G338" s="4">
        <f t="shared" si="87"/>
        <v>0.15217391304347827</v>
      </c>
      <c r="H338" s="4">
        <f t="shared" si="87"/>
        <v>0.28260869565217389</v>
      </c>
      <c r="I338" s="4">
        <f t="shared" si="87"/>
        <v>0.19565217391304349</v>
      </c>
      <c r="J338" s="4">
        <f t="shared" si="87"/>
        <v>0.34782608695652173</v>
      </c>
      <c r="K338" s="4">
        <f t="shared" si="87"/>
        <v>0</v>
      </c>
      <c r="S338" s="4">
        <f t="shared" si="87"/>
        <v>0.28260869565217389</v>
      </c>
      <c r="T338" s="4" t="e">
        <f t="shared" si="87"/>
        <v>#DIV/0!</v>
      </c>
      <c r="U338" s="4"/>
      <c r="V338" s="4" t="e">
        <f t="shared" si="87"/>
        <v>#DIV/0!</v>
      </c>
      <c r="W338" s="4">
        <f t="shared" si="87"/>
        <v>0</v>
      </c>
      <c r="X338" s="4" t="e">
        <f t="shared" si="87"/>
        <v>#DIV/0!</v>
      </c>
      <c r="Y338" s="4">
        <f t="shared" si="87"/>
        <v>0</v>
      </c>
      <c r="Z338" s="4">
        <f t="shared" si="87"/>
        <v>0</v>
      </c>
      <c r="AA338" s="4">
        <f t="shared" si="87"/>
        <v>0</v>
      </c>
      <c r="AB338" s="4">
        <f t="shared" si="87"/>
        <v>0</v>
      </c>
      <c r="AC338" s="4">
        <f t="shared" si="87"/>
        <v>0</v>
      </c>
      <c r="AD338" s="4" t="e">
        <f t="shared" si="87"/>
        <v>#DIV/0!</v>
      </c>
      <c r="AE338" s="4">
        <f t="shared" si="87"/>
        <v>0</v>
      </c>
      <c r="AF338" s="4" t="e">
        <f t="shared" si="87"/>
        <v>#DIV/0!</v>
      </c>
      <c r="AG338" s="4" t="e">
        <f t="shared" si="87"/>
        <v>#DIV/0!</v>
      </c>
      <c r="AH338" s="4">
        <f t="shared" si="87"/>
        <v>0</v>
      </c>
      <c r="AI338" s="4"/>
      <c r="AJ338" s="4">
        <f t="shared" si="87"/>
        <v>0</v>
      </c>
      <c r="AK338" s="4"/>
      <c r="AL338" s="17">
        <f t="shared" si="87"/>
        <v>0.21739130434782608</v>
      </c>
      <c r="AM338" s="14">
        <f t="shared" si="87"/>
        <v>0.21739130434782608</v>
      </c>
      <c r="AN338" s="4">
        <f t="shared" si="87"/>
        <v>6.9767441860465115E-2</v>
      </c>
      <c r="AO338" s="4"/>
      <c r="AP338" s="4">
        <f t="shared" si="87"/>
        <v>0</v>
      </c>
      <c r="AQ338" s="4">
        <f t="shared" si="87"/>
        <v>0</v>
      </c>
      <c r="AR338" s="4">
        <f t="shared" si="87"/>
        <v>0</v>
      </c>
      <c r="AS338" s="4">
        <f t="shared" si="87"/>
        <v>0</v>
      </c>
      <c r="AT338" s="4">
        <f t="shared" si="87"/>
        <v>0</v>
      </c>
      <c r="AU338" s="4">
        <f t="shared" si="87"/>
        <v>0</v>
      </c>
      <c r="AV338" s="4">
        <f t="shared" si="87"/>
        <v>0</v>
      </c>
      <c r="AW338" s="4">
        <f t="shared" si="87"/>
        <v>0</v>
      </c>
      <c r="AX338" s="4">
        <f t="shared" si="87"/>
        <v>0</v>
      </c>
      <c r="AY338" s="4">
        <f t="shared" si="87"/>
        <v>0</v>
      </c>
      <c r="AZ338" s="4">
        <f t="shared" si="87"/>
        <v>0</v>
      </c>
      <c r="BA338" s="4">
        <f t="shared" si="87"/>
        <v>0</v>
      </c>
      <c r="BB338" s="4">
        <f t="shared" si="87"/>
        <v>0</v>
      </c>
      <c r="BC338" s="4">
        <f t="shared" si="87"/>
        <v>0</v>
      </c>
      <c r="BD338" s="4">
        <f t="shared" si="87"/>
        <v>0</v>
      </c>
      <c r="BE338" s="4">
        <f t="shared" si="87"/>
        <v>0</v>
      </c>
      <c r="BF338" s="4">
        <f t="shared" si="87"/>
        <v>0</v>
      </c>
      <c r="BG338" s="4">
        <f t="shared" si="87"/>
        <v>0</v>
      </c>
      <c r="BH338" s="4">
        <f t="shared" si="87"/>
        <v>0</v>
      </c>
      <c r="BI338" s="4">
        <f t="shared" si="87"/>
        <v>0</v>
      </c>
      <c r="BJ338" s="4">
        <f t="shared" si="87"/>
        <v>0</v>
      </c>
      <c r="BK338" s="4"/>
      <c r="BL338" s="4">
        <f t="shared" si="87"/>
        <v>5.4054054054054057E-2</v>
      </c>
      <c r="BM338" s="4">
        <f t="shared" si="87"/>
        <v>0</v>
      </c>
      <c r="BN338" s="4">
        <f t="shared" si="87"/>
        <v>0</v>
      </c>
      <c r="BO338" s="4">
        <f t="shared" si="87"/>
        <v>0</v>
      </c>
      <c r="BP338" s="4">
        <f t="shared" si="87"/>
        <v>0</v>
      </c>
      <c r="BQ338" s="4">
        <f t="shared" ref="BQ338:EB338" si="88">BQ324/BQ332</f>
        <v>0</v>
      </c>
      <c r="BR338" s="4"/>
      <c r="BS338" s="14"/>
      <c r="BT338" s="4">
        <f t="shared" si="88"/>
        <v>0.47058823529411764</v>
      </c>
      <c r="BU338" s="4">
        <f t="shared" si="88"/>
        <v>0.41176470588235292</v>
      </c>
      <c r="BV338" s="4">
        <f t="shared" si="88"/>
        <v>0.11764705882352941</v>
      </c>
      <c r="BW338" s="14"/>
      <c r="BX338" s="14"/>
      <c r="BY338" s="14"/>
      <c r="BZ338" s="14"/>
      <c r="CA338" s="4">
        <f t="shared" si="88"/>
        <v>0</v>
      </c>
      <c r="CB338" s="4">
        <f t="shared" si="88"/>
        <v>0</v>
      </c>
      <c r="CC338" s="4">
        <f t="shared" si="88"/>
        <v>0</v>
      </c>
      <c r="CD338" s="4">
        <f t="shared" si="88"/>
        <v>0</v>
      </c>
      <c r="CE338" s="4">
        <f t="shared" si="88"/>
        <v>0</v>
      </c>
      <c r="CF338" s="4">
        <f t="shared" si="88"/>
        <v>0</v>
      </c>
      <c r="CG338" s="4">
        <f t="shared" si="88"/>
        <v>0</v>
      </c>
      <c r="CH338" s="4">
        <f t="shared" si="88"/>
        <v>0</v>
      </c>
      <c r="CI338" s="4">
        <f t="shared" si="88"/>
        <v>0</v>
      </c>
      <c r="CJ338" s="4"/>
      <c r="CK338" s="4"/>
      <c r="CL338" s="4">
        <f t="shared" si="88"/>
        <v>0</v>
      </c>
      <c r="CM338" s="4" t="e">
        <f t="shared" si="88"/>
        <v>#DIV/0!</v>
      </c>
      <c r="CN338" s="4">
        <f t="shared" si="88"/>
        <v>0</v>
      </c>
      <c r="CO338" s="4">
        <f t="shared" si="88"/>
        <v>0</v>
      </c>
      <c r="CP338" s="4">
        <f t="shared" si="88"/>
        <v>0</v>
      </c>
      <c r="CQ338" s="4" t="e">
        <f t="shared" si="88"/>
        <v>#DIV/0!</v>
      </c>
      <c r="CR338" s="4">
        <f t="shared" si="88"/>
        <v>0</v>
      </c>
      <c r="CS338" s="4" t="e">
        <f t="shared" si="88"/>
        <v>#DIV/0!</v>
      </c>
      <c r="CT338" s="17">
        <f t="shared" si="88"/>
        <v>0.40540540540540543</v>
      </c>
      <c r="CU338" s="17">
        <f t="shared" si="88"/>
        <v>0.22222222222222221</v>
      </c>
      <c r="CV338" s="17">
        <f t="shared" si="88"/>
        <v>0.47222222222222221</v>
      </c>
      <c r="CW338" s="17">
        <f t="shared" si="88"/>
        <v>0.4375</v>
      </c>
      <c r="CX338" s="17">
        <f t="shared" si="88"/>
        <v>0.44117647058823528</v>
      </c>
      <c r="CY338" s="17">
        <f t="shared" si="88"/>
        <v>0.38709677419354838</v>
      </c>
      <c r="CZ338" s="17">
        <f t="shared" si="88"/>
        <v>0.34285714285714286</v>
      </c>
      <c r="DA338" s="17">
        <f t="shared" si="88"/>
        <v>0.44444444444444442</v>
      </c>
      <c r="DB338" s="17">
        <f t="shared" si="88"/>
        <v>0.5</v>
      </c>
      <c r="DC338" s="17">
        <f t="shared" si="88"/>
        <v>0.41666666666666669</v>
      </c>
      <c r="DD338" s="4">
        <f t="shared" si="88"/>
        <v>0</v>
      </c>
      <c r="DE338" s="4">
        <f t="shared" si="88"/>
        <v>0</v>
      </c>
      <c r="DF338" s="4">
        <f t="shared" si="88"/>
        <v>0</v>
      </c>
      <c r="DG338" s="4">
        <f t="shared" si="88"/>
        <v>0</v>
      </c>
      <c r="DH338" s="4">
        <f t="shared" si="88"/>
        <v>0</v>
      </c>
      <c r="DI338" s="4">
        <f t="shared" si="88"/>
        <v>0</v>
      </c>
      <c r="DJ338" s="4">
        <f t="shared" si="88"/>
        <v>0</v>
      </c>
      <c r="DK338" s="4">
        <f t="shared" si="88"/>
        <v>0</v>
      </c>
      <c r="DL338" s="4"/>
      <c r="DM338" s="4"/>
      <c r="DN338" s="4"/>
      <c r="DO338" s="14">
        <f t="shared" si="88"/>
        <v>0.1111111111111111</v>
      </c>
      <c r="DP338" s="14">
        <f t="shared" si="88"/>
        <v>0.1111111111111111</v>
      </c>
      <c r="DQ338" s="14">
        <f t="shared" si="88"/>
        <v>0.17777777777777778</v>
      </c>
      <c r="DR338" s="14">
        <f t="shared" si="88"/>
        <v>0.28260869565217389</v>
      </c>
      <c r="DS338" s="4">
        <f t="shared" si="88"/>
        <v>0</v>
      </c>
      <c r="DT338" s="4">
        <f t="shared" si="88"/>
        <v>0</v>
      </c>
      <c r="DU338" s="4">
        <f t="shared" si="88"/>
        <v>0</v>
      </c>
      <c r="DV338" s="4">
        <f t="shared" si="88"/>
        <v>0</v>
      </c>
      <c r="DW338" s="4" t="e">
        <f t="shared" si="88"/>
        <v>#DIV/0!</v>
      </c>
      <c r="DX338" s="4">
        <f t="shared" si="88"/>
        <v>0</v>
      </c>
      <c r="DY338" s="4">
        <f t="shared" si="88"/>
        <v>0</v>
      </c>
      <c r="DZ338" s="4">
        <f t="shared" si="88"/>
        <v>0</v>
      </c>
      <c r="EA338" s="4">
        <f t="shared" si="88"/>
        <v>0</v>
      </c>
      <c r="EB338" s="4">
        <f t="shared" si="88"/>
        <v>0</v>
      </c>
      <c r="EC338" s="4">
        <f t="shared" ref="EC338:EI338" si="89">EC324/EC332</f>
        <v>0</v>
      </c>
      <c r="ED338" s="4">
        <f t="shared" si="89"/>
        <v>0</v>
      </c>
      <c r="EE338" s="4">
        <f t="shared" si="89"/>
        <v>0</v>
      </c>
      <c r="EF338" s="4">
        <f t="shared" si="89"/>
        <v>0</v>
      </c>
      <c r="EG338" s="4"/>
      <c r="EH338" s="4">
        <f t="shared" si="89"/>
        <v>0.45652173913043476</v>
      </c>
      <c r="EI338" s="4">
        <f t="shared" si="89"/>
        <v>0.5</v>
      </c>
      <c r="EJ338" s="4"/>
    </row>
    <row r="339" spans="1:140" x14ac:dyDescent="0.25">
      <c r="A339" s="11">
        <v>3</v>
      </c>
      <c r="D339" s="4">
        <f>D325/D332</f>
        <v>0.15217391304347827</v>
      </c>
      <c r="E339" s="4">
        <f t="shared" ref="E339:BP339" si="90">E325/E332</f>
        <v>0.2391304347826087</v>
      </c>
      <c r="F339" s="4">
        <f t="shared" si="90"/>
        <v>0.13043478260869565</v>
      </c>
      <c r="G339" s="4">
        <f t="shared" si="90"/>
        <v>0.30434782608695654</v>
      </c>
      <c r="H339" s="4">
        <f t="shared" si="90"/>
        <v>4.3478260869565216E-2</v>
      </c>
      <c r="I339" s="4">
        <f t="shared" si="90"/>
        <v>0.17391304347826086</v>
      </c>
      <c r="J339" s="4">
        <f t="shared" si="90"/>
        <v>0</v>
      </c>
      <c r="K339" s="4">
        <f t="shared" si="90"/>
        <v>0</v>
      </c>
      <c r="S339" s="4">
        <f t="shared" si="90"/>
        <v>0.17391304347826086</v>
      </c>
      <c r="T339" s="4" t="e">
        <f t="shared" si="90"/>
        <v>#DIV/0!</v>
      </c>
      <c r="U339" s="4"/>
      <c r="V339" s="4" t="e">
        <f t="shared" si="90"/>
        <v>#DIV/0!</v>
      </c>
      <c r="W339" s="4">
        <f t="shared" si="90"/>
        <v>0</v>
      </c>
      <c r="X339" s="4" t="e">
        <f t="shared" si="90"/>
        <v>#DIV/0!</v>
      </c>
      <c r="Y339" s="4">
        <f t="shared" si="90"/>
        <v>0</v>
      </c>
      <c r="Z339" s="4">
        <f t="shared" si="90"/>
        <v>0</v>
      </c>
      <c r="AA339" s="4">
        <f t="shared" si="90"/>
        <v>0</v>
      </c>
      <c r="AB339" s="4">
        <f t="shared" si="90"/>
        <v>0</v>
      </c>
      <c r="AC339" s="4">
        <f t="shared" si="90"/>
        <v>0</v>
      </c>
      <c r="AD339" s="4" t="e">
        <f t="shared" si="90"/>
        <v>#DIV/0!</v>
      </c>
      <c r="AE339" s="4">
        <f t="shared" si="90"/>
        <v>0</v>
      </c>
      <c r="AF339" s="4" t="e">
        <f t="shared" si="90"/>
        <v>#DIV/0!</v>
      </c>
      <c r="AG339" s="4" t="e">
        <f t="shared" si="90"/>
        <v>#DIV/0!</v>
      </c>
      <c r="AH339" s="4">
        <f t="shared" si="90"/>
        <v>0</v>
      </c>
      <c r="AI339" s="4"/>
      <c r="AJ339" s="4">
        <f t="shared" si="90"/>
        <v>0</v>
      </c>
      <c r="AK339" s="4"/>
      <c r="AL339" s="17">
        <f t="shared" si="90"/>
        <v>0.17391304347826086</v>
      </c>
      <c r="AM339" s="14">
        <f t="shared" si="90"/>
        <v>0.15217391304347827</v>
      </c>
      <c r="AN339" s="4">
        <f t="shared" si="90"/>
        <v>6.9767441860465115E-2</v>
      </c>
      <c r="AO339" s="4"/>
      <c r="AP339" s="4">
        <f t="shared" si="90"/>
        <v>0</v>
      </c>
      <c r="AQ339" s="4">
        <f t="shared" si="90"/>
        <v>0</v>
      </c>
      <c r="AR339" s="4">
        <f t="shared" si="90"/>
        <v>0</v>
      </c>
      <c r="AS339" s="4">
        <f t="shared" si="90"/>
        <v>0</v>
      </c>
      <c r="AT339" s="4">
        <f t="shared" si="90"/>
        <v>0</v>
      </c>
      <c r="AU339" s="4">
        <f t="shared" si="90"/>
        <v>0</v>
      </c>
      <c r="AV339" s="4">
        <f t="shared" si="90"/>
        <v>0</v>
      </c>
      <c r="AW339" s="4">
        <f t="shared" si="90"/>
        <v>0</v>
      </c>
      <c r="AX339" s="4">
        <f t="shared" si="90"/>
        <v>0</v>
      </c>
      <c r="AY339" s="4">
        <f t="shared" si="90"/>
        <v>0</v>
      </c>
      <c r="AZ339" s="4">
        <f t="shared" si="90"/>
        <v>0</v>
      </c>
      <c r="BA339" s="4">
        <f t="shared" si="90"/>
        <v>0</v>
      </c>
      <c r="BB339" s="4">
        <f t="shared" si="90"/>
        <v>0</v>
      </c>
      <c r="BC339" s="4">
        <f t="shared" si="90"/>
        <v>0</v>
      </c>
      <c r="BD339" s="4">
        <f t="shared" si="90"/>
        <v>0</v>
      </c>
      <c r="BE339" s="4">
        <f t="shared" si="90"/>
        <v>0</v>
      </c>
      <c r="BF339" s="4">
        <f t="shared" si="90"/>
        <v>0</v>
      </c>
      <c r="BG339" s="4">
        <f t="shared" si="90"/>
        <v>0</v>
      </c>
      <c r="BH339" s="4">
        <f t="shared" si="90"/>
        <v>0</v>
      </c>
      <c r="BI339" s="4">
        <f t="shared" si="90"/>
        <v>0</v>
      </c>
      <c r="BJ339" s="4">
        <f t="shared" si="90"/>
        <v>0</v>
      </c>
      <c r="BK339" s="4"/>
      <c r="BL339" s="4">
        <f t="shared" si="90"/>
        <v>5.4054054054054057E-2</v>
      </c>
      <c r="BM339" s="4">
        <f t="shared" si="90"/>
        <v>0</v>
      </c>
      <c r="BN339" s="4">
        <f t="shared" si="90"/>
        <v>0</v>
      </c>
      <c r="BO339" s="4">
        <f t="shared" si="90"/>
        <v>0</v>
      </c>
      <c r="BP339" s="4">
        <f t="shared" si="90"/>
        <v>0</v>
      </c>
      <c r="BQ339" s="4">
        <f t="shared" ref="BQ339:EB339" si="91">BQ325/BQ332</f>
        <v>0</v>
      </c>
      <c r="BR339" s="4"/>
      <c r="BS339" s="14"/>
      <c r="BT339" s="4">
        <f t="shared" si="91"/>
        <v>0</v>
      </c>
      <c r="BU339" s="4">
        <f t="shared" si="91"/>
        <v>0.11764705882352941</v>
      </c>
      <c r="BV339" s="4">
        <f t="shared" si="91"/>
        <v>0.88235294117647056</v>
      </c>
      <c r="BW339" s="14"/>
      <c r="BX339" s="14"/>
      <c r="BY339" s="14"/>
      <c r="BZ339" s="14"/>
      <c r="CA339" s="4">
        <f t="shared" si="91"/>
        <v>0</v>
      </c>
      <c r="CB339" s="4">
        <f t="shared" si="91"/>
        <v>0</v>
      </c>
      <c r="CC339" s="4">
        <f t="shared" si="91"/>
        <v>0</v>
      </c>
      <c r="CD339" s="4">
        <f t="shared" si="91"/>
        <v>0</v>
      </c>
      <c r="CE339" s="4">
        <f t="shared" si="91"/>
        <v>0</v>
      </c>
      <c r="CF339" s="4">
        <f t="shared" si="91"/>
        <v>0</v>
      </c>
      <c r="CG339" s="4">
        <f t="shared" si="91"/>
        <v>0</v>
      </c>
      <c r="CH339" s="4">
        <f t="shared" si="91"/>
        <v>0</v>
      </c>
      <c r="CI339" s="4">
        <f t="shared" si="91"/>
        <v>0</v>
      </c>
      <c r="CJ339" s="4"/>
      <c r="CK339" s="4"/>
      <c r="CL339" s="4">
        <f t="shared" si="91"/>
        <v>0</v>
      </c>
      <c r="CM339" s="4" t="e">
        <f t="shared" si="91"/>
        <v>#DIV/0!</v>
      </c>
      <c r="CN339" s="4">
        <f t="shared" si="91"/>
        <v>0</v>
      </c>
      <c r="CO339" s="4">
        <f t="shared" si="91"/>
        <v>0</v>
      </c>
      <c r="CP339" s="4">
        <f t="shared" si="91"/>
        <v>0</v>
      </c>
      <c r="CQ339" s="4" t="e">
        <f t="shared" si="91"/>
        <v>#DIV/0!</v>
      </c>
      <c r="CR339" s="4">
        <f t="shared" si="91"/>
        <v>0</v>
      </c>
      <c r="CS339" s="4" t="e">
        <f t="shared" si="91"/>
        <v>#DIV/0!</v>
      </c>
      <c r="CT339" s="17">
        <f t="shared" si="91"/>
        <v>0.13513513513513514</v>
      </c>
      <c r="CU339" s="17">
        <f t="shared" si="91"/>
        <v>0.25</v>
      </c>
      <c r="CV339" s="17">
        <f t="shared" si="91"/>
        <v>2.7777777777777776E-2</v>
      </c>
      <c r="CW339" s="17">
        <f t="shared" si="91"/>
        <v>0.21875</v>
      </c>
      <c r="CX339" s="17">
        <f t="shared" si="91"/>
        <v>8.8235294117647065E-2</v>
      </c>
      <c r="CY339" s="17">
        <f t="shared" si="91"/>
        <v>0.16129032258064516</v>
      </c>
      <c r="CZ339" s="17">
        <f t="shared" si="91"/>
        <v>2.8571428571428571E-2</v>
      </c>
      <c r="DA339" s="17">
        <f t="shared" si="91"/>
        <v>5.5555555555555552E-2</v>
      </c>
      <c r="DB339" s="17">
        <f t="shared" si="91"/>
        <v>8.3333333333333329E-2</v>
      </c>
      <c r="DC339" s="17">
        <f t="shared" si="91"/>
        <v>0.1388888888888889</v>
      </c>
      <c r="DD339" s="4">
        <f t="shared" si="91"/>
        <v>0</v>
      </c>
      <c r="DE339" s="4">
        <f t="shared" si="91"/>
        <v>0</v>
      </c>
      <c r="DF339" s="4">
        <f t="shared" si="91"/>
        <v>0</v>
      </c>
      <c r="DG339" s="4">
        <f t="shared" si="91"/>
        <v>0</v>
      </c>
      <c r="DH339" s="4">
        <f t="shared" si="91"/>
        <v>0</v>
      </c>
      <c r="DI339" s="4">
        <f t="shared" si="91"/>
        <v>0</v>
      </c>
      <c r="DJ339" s="4">
        <f t="shared" si="91"/>
        <v>0</v>
      </c>
      <c r="DK339" s="4">
        <f t="shared" si="91"/>
        <v>0</v>
      </c>
      <c r="DL339" s="4"/>
      <c r="DM339" s="4"/>
      <c r="DN339" s="4"/>
      <c r="DO339" s="14">
        <f t="shared" si="91"/>
        <v>0.4</v>
      </c>
      <c r="DP339" s="14">
        <f t="shared" si="91"/>
        <v>0.35555555555555557</v>
      </c>
      <c r="DQ339" s="14">
        <f t="shared" si="91"/>
        <v>0.24444444444444444</v>
      </c>
      <c r="DR339" s="14">
        <f t="shared" si="91"/>
        <v>0.17391304347826086</v>
      </c>
      <c r="DS339" s="4">
        <f t="shared" si="91"/>
        <v>0</v>
      </c>
      <c r="DT339" s="4">
        <f t="shared" si="91"/>
        <v>0</v>
      </c>
      <c r="DU339" s="4">
        <f t="shared" si="91"/>
        <v>0</v>
      </c>
      <c r="DV339" s="4">
        <f t="shared" si="91"/>
        <v>0</v>
      </c>
      <c r="DW339" s="4" t="e">
        <f t="shared" si="91"/>
        <v>#DIV/0!</v>
      </c>
      <c r="DX339" s="4">
        <f t="shared" si="91"/>
        <v>0</v>
      </c>
      <c r="DY339" s="4">
        <f t="shared" si="91"/>
        <v>0</v>
      </c>
      <c r="DZ339" s="4">
        <f t="shared" si="91"/>
        <v>0</v>
      </c>
      <c r="EA339" s="4">
        <f t="shared" si="91"/>
        <v>0</v>
      </c>
      <c r="EB339" s="4">
        <f t="shared" si="91"/>
        <v>0</v>
      </c>
      <c r="EC339" s="4">
        <f t="shared" ref="EC339:EI339" si="92">EC325/EC332</f>
        <v>0</v>
      </c>
      <c r="ED339" s="4">
        <f t="shared" si="92"/>
        <v>0</v>
      </c>
      <c r="EE339" s="4">
        <f t="shared" si="92"/>
        <v>0</v>
      </c>
      <c r="EF339" s="4">
        <f t="shared" si="92"/>
        <v>9.375E-2</v>
      </c>
      <c r="EG339" s="4"/>
      <c r="EH339" s="4">
        <f t="shared" si="92"/>
        <v>0</v>
      </c>
      <c r="EI339" s="4">
        <f t="shared" si="92"/>
        <v>0</v>
      </c>
      <c r="EJ339" s="4"/>
    </row>
    <row r="340" spans="1:140" x14ac:dyDescent="0.25">
      <c r="A340" s="11">
        <v>4</v>
      </c>
      <c r="D340" s="4">
        <f>D326/D332</f>
        <v>0.28260869565217389</v>
      </c>
      <c r="E340" s="4">
        <f t="shared" ref="E340:BP340" si="93">E326/E332</f>
        <v>0.10869565217391304</v>
      </c>
      <c r="F340" s="4">
        <f t="shared" si="93"/>
        <v>0.13043478260869565</v>
      </c>
      <c r="G340" s="4">
        <f t="shared" si="93"/>
        <v>8.6956521739130432E-2</v>
      </c>
      <c r="H340" s="4">
        <f t="shared" si="93"/>
        <v>0.45652173913043476</v>
      </c>
      <c r="I340" s="4">
        <f t="shared" si="93"/>
        <v>0.19565217391304349</v>
      </c>
      <c r="J340" s="4">
        <f t="shared" si="93"/>
        <v>0</v>
      </c>
      <c r="K340" s="4">
        <f t="shared" si="93"/>
        <v>0</v>
      </c>
      <c r="S340" s="4">
        <f t="shared" si="93"/>
        <v>0.19565217391304349</v>
      </c>
      <c r="T340" s="4" t="e">
        <f t="shared" si="93"/>
        <v>#DIV/0!</v>
      </c>
      <c r="U340" s="4"/>
      <c r="V340" s="4" t="e">
        <f t="shared" si="93"/>
        <v>#DIV/0!</v>
      </c>
      <c r="W340" s="4">
        <f t="shared" si="93"/>
        <v>0</v>
      </c>
      <c r="X340" s="4" t="e">
        <f t="shared" si="93"/>
        <v>#DIV/0!</v>
      </c>
      <c r="Y340" s="4">
        <f t="shared" si="93"/>
        <v>0</v>
      </c>
      <c r="Z340" s="4">
        <f t="shared" si="93"/>
        <v>0</v>
      </c>
      <c r="AA340" s="4">
        <f t="shared" si="93"/>
        <v>0</v>
      </c>
      <c r="AB340" s="4">
        <f t="shared" si="93"/>
        <v>0</v>
      </c>
      <c r="AC340" s="4">
        <f t="shared" si="93"/>
        <v>0</v>
      </c>
      <c r="AD340" s="4" t="e">
        <f t="shared" si="93"/>
        <v>#DIV/0!</v>
      </c>
      <c r="AE340" s="4">
        <f t="shared" si="93"/>
        <v>0</v>
      </c>
      <c r="AF340" s="4" t="e">
        <f t="shared" si="93"/>
        <v>#DIV/0!</v>
      </c>
      <c r="AG340" s="4" t="e">
        <f t="shared" si="93"/>
        <v>#DIV/0!</v>
      </c>
      <c r="AH340" s="4">
        <f t="shared" si="93"/>
        <v>0</v>
      </c>
      <c r="AI340" s="4"/>
      <c r="AJ340" s="4">
        <f t="shared" si="93"/>
        <v>0</v>
      </c>
      <c r="AK340" s="4"/>
      <c r="AL340" s="17">
        <f t="shared" si="93"/>
        <v>0.43478260869565216</v>
      </c>
      <c r="AM340" s="14">
        <f t="shared" si="93"/>
        <v>8.6956521739130432E-2</v>
      </c>
      <c r="AN340" s="4">
        <f t="shared" si="93"/>
        <v>0</v>
      </c>
      <c r="AO340" s="4"/>
      <c r="AP340" s="4">
        <f t="shared" si="93"/>
        <v>0</v>
      </c>
      <c r="AQ340" s="4">
        <f t="shared" si="93"/>
        <v>0</v>
      </c>
      <c r="AR340" s="4">
        <f t="shared" si="93"/>
        <v>0</v>
      </c>
      <c r="AS340" s="4">
        <f t="shared" si="93"/>
        <v>0</v>
      </c>
      <c r="AT340" s="4">
        <f t="shared" si="93"/>
        <v>0</v>
      </c>
      <c r="AU340" s="4">
        <f t="shared" si="93"/>
        <v>0</v>
      </c>
      <c r="AV340" s="4">
        <f t="shared" si="93"/>
        <v>0</v>
      </c>
      <c r="AW340" s="4">
        <f t="shared" si="93"/>
        <v>0</v>
      </c>
      <c r="AX340" s="4">
        <f t="shared" si="93"/>
        <v>0</v>
      </c>
      <c r="AY340" s="4">
        <f t="shared" si="93"/>
        <v>0</v>
      </c>
      <c r="AZ340" s="4">
        <f t="shared" si="93"/>
        <v>0</v>
      </c>
      <c r="BA340" s="4">
        <f t="shared" si="93"/>
        <v>0</v>
      </c>
      <c r="BB340" s="4">
        <f t="shared" si="93"/>
        <v>0</v>
      </c>
      <c r="BC340" s="4">
        <f t="shared" si="93"/>
        <v>0</v>
      </c>
      <c r="BD340" s="4">
        <f t="shared" si="93"/>
        <v>0</v>
      </c>
      <c r="BE340" s="4">
        <f t="shared" si="93"/>
        <v>0</v>
      </c>
      <c r="BF340" s="4">
        <f t="shared" si="93"/>
        <v>0</v>
      </c>
      <c r="BG340" s="4">
        <f t="shared" si="93"/>
        <v>0</v>
      </c>
      <c r="BH340" s="4">
        <f t="shared" si="93"/>
        <v>0</v>
      </c>
      <c r="BI340" s="4">
        <f t="shared" si="93"/>
        <v>0</v>
      </c>
      <c r="BJ340" s="4">
        <f t="shared" si="93"/>
        <v>0</v>
      </c>
      <c r="BK340" s="4"/>
      <c r="BL340" s="4">
        <f t="shared" si="93"/>
        <v>0</v>
      </c>
      <c r="BM340" s="4">
        <f t="shared" si="93"/>
        <v>0</v>
      </c>
      <c r="BN340" s="4">
        <f t="shared" si="93"/>
        <v>0</v>
      </c>
      <c r="BO340" s="4">
        <f t="shared" si="93"/>
        <v>0</v>
      </c>
      <c r="BP340" s="4">
        <f t="shared" si="93"/>
        <v>0</v>
      </c>
      <c r="BQ340" s="4">
        <f t="shared" ref="BQ340:EB340" si="94">BQ326/BQ332</f>
        <v>0</v>
      </c>
      <c r="BR340" s="4"/>
      <c r="BS340" s="14"/>
      <c r="BT340" s="4">
        <f t="shared" si="94"/>
        <v>0</v>
      </c>
      <c r="BU340" s="4">
        <f t="shared" si="94"/>
        <v>0</v>
      </c>
      <c r="BV340" s="4">
        <f t="shared" si="94"/>
        <v>0</v>
      </c>
      <c r="BW340" s="14"/>
      <c r="BX340" s="14"/>
      <c r="BY340" s="14"/>
      <c r="BZ340" s="14"/>
      <c r="CA340" s="4">
        <f t="shared" si="94"/>
        <v>0</v>
      </c>
      <c r="CB340" s="4">
        <f t="shared" si="94"/>
        <v>0</v>
      </c>
      <c r="CC340" s="4">
        <f t="shared" si="94"/>
        <v>0</v>
      </c>
      <c r="CD340" s="4">
        <f t="shared" si="94"/>
        <v>0</v>
      </c>
      <c r="CE340" s="4">
        <f t="shared" si="94"/>
        <v>0</v>
      </c>
      <c r="CF340" s="4">
        <f t="shared" si="94"/>
        <v>0</v>
      </c>
      <c r="CG340" s="4">
        <f t="shared" si="94"/>
        <v>0</v>
      </c>
      <c r="CH340" s="4">
        <f t="shared" si="94"/>
        <v>0</v>
      </c>
      <c r="CI340" s="4">
        <f t="shared" si="94"/>
        <v>0</v>
      </c>
      <c r="CJ340" s="4"/>
      <c r="CK340" s="4"/>
      <c r="CL340" s="4">
        <f t="shared" si="94"/>
        <v>0</v>
      </c>
      <c r="CM340" s="4" t="e">
        <f t="shared" si="94"/>
        <v>#DIV/0!</v>
      </c>
      <c r="CN340" s="4">
        <f t="shared" si="94"/>
        <v>0</v>
      </c>
      <c r="CO340" s="4">
        <f t="shared" si="94"/>
        <v>0</v>
      </c>
      <c r="CP340" s="4">
        <f t="shared" si="94"/>
        <v>0</v>
      </c>
      <c r="CQ340" s="4" t="e">
        <f t="shared" si="94"/>
        <v>#DIV/0!</v>
      </c>
      <c r="CR340" s="4">
        <f t="shared" si="94"/>
        <v>0</v>
      </c>
      <c r="CS340" s="4" t="e">
        <f t="shared" si="94"/>
        <v>#DIV/0!</v>
      </c>
      <c r="CT340" s="17">
        <f t="shared" si="94"/>
        <v>0</v>
      </c>
      <c r="CU340" s="17">
        <f t="shared" si="94"/>
        <v>0.16666666666666666</v>
      </c>
      <c r="CV340" s="17">
        <f t="shared" si="94"/>
        <v>5.5555555555555552E-2</v>
      </c>
      <c r="CW340" s="17">
        <f t="shared" si="94"/>
        <v>0.21875</v>
      </c>
      <c r="CX340" s="17">
        <f t="shared" si="94"/>
        <v>0.26470588235294118</v>
      </c>
      <c r="CY340" s="17">
        <f t="shared" si="94"/>
        <v>0.29032258064516131</v>
      </c>
      <c r="CZ340" s="17">
        <f t="shared" si="94"/>
        <v>0.42857142857142855</v>
      </c>
      <c r="DA340" s="17">
        <f t="shared" si="94"/>
        <v>8.3333333333333329E-2</v>
      </c>
      <c r="DB340" s="17">
        <f t="shared" si="94"/>
        <v>8.3333333333333329E-2</v>
      </c>
      <c r="DC340" s="17">
        <f t="shared" si="94"/>
        <v>8.3333333333333329E-2</v>
      </c>
      <c r="DD340" s="4">
        <f t="shared" si="94"/>
        <v>0</v>
      </c>
      <c r="DE340" s="4">
        <f t="shared" si="94"/>
        <v>0</v>
      </c>
      <c r="DF340" s="4">
        <f t="shared" si="94"/>
        <v>0</v>
      </c>
      <c r="DG340" s="4">
        <f t="shared" si="94"/>
        <v>0</v>
      </c>
      <c r="DH340" s="4">
        <f t="shared" si="94"/>
        <v>0</v>
      </c>
      <c r="DI340" s="4">
        <f t="shared" si="94"/>
        <v>0</v>
      </c>
      <c r="DJ340" s="4">
        <f t="shared" si="94"/>
        <v>0</v>
      </c>
      <c r="DK340" s="4">
        <f t="shared" si="94"/>
        <v>0</v>
      </c>
      <c r="DL340" s="4"/>
      <c r="DM340" s="4"/>
      <c r="DN340" s="4"/>
      <c r="DO340" s="14">
        <f t="shared" si="94"/>
        <v>0.33333333333333331</v>
      </c>
      <c r="DP340" s="14">
        <f t="shared" si="94"/>
        <v>0.44444444444444442</v>
      </c>
      <c r="DQ340" s="14">
        <f t="shared" si="94"/>
        <v>0.17777777777777778</v>
      </c>
      <c r="DR340" s="14">
        <f t="shared" si="94"/>
        <v>0.13043478260869565</v>
      </c>
      <c r="DS340" s="4">
        <f t="shared" si="94"/>
        <v>0</v>
      </c>
      <c r="DT340" s="4">
        <f t="shared" si="94"/>
        <v>0</v>
      </c>
      <c r="DU340" s="4">
        <f t="shared" si="94"/>
        <v>0</v>
      </c>
      <c r="DV340" s="4">
        <f t="shared" si="94"/>
        <v>0</v>
      </c>
      <c r="DW340" s="4" t="e">
        <f t="shared" si="94"/>
        <v>#DIV/0!</v>
      </c>
      <c r="DX340" s="4">
        <f t="shared" si="94"/>
        <v>0</v>
      </c>
      <c r="DY340" s="4">
        <f t="shared" si="94"/>
        <v>0</v>
      </c>
      <c r="DZ340" s="4">
        <f t="shared" si="94"/>
        <v>0</v>
      </c>
      <c r="EA340" s="4">
        <f t="shared" si="94"/>
        <v>0</v>
      </c>
      <c r="EB340" s="4">
        <f t="shared" si="94"/>
        <v>0</v>
      </c>
      <c r="EC340" s="4">
        <f t="shared" ref="EC340:EI340" si="95">EC326/EC332</f>
        <v>0</v>
      </c>
      <c r="ED340" s="4">
        <f t="shared" si="95"/>
        <v>0</v>
      </c>
      <c r="EE340" s="4">
        <f t="shared" si="95"/>
        <v>0</v>
      </c>
      <c r="EF340" s="4">
        <f t="shared" si="95"/>
        <v>0.40625</v>
      </c>
      <c r="EG340" s="4"/>
      <c r="EH340" s="4">
        <f t="shared" si="95"/>
        <v>0</v>
      </c>
      <c r="EI340" s="4">
        <f t="shared" si="95"/>
        <v>0</v>
      </c>
      <c r="EJ340" s="4"/>
    </row>
    <row r="341" spans="1:140" x14ac:dyDescent="0.25">
      <c r="A341" s="11">
        <v>5</v>
      </c>
      <c r="D341" s="4">
        <f>D327/D332</f>
        <v>0.15217391304347827</v>
      </c>
      <c r="E341" s="4">
        <f t="shared" ref="E341:BP341" si="96">E327/E332</f>
        <v>0</v>
      </c>
      <c r="F341" s="4">
        <f t="shared" si="96"/>
        <v>0.10869565217391304</v>
      </c>
      <c r="G341" s="4">
        <f t="shared" si="96"/>
        <v>0.10869565217391304</v>
      </c>
      <c r="H341" s="4">
        <f t="shared" si="96"/>
        <v>0</v>
      </c>
      <c r="I341" s="4">
        <f t="shared" si="96"/>
        <v>6.5217391304347824E-2</v>
      </c>
      <c r="J341" s="4">
        <f t="shared" si="96"/>
        <v>0</v>
      </c>
      <c r="K341" s="4">
        <f t="shared" si="96"/>
        <v>0</v>
      </c>
      <c r="S341" s="4">
        <f t="shared" si="96"/>
        <v>0.10869565217391304</v>
      </c>
      <c r="T341" s="4" t="e">
        <f t="shared" si="96"/>
        <v>#DIV/0!</v>
      </c>
      <c r="U341" s="4"/>
      <c r="V341" s="4" t="e">
        <f t="shared" si="96"/>
        <v>#DIV/0!</v>
      </c>
      <c r="W341" s="4">
        <f t="shared" si="96"/>
        <v>0</v>
      </c>
      <c r="X341" s="4" t="e">
        <f t="shared" si="96"/>
        <v>#DIV/0!</v>
      </c>
      <c r="Y341" s="4">
        <f t="shared" si="96"/>
        <v>0</v>
      </c>
      <c r="Z341" s="4">
        <f t="shared" si="96"/>
        <v>0</v>
      </c>
      <c r="AA341" s="4">
        <f t="shared" si="96"/>
        <v>0</v>
      </c>
      <c r="AB341" s="4">
        <f t="shared" si="96"/>
        <v>0</v>
      </c>
      <c r="AC341" s="4">
        <f t="shared" si="96"/>
        <v>0</v>
      </c>
      <c r="AD341" s="4" t="e">
        <f t="shared" si="96"/>
        <v>#DIV/0!</v>
      </c>
      <c r="AE341" s="4">
        <f t="shared" si="96"/>
        <v>0</v>
      </c>
      <c r="AF341" s="4" t="e">
        <f t="shared" si="96"/>
        <v>#DIV/0!</v>
      </c>
      <c r="AG341" s="4" t="e">
        <f t="shared" si="96"/>
        <v>#DIV/0!</v>
      </c>
      <c r="AH341" s="4">
        <f t="shared" si="96"/>
        <v>0</v>
      </c>
      <c r="AI341" s="4"/>
      <c r="AJ341" s="4">
        <f t="shared" si="96"/>
        <v>0</v>
      </c>
      <c r="AK341" s="4"/>
      <c r="AL341" s="17">
        <f t="shared" si="96"/>
        <v>0.13043478260869565</v>
      </c>
      <c r="AM341" s="14">
        <f t="shared" si="96"/>
        <v>0.28260869565217389</v>
      </c>
      <c r="AN341" s="4">
        <f t="shared" si="96"/>
        <v>0</v>
      </c>
      <c r="AO341" s="4"/>
      <c r="AP341" s="4">
        <f t="shared" si="96"/>
        <v>0</v>
      </c>
      <c r="AQ341" s="4">
        <f t="shared" si="96"/>
        <v>0</v>
      </c>
      <c r="AR341" s="4">
        <f t="shared" si="96"/>
        <v>0</v>
      </c>
      <c r="AS341" s="4">
        <f t="shared" si="96"/>
        <v>0</v>
      </c>
      <c r="AT341" s="4">
        <f t="shared" si="96"/>
        <v>0</v>
      </c>
      <c r="AU341" s="4">
        <f t="shared" si="96"/>
        <v>0</v>
      </c>
      <c r="AV341" s="4">
        <f t="shared" si="96"/>
        <v>0</v>
      </c>
      <c r="AW341" s="4">
        <f t="shared" si="96"/>
        <v>0</v>
      </c>
      <c r="AX341" s="4">
        <f t="shared" si="96"/>
        <v>0</v>
      </c>
      <c r="AY341" s="4">
        <f t="shared" si="96"/>
        <v>0</v>
      </c>
      <c r="AZ341" s="4">
        <f t="shared" si="96"/>
        <v>0</v>
      </c>
      <c r="BA341" s="4">
        <f t="shared" si="96"/>
        <v>0</v>
      </c>
      <c r="BB341" s="4">
        <f t="shared" si="96"/>
        <v>0</v>
      </c>
      <c r="BC341" s="4">
        <f t="shared" si="96"/>
        <v>0</v>
      </c>
      <c r="BD341" s="4">
        <f t="shared" si="96"/>
        <v>0</v>
      </c>
      <c r="BE341" s="4">
        <f t="shared" si="96"/>
        <v>0</v>
      </c>
      <c r="BF341" s="4">
        <f t="shared" si="96"/>
        <v>0</v>
      </c>
      <c r="BG341" s="4">
        <f t="shared" si="96"/>
        <v>0</v>
      </c>
      <c r="BH341" s="4">
        <f t="shared" si="96"/>
        <v>0</v>
      </c>
      <c r="BI341" s="4">
        <f t="shared" si="96"/>
        <v>0</v>
      </c>
      <c r="BJ341" s="4">
        <f t="shared" si="96"/>
        <v>0</v>
      </c>
      <c r="BK341" s="4"/>
      <c r="BL341" s="4">
        <f t="shared" si="96"/>
        <v>2.7027027027027029E-2</v>
      </c>
      <c r="BM341" s="4">
        <f t="shared" si="96"/>
        <v>1</v>
      </c>
      <c r="BN341" s="4">
        <f t="shared" si="96"/>
        <v>0</v>
      </c>
      <c r="BO341" s="4">
        <f t="shared" si="96"/>
        <v>0</v>
      </c>
      <c r="BP341" s="4">
        <f t="shared" si="96"/>
        <v>0</v>
      </c>
      <c r="BQ341" s="4">
        <f t="shared" ref="BQ341:EB341" si="97">BQ327/BQ332</f>
        <v>0</v>
      </c>
      <c r="BR341" s="4"/>
      <c r="BS341" s="14"/>
      <c r="BT341" s="4">
        <f t="shared" si="97"/>
        <v>0</v>
      </c>
      <c r="BU341" s="4">
        <f t="shared" si="97"/>
        <v>0</v>
      </c>
      <c r="BV341" s="4">
        <f t="shared" si="97"/>
        <v>0</v>
      </c>
      <c r="BW341" s="14"/>
      <c r="BX341" s="14"/>
      <c r="BY341" s="14"/>
      <c r="BZ341" s="14"/>
      <c r="CA341" s="4">
        <f t="shared" si="97"/>
        <v>0</v>
      </c>
      <c r="CB341" s="4">
        <f t="shared" si="97"/>
        <v>0</v>
      </c>
      <c r="CC341" s="4">
        <f t="shared" si="97"/>
        <v>0</v>
      </c>
      <c r="CD341" s="4">
        <f t="shared" si="97"/>
        <v>0</v>
      </c>
      <c r="CE341" s="4">
        <f t="shared" si="97"/>
        <v>0</v>
      </c>
      <c r="CF341" s="4">
        <f t="shared" si="97"/>
        <v>0</v>
      </c>
      <c r="CG341" s="4">
        <f t="shared" si="97"/>
        <v>0</v>
      </c>
      <c r="CH341" s="4">
        <f t="shared" si="97"/>
        <v>0</v>
      </c>
      <c r="CI341" s="4">
        <f t="shared" si="97"/>
        <v>0</v>
      </c>
      <c r="CJ341" s="4"/>
      <c r="CK341" s="4"/>
      <c r="CL341" s="4">
        <f t="shared" si="97"/>
        <v>0</v>
      </c>
      <c r="CM341" s="4" t="e">
        <f t="shared" si="97"/>
        <v>#DIV/0!</v>
      </c>
      <c r="CN341" s="4">
        <f t="shared" si="97"/>
        <v>0</v>
      </c>
      <c r="CO341" s="4">
        <f t="shared" si="97"/>
        <v>0</v>
      </c>
      <c r="CP341" s="4">
        <f t="shared" si="97"/>
        <v>0</v>
      </c>
      <c r="CQ341" s="4" t="e">
        <f t="shared" si="97"/>
        <v>#DIV/0!</v>
      </c>
      <c r="CR341" s="4">
        <f t="shared" si="97"/>
        <v>0</v>
      </c>
      <c r="CS341" s="4" t="e">
        <f t="shared" si="97"/>
        <v>#DIV/0!</v>
      </c>
      <c r="CT341" s="17">
        <f t="shared" si="97"/>
        <v>5.4054054054054057E-2</v>
      </c>
      <c r="CU341" s="17">
        <f t="shared" si="97"/>
        <v>0</v>
      </c>
      <c r="CV341" s="17">
        <f t="shared" si="97"/>
        <v>0</v>
      </c>
      <c r="CW341" s="17">
        <f t="shared" si="97"/>
        <v>0</v>
      </c>
      <c r="CX341" s="17">
        <f t="shared" si="97"/>
        <v>0</v>
      </c>
      <c r="CY341" s="17">
        <f t="shared" si="97"/>
        <v>0</v>
      </c>
      <c r="CZ341" s="17">
        <f t="shared" si="97"/>
        <v>0</v>
      </c>
      <c r="DA341" s="17">
        <f t="shared" si="97"/>
        <v>0</v>
      </c>
      <c r="DB341" s="17">
        <f t="shared" si="97"/>
        <v>0</v>
      </c>
      <c r="DC341" s="17">
        <f t="shared" si="97"/>
        <v>0</v>
      </c>
      <c r="DD341" s="4">
        <f t="shared" si="97"/>
        <v>0</v>
      </c>
      <c r="DE341" s="4">
        <f t="shared" si="97"/>
        <v>0</v>
      </c>
      <c r="DF341" s="4">
        <f t="shared" si="97"/>
        <v>0</v>
      </c>
      <c r="DG341" s="4">
        <f t="shared" si="97"/>
        <v>0</v>
      </c>
      <c r="DH341" s="4">
        <f t="shared" si="97"/>
        <v>0</v>
      </c>
      <c r="DI341" s="4">
        <f t="shared" si="97"/>
        <v>0</v>
      </c>
      <c r="DJ341" s="4">
        <f t="shared" si="97"/>
        <v>0</v>
      </c>
      <c r="DK341" s="4">
        <f t="shared" si="97"/>
        <v>0</v>
      </c>
      <c r="DL341" s="4"/>
      <c r="DM341" s="4"/>
      <c r="DN341" s="4"/>
      <c r="DO341" s="14">
        <f t="shared" si="97"/>
        <v>0</v>
      </c>
      <c r="DP341" s="14">
        <f t="shared" si="97"/>
        <v>0</v>
      </c>
      <c r="DQ341" s="14">
        <f t="shared" si="97"/>
        <v>0</v>
      </c>
      <c r="DR341" s="14">
        <f t="shared" si="97"/>
        <v>0.30434782608695654</v>
      </c>
      <c r="DS341" s="4">
        <f t="shared" si="97"/>
        <v>0</v>
      </c>
      <c r="DT341" s="4">
        <f t="shared" si="97"/>
        <v>0</v>
      </c>
      <c r="DU341" s="4">
        <f t="shared" si="97"/>
        <v>0</v>
      </c>
      <c r="DV341" s="4">
        <f t="shared" si="97"/>
        <v>0</v>
      </c>
      <c r="DW341" s="4" t="e">
        <f t="shared" si="97"/>
        <v>#DIV/0!</v>
      </c>
      <c r="DX341" s="4">
        <f t="shared" si="97"/>
        <v>0</v>
      </c>
      <c r="DY341" s="4">
        <f t="shared" si="97"/>
        <v>0</v>
      </c>
      <c r="DZ341" s="4">
        <f t="shared" si="97"/>
        <v>0</v>
      </c>
      <c r="EA341" s="4">
        <f t="shared" si="97"/>
        <v>0</v>
      </c>
      <c r="EB341" s="4">
        <f t="shared" si="97"/>
        <v>0</v>
      </c>
      <c r="EC341" s="4">
        <f t="shared" ref="EC341:EI341" si="98">EC327/EC332</f>
        <v>0</v>
      </c>
      <c r="ED341" s="4">
        <f t="shared" si="98"/>
        <v>0</v>
      </c>
      <c r="EE341" s="4">
        <f t="shared" si="98"/>
        <v>0</v>
      </c>
      <c r="EF341" s="4">
        <f t="shared" si="98"/>
        <v>0.15625</v>
      </c>
      <c r="EG341" s="4"/>
      <c r="EH341" s="4">
        <f t="shared" si="98"/>
        <v>0</v>
      </c>
      <c r="EI341" s="4">
        <f t="shared" si="98"/>
        <v>0</v>
      </c>
      <c r="EJ341" s="4"/>
    </row>
    <row r="342" spans="1:140" x14ac:dyDescent="0.25">
      <c r="A342" s="11">
        <v>6</v>
      </c>
      <c r="D342" s="4">
        <f>D328/D332</f>
        <v>0.13043478260869565</v>
      </c>
      <c r="E342" s="4">
        <f t="shared" ref="E342:BP342" si="99">E328/E332</f>
        <v>4.3478260869565216E-2</v>
      </c>
      <c r="F342" s="4">
        <f t="shared" si="99"/>
        <v>0.34782608695652173</v>
      </c>
      <c r="G342" s="4">
        <f t="shared" si="99"/>
        <v>0.10869565217391304</v>
      </c>
      <c r="H342" s="4">
        <f t="shared" si="99"/>
        <v>0</v>
      </c>
      <c r="I342" s="4">
        <f t="shared" si="99"/>
        <v>0.19565217391304349</v>
      </c>
      <c r="J342" s="4">
        <f t="shared" si="99"/>
        <v>0</v>
      </c>
      <c r="K342" s="4">
        <f t="shared" si="99"/>
        <v>0</v>
      </c>
      <c r="S342" s="4">
        <f t="shared" si="99"/>
        <v>0</v>
      </c>
      <c r="T342" s="4" t="e">
        <f t="shared" si="99"/>
        <v>#DIV/0!</v>
      </c>
      <c r="U342" s="4"/>
      <c r="V342" s="4" t="e">
        <f t="shared" si="99"/>
        <v>#DIV/0!</v>
      </c>
      <c r="W342" s="4">
        <f t="shared" si="99"/>
        <v>0</v>
      </c>
      <c r="X342" s="4" t="e">
        <f t="shared" si="99"/>
        <v>#DIV/0!</v>
      </c>
      <c r="Y342" s="4">
        <f t="shared" si="99"/>
        <v>0</v>
      </c>
      <c r="Z342" s="4">
        <f t="shared" si="99"/>
        <v>0</v>
      </c>
      <c r="AA342" s="4">
        <f t="shared" si="99"/>
        <v>0</v>
      </c>
      <c r="AB342" s="4">
        <f t="shared" si="99"/>
        <v>0</v>
      </c>
      <c r="AC342" s="4">
        <f t="shared" si="99"/>
        <v>0</v>
      </c>
      <c r="AD342" s="4" t="e">
        <f t="shared" si="99"/>
        <v>#DIV/0!</v>
      </c>
      <c r="AE342" s="4">
        <f t="shared" si="99"/>
        <v>0</v>
      </c>
      <c r="AF342" s="4" t="e">
        <f t="shared" si="99"/>
        <v>#DIV/0!</v>
      </c>
      <c r="AG342" s="4" t="e">
        <f t="shared" si="99"/>
        <v>#DIV/0!</v>
      </c>
      <c r="AH342" s="4">
        <f t="shared" si="99"/>
        <v>0</v>
      </c>
      <c r="AI342" s="4"/>
      <c r="AJ342" s="4">
        <f t="shared" si="99"/>
        <v>0</v>
      </c>
      <c r="AK342" s="4"/>
      <c r="AL342" s="17">
        <f t="shared" si="99"/>
        <v>0</v>
      </c>
      <c r="AM342" s="14">
        <f t="shared" si="99"/>
        <v>0</v>
      </c>
      <c r="AN342" s="4">
        <f t="shared" si="99"/>
        <v>0</v>
      </c>
      <c r="AO342" s="4"/>
      <c r="AP342" s="4">
        <f t="shared" si="99"/>
        <v>0</v>
      </c>
      <c r="AQ342" s="4">
        <f t="shared" si="99"/>
        <v>0</v>
      </c>
      <c r="AR342" s="4">
        <f t="shared" si="99"/>
        <v>0</v>
      </c>
      <c r="AS342" s="4">
        <f t="shared" si="99"/>
        <v>0</v>
      </c>
      <c r="AT342" s="4">
        <f t="shared" si="99"/>
        <v>0</v>
      </c>
      <c r="AU342" s="4">
        <f t="shared" si="99"/>
        <v>0</v>
      </c>
      <c r="AV342" s="4">
        <f t="shared" si="99"/>
        <v>0</v>
      </c>
      <c r="AW342" s="4">
        <f t="shared" si="99"/>
        <v>0</v>
      </c>
      <c r="AX342" s="4">
        <f t="shared" si="99"/>
        <v>0</v>
      </c>
      <c r="AY342" s="4">
        <f t="shared" si="99"/>
        <v>0</v>
      </c>
      <c r="AZ342" s="4">
        <f t="shared" si="99"/>
        <v>0</v>
      </c>
      <c r="BA342" s="4">
        <f t="shared" si="99"/>
        <v>0</v>
      </c>
      <c r="BB342" s="4">
        <f t="shared" si="99"/>
        <v>0</v>
      </c>
      <c r="BC342" s="4">
        <f t="shared" si="99"/>
        <v>0</v>
      </c>
      <c r="BD342" s="4">
        <f t="shared" si="99"/>
        <v>0</v>
      </c>
      <c r="BE342" s="4">
        <f t="shared" si="99"/>
        <v>0</v>
      </c>
      <c r="BF342" s="4">
        <f t="shared" si="99"/>
        <v>0</v>
      </c>
      <c r="BG342" s="4">
        <f t="shared" si="99"/>
        <v>0</v>
      </c>
      <c r="BH342" s="4">
        <f t="shared" si="99"/>
        <v>0</v>
      </c>
      <c r="BI342" s="4">
        <f t="shared" si="99"/>
        <v>0</v>
      </c>
      <c r="BJ342" s="4">
        <f t="shared" si="99"/>
        <v>0</v>
      </c>
      <c r="BK342" s="4"/>
      <c r="BL342" s="4">
        <f t="shared" si="99"/>
        <v>0</v>
      </c>
      <c r="BM342" s="4">
        <f t="shared" si="99"/>
        <v>0</v>
      </c>
      <c r="BN342" s="4">
        <f t="shared" si="99"/>
        <v>0</v>
      </c>
      <c r="BO342" s="4">
        <f t="shared" si="99"/>
        <v>0</v>
      </c>
      <c r="BP342" s="4">
        <f t="shared" si="99"/>
        <v>0</v>
      </c>
      <c r="BQ342" s="4">
        <f t="shared" ref="BQ342:EB342" si="100">BQ328/BQ332</f>
        <v>0</v>
      </c>
      <c r="BR342" s="4"/>
      <c r="BS342" s="14"/>
      <c r="BT342" s="4">
        <f t="shared" si="100"/>
        <v>0</v>
      </c>
      <c r="BU342" s="4">
        <f t="shared" si="100"/>
        <v>0</v>
      </c>
      <c r="BV342" s="4">
        <f t="shared" si="100"/>
        <v>0</v>
      </c>
      <c r="BW342" s="14"/>
      <c r="BX342" s="14"/>
      <c r="BY342" s="14"/>
      <c r="BZ342" s="14"/>
      <c r="CA342" s="4">
        <f t="shared" si="100"/>
        <v>0</v>
      </c>
      <c r="CB342" s="4">
        <f t="shared" si="100"/>
        <v>0</v>
      </c>
      <c r="CC342" s="4">
        <f t="shared" si="100"/>
        <v>0</v>
      </c>
      <c r="CD342" s="4">
        <f t="shared" si="100"/>
        <v>0</v>
      </c>
      <c r="CE342" s="4">
        <f t="shared" si="100"/>
        <v>0</v>
      </c>
      <c r="CF342" s="4">
        <f t="shared" si="100"/>
        <v>0</v>
      </c>
      <c r="CG342" s="4">
        <f t="shared" si="100"/>
        <v>0</v>
      </c>
      <c r="CH342" s="4">
        <f t="shared" si="100"/>
        <v>0</v>
      </c>
      <c r="CI342" s="4">
        <f t="shared" si="100"/>
        <v>0</v>
      </c>
      <c r="CJ342" s="4"/>
      <c r="CK342" s="4"/>
      <c r="CL342" s="4">
        <f t="shared" si="100"/>
        <v>0</v>
      </c>
      <c r="CM342" s="4" t="e">
        <f t="shared" si="100"/>
        <v>#DIV/0!</v>
      </c>
      <c r="CN342" s="4">
        <f t="shared" si="100"/>
        <v>0</v>
      </c>
      <c r="CO342" s="4">
        <f t="shared" si="100"/>
        <v>0</v>
      </c>
      <c r="CP342" s="4">
        <f t="shared" si="100"/>
        <v>0</v>
      </c>
      <c r="CQ342" s="4" t="e">
        <f t="shared" si="100"/>
        <v>#DIV/0!</v>
      </c>
      <c r="CR342" s="4">
        <f t="shared" si="100"/>
        <v>0</v>
      </c>
      <c r="CS342" s="4" t="e">
        <f t="shared" si="100"/>
        <v>#DIV/0!</v>
      </c>
      <c r="CT342" s="17">
        <f t="shared" si="100"/>
        <v>0</v>
      </c>
      <c r="CU342" s="17">
        <f t="shared" si="100"/>
        <v>0</v>
      </c>
      <c r="CV342" s="17">
        <f t="shared" si="100"/>
        <v>0</v>
      </c>
      <c r="CW342" s="17">
        <f t="shared" si="100"/>
        <v>0</v>
      </c>
      <c r="CX342" s="17">
        <f t="shared" si="100"/>
        <v>0</v>
      </c>
      <c r="CY342" s="17">
        <f t="shared" si="100"/>
        <v>0</v>
      </c>
      <c r="CZ342" s="17">
        <f t="shared" si="100"/>
        <v>0</v>
      </c>
      <c r="DA342" s="17">
        <f t="shared" si="100"/>
        <v>0</v>
      </c>
      <c r="DB342" s="17">
        <f t="shared" si="100"/>
        <v>0</v>
      </c>
      <c r="DC342" s="17">
        <f t="shared" si="100"/>
        <v>0</v>
      </c>
      <c r="DD342" s="4">
        <f t="shared" si="100"/>
        <v>0</v>
      </c>
      <c r="DE342" s="4">
        <f t="shared" si="100"/>
        <v>0</v>
      </c>
      <c r="DF342" s="4">
        <f t="shared" si="100"/>
        <v>0</v>
      </c>
      <c r="DG342" s="4">
        <f t="shared" si="100"/>
        <v>0</v>
      </c>
      <c r="DH342" s="4">
        <f t="shared" si="100"/>
        <v>0</v>
      </c>
      <c r="DI342" s="4">
        <f t="shared" si="100"/>
        <v>0</v>
      </c>
      <c r="DJ342" s="4">
        <f t="shared" si="100"/>
        <v>0</v>
      </c>
      <c r="DK342" s="4">
        <f t="shared" si="100"/>
        <v>0</v>
      </c>
      <c r="DL342" s="4"/>
      <c r="DM342" s="4"/>
      <c r="DN342" s="4"/>
      <c r="DO342" s="14">
        <f t="shared" si="100"/>
        <v>0</v>
      </c>
      <c r="DP342" s="14">
        <f t="shared" si="100"/>
        <v>0</v>
      </c>
      <c r="DQ342" s="14">
        <f t="shared" si="100"/>
        <v>0</v>
      </c>
      <c r="DR342" s="14">
        <f t="shared" si="100"/>
        <v>0</v>
      </c>
      <c r="DS342" s="4">
        <f t="shared" si="100"/>
        <v>0</v>
      </c>
      <c r="DT342" s="4">
        <f t="shared" si="100"/>
        <v>0</v>
      </c>
      <c r="DU342" s="4">
        <f t="shared" si="100"/>
        <v>0</v>
      </c>
      <c r="DV342" s="4">
        <f t="shared" si="100"/>
        <v>0</v>
      </c>
      <c r="DW342" s="4" t="e">
        <f t="shared" si="100"/>
        <v>#DIV/0!</v>
      </c>
      <c r="DX342" s="4">
        <f t="shared" si="100"/>
        <v>0</v>
      </c>
      <c r="DY342" s="4">
        <f t="shared" si="100"/>
        <v>0</v>
      </c>
      <c r="DZ342" s="4">
        <f t="shared" si="100"/>
        <v>0</v>
      </c>
      <c r="EA342" s="4">
        <f t="shared" si="100"/>
        <v>0</v>
      </c>
      <c r="EB342" s="4">
        <f t="shared" si="100"/>
        <v>0</v>
      </c>
      <c r="EC342" s="4">
        <f t="shared" ref="EC342:EI342" si="101">EC328/EC332</f>
        <v>0</v>
      </c>
      <c r="ED342" s="4">
        <f t="shared" si="101"/>
        <v>0</v>
      </c>
      <c r="EE342" s="4">
        <f t="shared" si="101"/>
        <v>0</v>
      </c>
      <c r="EF342" s="4">
        <f t="shared" si="101"/>
        <v>6.25E-2</v>
      </c>
      <c r="EG342" s="4"/>
      <c r="EH342" s="4">
        <f t="shared" si="101"/>
        <v>0</v>
      </c>
      <c r="EI342" s="4">
        <f t="shared" si="101"/>
        <v>0</v>
      </c>
      <c r="EJ342" s="4"/>
    </row>
    <row r="343" spans="1:140" x14ac:dyDescent="0.25">
      <c r="A343" s="11">
        <v>7</v>
      </c>
      <c r="D343" s="4">
        <f>D329/D332</f>
        <v>8.6956521739130432E-2</v>
      </c>
      <c r="E343" s="4">
        <f t="shared" ref="E343:BP343" si="102">E329/E332</f>
        <v>8.6956521739130432E-2</v>
      </c>
      <c r="F343" s="4">
        <f t="shared" si="102"/>
        <v>0.17391304347826086</v>
      </c>
      <c r="G343" s="4">
        <f t="shared" si="102"/>
        <v>0.10869565217391304</v>
      </c>
      <c r="H343" s="4">
        <f t="shared" si="102"/>
        <v>0</v>
      </c>
      <c r="I343" s="4">
        <f t="shared" si="102"/>
        <v>0</v>
      </c>
      <c r="J343" s="4">
        <f t="shared" si="102"/>
        <v>0</v>
      </c>
      <c r="K343" s="4">
        <f t="shared" si="102"/>
        <v>0</v>
      </c>
      <c r="S343" s="4">
        <f t="shared" si="102"/>
        <v>0</v>
      </c>
      <c r="T343" s="4" t="e">
        <f t="shared" si="102"/>
        <v>#DIV/0!</v>
      </c>
      <c r="U343" s="4"/>
      <c r="V343" s="4" t="e">
        <f t="shared" si="102"/>
        <v>#DIV/0!</v>
      </c>
      <c r="W343" s="4">
        <f t="shared" si="102"/>
        <v>0</v>
      </c>
      <c r="X343" s="4" t="e">
        <f t="shared" si="102"/>
        <v>#DIV/0!</v>
      </c>
      <c r="Y343" s="4">
        <f t="shared" si="102"/>
        <v>0</v>
      </c>
      <c r="Z343" s="4">
        <f t="shared" si="102"/>
        <v>0</v>
      </c>
      <c r="AA343" s="4">
        <f t="shared" si="102"/>
        <v>0</v>
      </c>
      <c r="AB343" s="4">
        <f t="shared" si="102"/>
        <v>0</v>
      </c>
      <c r="AC343" s="4">
        <f t="shared" si="102"/>
        <v>0</v>
      </c>
      <c r="AD343" s="4" t="e">
        <f t="shared" si="102"/>
        <v>#DIV/0!</v>
      </c>
      <c r="AE343" s="4">
        <f t="shared" si="102"/>
        <v>0</v>
      </c>
      <c r="AF343" s="4" t="e">
        <f t="shared" si="102"/>
        <v>#DIV/0!</v>
      </c>
      <c r="AG343" s="4" t="e">
        <f t="shared" si="102"/>
        <v>#DIV/0!</v>
      </c>
      <c r="AH343" s="4">
        <f t="shared" si="102"/>
        <v>0</v>
      </c>
      <c r="AI343" s="4"/>
      <c r="AJ343" s="4">
        <f t="shared" si="102"/>
        <v>0</v>
      </c>
      <c r="AK343" s="4"/>
      <c r="AL343" s="17">
        <f t="shared" si="102"/>
        <v>0</v>
      </c>
      <c r="AM343" s="14">
        <f t="shared" si="102"/>
        <v>0</v>
      </c>
      <c r="AN343" s="4">
        <f t="shared" si="102"/>
        <v>0</v>
      </c>
      <c r="AO343" s="4"/>
      <c r="AP343" s="4">
        <f t="shared" si="102"/>
        <v>0</v>
      </c>
      <c r="AQ343" s="4">
        <f t="shared" si="102"/>
        <v>0</v>
      </c>
      <c r="AR343" s="4">
        <f t="shared" si="102"/>
        <v>0</v>
      </c>
      <c r="AS343" s="4">
        <f t="shared" si="102"/>
        <v>0</v>
      </c>
      <c r="AT343" s="4">
        <f t="shared" si="102"/>
        <v>0</v>
      </c>
      <c r="AU343" s="4">
        <f t="shared" si="102"/>
        <v>0</v>
      </c>
      <c r="AV343" s="4">
        <f t="shared" si="102"/>
        <v>0</v>
      </c>
      <c r="AW343" s="4">
        <f t="shared" si="102"/>
        <v>0</v>
      </c>
      <c r="AX343" s="4">
        <f t="shared" si="102"/>
        <v>0</v>
      </c>
      <c r="AY343" s="4">
        <f t="shared" si="102"/>
        <v>0</v>
      </c>
      <c r="AZ343" s="4">
        <f t="shared" si="102"/>
        <v>0</v>
      </c>
      <c r="BA343" s="4">
        <f t="shared" si="102"/>
        <v>0</v>
      </c>
      <c r="BB343" s="4">
        <f t="shared" si="102"/>
        <v>0</v>
      </c>
      <c r="BC343" s="4">
        <f t="shared" si="102"/>
        <v>0</v>
      </c>
      <c r="BD343" s="4">
        <f t="shared" si="102"/>
        <v>0</v>
      </c>
      <c r="BE343" s="4">
        <f t="shared" si="102"/>
        <v>0</v>
      </c>
      <c r="BF343" s="4">
        <f t="shared" si="102"/>
        <v>0</v>
      </c>
      <c r="BG343" s="4">
        <f t="shared" si="102"/>
        <v>0</v>
      </c>
      <c r="BH343" s="4">
        <f t="shared" si="102"/>
        <v>0</v>
      </c>
      <c r="BI343" s="4">
        <f t="shared" si="102"/>
        <v>0</v>
      </c>
      <c r="BJ343" s="4">
        <f t="shared" si="102"/>
        <v>0</v>
      </c>
      <c r="BK343" s="4"/>
      <c r="BL343" s="4">
        <f t="shared" si="102"/>
        <v>0</v>
      </c>
      <c r="BM343" s="4">
        <f t="shared" si="102"/>
        <v>0</v>
      </c>
      <c r="BN343" s="4">
        <f t="shared" si="102"/>
        <v>0</v>
      </c>
      <c r="BO343" s="4">
        <f t="shared" si="102"/>
        <v>0</v>
      </c>
      <c r="BP343" s="4">
        <f t="shared" si="102"/>
        <v>0</v>
      </c>
      <c r="BQ343" s="4">
        <f t="shared" ref="BQ343:EB343" si="103">BQ329/BQ332</f>
        <v>0</v>
      </c>
      <c r="BR343" s="4"/>
      <c r="BS343" s="14"/>
      <c r="BT343" s="4">
        <f t="shared" si="103"/>
        <v>0</v>
      </c>
      <c r="BU343" s="4">
        <f t="shared" si="103"/>
        <v>0</v>
      </c>
      <c r="BV343" s="4">
        <f t="shared" si="103"/>
        <v>0</v>
      </c>
      <c r="BW343" s="14"/>
      <c r="BX343" s="14"/>
      <c r="BY343" s="14"/>
      <c r="BZ343" s="14"/>
      <c r="CA343" s="4">
        <f t="shared" si="103"/>
        <v>0</v>
      </c>
      <c r="CB343" s="4">
        <f t="shared" si="103"/>
        <v>0</v>
      </c>
      <c r="CC343" s="4">
        <f t="shared" si="103"/>
        <v>0</v>
      </c>
      <c r="CD343" s="4">
        <f t="shared" si="103"/>
        <v>0</v>
      </c>
      <c r="CE343" s="4">
        <f t="shared" si="103"/>
        <v>0</v>
      </c>
      <c r="CF343" s="4">
        <f t="shared" si="103"/>
        <v>0</v>
      </c>
      <c r="CG343" s="4">
        <f t="shared" si="103"/>
        <v>0</v>
      </c>
      <c r="CH343" s="4">
        <f t="shared" si="103"/>
        <v>0</v>
      </c>
      <c r="CI343" s="4">
        <f t="shared" si="103"/>
        <v>0</v>
      </c>
      <c r="CJ343" s="4"/>
      <c r="CK343" s="4"/>
      <c r="CL343" s="4">
        <f t="shared" si="103"/>
        <v>0</v>
      </c>
      <c r="CM343" s="4" t="e">
        <f t="shared" si="103"/>
        <v>#DIV/0!</v>
      </c>
      <c r="CN343" s="4">
        <f t="shared" si="103"/>
        <v>0</v>
      </c>
      <c r="CO343" s="4">
        <f t="shared" si="103"/>
        <v>0</v>
      </c>
      <c r="CP343" s="4">
        <f t="shared" si="103"/>
        <v>0</v>
      </c>
      <c r="CQ343" s="4" t="e">
        <f t="shared" si="103"/>
        <v>#DIV/0!</v>
      </c>
      <c r="CR343" s="4">
        <f t="shared" si="103"/>
        <v>0</v>
      </c>
      <c r="CS343" s="4" t="e">
        <f t="shared" si="103"/>
        <v>#DIV/0!</v>
      </c>
      <c r="CT343" s="17">
        <f t="shared" si="103"/>
        <v>2.7027027027027029E-2</v>
      </c>
      <c r="CU343" s="17">
        <f t="shared" si="103"/>
        <v>0</v>
      </c>
      <c r="CV343" s="17">
        <f t="shared" si="103"/>
        <v>0</v>
      </c>
      <c r="CW343" s="17">
        <f t="shared" si="103"/>
        <v>0</v>
      </c>
      <c r="CX343" s="17">
        <f t="shared" si="103"/>
        <v>0</v>
      </c>
      <c r="CY343" s="17">
        <f t="shared" si="103"/>
        <v>0</v>
      </c>
      <c r="CZ343" s="17">
        <f t="shared" si="103"/>
        <v>0</v>
      </c>
      <c r="DA343" s="17">
        <f t="shared" si="103"/>
        <v>0</v>
      </c>
      <c r="DB343" s="17">
        <f t="shared" si="103"/>
        <v>0</v>
      </c>
      <c r="DC343" s="17">
        <f t="shared" si="103"/>
        <v>0</v>
      </c>
      <c r="DD343" s="4">
        <f t="shared" si="103"/>
        <v>0</v>
      </c>
      <c r="DE343" s="4">
        <f t="shared" si="103"/>
        <v>0</v>
      </c>
      <c r="DF343" s="4">
        <f t="shared" si="103"/>
        <v>0</v>
      </c>
      <c r="DG343" s="4">
        <f t="shared" si="103"/>
        <v>0</v>
      </c>
      <c r="DH343" s="4">
        <f t="shared" si="103"/>
        <v>0</v>
      </c>
      <c r="DI343" s="4">
        <f t="shared" si="103"/>
        <v>0</v>
      </c>
      <c r="DJ343" s="4">
        <f t="shared" si="103"/>
        <v>0</v>
      </c>
      <c r="DK343" s="4">
        <f t="shared" si="103"/>
        <v>0</v>
      </c>
      <c r="DL343" s="4"/>
      <c r="DM343" s="4"/>
      <c r="DN343" s="4"/>
      <c r="DO343" s="14">
        <f t="shared" si="103"/>
        <v>0</v>
      </c>
      <c r="DP343" s="14">
        <f t="shared" si="103"/>
        <v>0</v>
      </c>
      <c r="DQ343" s="14">
        <f t="shared" si="103"/>
        <v>0</v>
      </c>
      <c r="DR343" s="14">
        <f t="shared" si="103"/>
        <v>0</v>
      </c>
      <c r="DS343" s="4">
        <f t="shared" si="103"/>
        <v>0</v>
      </c>
      <c r="DT343" s="4">
        <f t="shared" si="103"/>
        <v>0</v>
      </c>
      <c r="DU343" s="4">
        <f t="shared" si="103"/>
        <v>0</v>
      </c>
      <c r="DV343" s="4">
        <f t="shared" si="103"/>
        <v>0</v>
      </c>
      <c r="DW343" s="4" t="e">
        <f t="shared" si="103"/>
        <v>#DIV/0!</v>
      </c>
      <c r="DX343" s="4">
        <f t="shared" si="103"/>
        <v>0</v>
      </c>
      <c r="DY343" s="4">
        <f t="shared" si="103"/>
        <v>0</v>
      </c>
      <c r="DZ343" s="4">
        <f t="shared" si="103"/>
        <v>0</v>
      </c>
      <c r="EA343" s="4">
        <f t="shared" si="103"/>
        <v>0</v>
      </c>
      <c r="EB343" s="4">
        <f t="shared" si="103"/>
        <v>0</v>
      </c>
      <c r="EC343" s="4">
        <f t="shared" ref="EC343:EI343" si="104">EC329/EC332</f>
        <v>0</v>
      </c>
      <c r="ED343" s="4">
        <f t="shared" si="104"/>
        <v>0</v>
      </c>
      <c r="EE343" s="4">
        <f t="shared" si="104"/>
        <v>0</v>
      </c>
      <c r="EF343" s="4">
        <f t="shared" si="104"/>
        <v>0.28125</v>
      </c>
      <c r="EG343" s="4"/>
      <c r="EH343" s="4">
        <f t="shared" si="104"/>
        <v>0</v>
      </c>
      <c r="EI343" s="4">
        <f t="shared" si="104"/>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105">SUM(E337:E343)</f>
        <v>1</v>
      </c>
      <c r="F346" s="12">
        <f t="shared" si="105"/>
        <v>0.99999999999999989</v>
      </c>
      <c r="G346" s="12">
        <f t="shared" si="105"/>
        <v>1.0000000000000002</v>
      </c>
      <c r="H346" s="12">
        <f t="shared" si="105"/>
        <v>1</v>
      </c>
      <c r="I346" s="12">
        <f t="shared" si="105"/>
        <v>0.99999999999999989</v>
      </c>
      <c r="J346" s="12">
        <f t="shared" si="105"/>
        <v>1</v>
      </c>
      <c r="K346" s="12">
        <f>SUM(K337:K345)</f>
        <v>1</v>
      </c>
      <c r="S346" s="12">
        <f t="shared" si="105"/>
        <v>1</v>
      </c>
      <c r="T346" s="12" t="e">
        <f t="shared" si="105"/>
        <v>#DIV/0!</v>
      </c>
      <c r="U346" s="12"/>
      <c r="V346" s="12" t="e">
        <f t="shared" si="105"/>
        <v>#DIV/0!</v>
      </c>
      <c r="W346" s="12">
        <f t="shared" si="105"/>
        <v>1</v>
      </c>
      <c r="X346" s="12" t="e">
        <f t="shared" si="105"/>
        <v>#DIV/0!</v>
      </c>
      <c r="Y346" s="12">
        <f t="shared" si="105"/>
        <v>1</v>
      </c>
      <c r="Z346" s="12">
        <f t="shared" si="105"/>
        <v>1</v>
      </c>
      <c r="AA346" s="12">
        <f t="shared" si="105"/>
        <v>1</v>
      </c>
      <c r="AB346" s="12">
        <f t="shared" si="105"/>
        <v>1</v>
      </c>
      <c r="AC346" s="12">
        <f t="shared" si="105"/>
        <v>1</v>
      </c>
      <c r="AD346" s="12" t="e">
        <f t="shared" si="105"/>
        <v>#DIV/0!</v>
      </c>
      <c r="AE346" s="12">
        <f t="shared" si="105"/>
        <v>1</v>
      </c>
      <c r="AF346" s="12" t="e">
        <f t="shared" si="105"/>
        <v>#DIV/0!</v>
      </c>
      <c r="AG346" s="12" t="e">
        <f t="shared" si="105"/>
        <v>#DIV/0!</v>
      </c>
      <c r="AH346" s="12">
        <f t="shared" si="105"/>
        <v>1</v>
      </c>
      <c r="AI346" s="12"/>
      <c r="AJ346" s="12">
        <f t="shared" si="105"/>
        <v>1</v>
      </c>
      <c r="AK346" s="12"/>
      <c r="AL346" s="18">
        <f t="shared" si="105"/>
        <v>1</v>
      </c>
      <c r="AM346" s="15">
        <f t="shared" si="105"/>
        <v>1</v>
      </c>
      <c r="AN346" s="12">
        <f t="shared" si="105"/>
        <v>1</v>
      </c>
      <c r="AO346" s="12"/>
      <c r="AP346" s="12">
        <f t="shared" si="105"/>
        <v>1</v>
      </c>
      <c r="AQ346" s="12">
        <f t="shared" si="105"/>
        <v>1</v>
      </c>
      <c r="AR346" s="12">
        <f t="shared" si="105"/>
        <v>1</v>
      </c>
      <c r="AS346" s="12">
        <f t="shared" si="105"/>
        <v>1</v>
      </c>
      <c r="AT346" s="12">
        <f t="shared" si="105"/>
        <v>1</v>
      </c>
      <c r="AU346" s="12">
        <f t="shared" si="105"/>
        <v>1</v>
      </c>
      <c r="AV346" s="12">
        <f t="shared" si="105"/>
        <v>1</v>
      </c>
      <c r="AW346" s="12">
        <f t="shared" si="105"/>
        <v>1</v>
      </c>
      <c r="AX346" s="12">
        <f t="shared" si="105"/>
        <v>1</v>
      </c>
      <c r="AY346" s="12">
        <f t="shared" si="105"/>
        <v>1</v>
      </c>
      <c r="AZ346" s="12">
        <f t="shared" si="105"/>
        <v>1</v>
      </c>
      <c r="BA346" s="12">
        <f t="shared" si="105"/>
        <v>1</v>
      </c>
      <c r="BB346" s="12">
        <f t="shared" si="105"/>
        <v>1</v>
      </c>
      <c r="BC346" s="12">
        <f t="shared" si="105"/>
        <v>1</v>
      </c>
      <c r="BD346" s="12">
        <f t="shared" si="105"/>
        <v>1</v>
      </c>
      <c r="BE346" s="12">
        <f t="shared" si="105"/>
        <v>1</v>
      </c>
      <c r="BF346" s="12">
        <f t="shared" si="105"/>
        <v>1</v>
      </c>
      <c r="BG346" s="12">
        <f t="shared" si="105"/>
        <v>1</v>
      </c>
      <c r="BH346" s="12">
        <f t="shared" si="105"/>
        <v>1</v>
      </c>
      <c r="BI346" s="12">
        <f t="shared" si="105"/>
        <v>1</v>
      </c>
      <c r="BJ346" s="12">
        <f t="shared" si="105"/>
        <v>1</v>
      </c>
      <c r="BK346" s="12"/>
      <c r="BL346" s="12">
        <f t="shared" ref="BL346:BQ346" si="106">SUM(BL337:BL343)</f>
        <v>1</v>
      </c>
      <c r="BM346" s="12">
        <f t="shared" si="106"/>
        <v>1</v>
      </c>
      <c r="BN346" s="12">
        <f t="shared" si="106"/>
        <v>1</v>
      </c>
      <c r="BO346" s="12">
        <f t="shared" si="106"/>
        <v>1</v>
      </c>
      <c r="BP346" s="12">
        <f t="shared" si="106"/>
        <v>1</v>
      </c>
      <c r="BQ346" s="12">
        <f t="shared" si="106"/>
        <v>1</v>
      </c>
      <c r="BR346" s="12"/>
      <c r="BS346" s="15"/>
      <c r="BT346" s="12">
        <f t="shared" ref="BT346:BV346" si="107">SUM(BT337:BT343)</f>
        <v>1</v>
      </c>
      <c r="BU346" s="12">
        <f t="shared" si="107"/>
        <v>1</v>
      </c>
      <c r="BV346" s="12">
        <f t="shared" si="107"/>
        <v>1</v>
      </c>
      <c r="BW346" s="15"/>
      <c r="BX346" s="15"/>
      <c r="BY346" s="15"/>
      <c r="BZ346" s="15"/>
      <c r="CA346" s="12">
        <f t="shared" ref="CA346:CI346" si="108">SUM(CA337:CA343)</f>
        <v>1</v>
      </c>
      <c r="CB346" s="12">
        <f t="shared" si="108"/>
        <v>1</v>
      </c>
      <c r="CC346" s="12">
        <f t="shared" si="108"/>
        <v>1</v>
      </c>
      <c r="CD346" s="12">
        <f t="shared" si="108"/>
        <v>1</v>
      </c>
      <c r="CE346" s="12">
        <f t="shared" si="108"/>
        <v>1</v>
      </c>
      <c r="CF346" s="12">
        <f t="shared" si="108"/>
        <v>1</v>
      </c>
      <c r="CG346" s="12">
        <f t="shared" si="108"/>
        <v>1</v>
      </c>
      <c r="CH346" s="12">
        <f t="shared" si="108"/>
        <v>1</v>
      </c>
      <c r="CI346" s="12">
        <f t="shared" si="108"/>
        <v>1</v>
      </c>
      <c r="CJ346" s="12"/>
      <c r="CK346" s="12"/>
      <c r="CL346" s="12">
        <f t="shared" ref="CL346:DK346" si="109">SUM(CL337:CL343)</f>
        <v>1</v>
      </c>
      <c r="CM346" s="12" t="e">
        <f t="shared" si="109"/>
        <v>#DIV/0!</v>
      </c>
      <c r="CN346" s="12">
        <f t="shared" si="109"/>
        <v>1</v>
      </c>
      <c r="CO346" s="12">
        <f t="shared" si="109"/>
        <v>1</v>
      </c>
      <c r="CP346" s="12">
        <f t="shared" si="109"/>
        <v>1</v>
      </c>
      <c r="CQ346" s="12" t="e">
        <f t="shared" si="109"/>
        <v>#DIV/0!</v>
      </c>
      <c r="CR346" s="12">
        <f t="shared" si="109"/>
        <v>1</v>
      </c>
      <c r="CS346" s="12" t="e">
        <f t="shared" si="109"/>
        <v>#DIV/0!</v>
      </c>
      <c r="CT346" s="18">
        <f t="shared" si="109"/>
        <v>1</v>
      </c>
      <c r="CU346" s="18">
        <f t="shared" si="109"/>
        <v>0.99999999999999989</v>
      </c>
      <c r="CV346" s="18">
        <f t="shared" si="109"/>
        <v>1</v>
      </c>
      <c r="CW346" s="18">
        <f t="shared" si="109"/>
        <v>1</v>
      </c>
      <c r="CX346" s="18">
        <f t="shared" si="109"/>
        <v>1</v>
      </c>
      <c r="CY346" s="18">
        <f t="shared" si="109"/>
        <v>1</v>
      </c>
      <c r="CZ346" s="18">
        <f t="shared" si="109"/>
        <v>1</v>
      </c>
      <c r="DA346" s="18">
        <f t="shared" si="109"/>
        <v>1</v>
      </c>
      <c r="DB346" s="18">
        <f t="shared" si="109"/>
        <v>1</v>
      </c>
      <c r="DC346" s="18">
        <f t="shared" si="109"/>
        <v>1</v>
      </c>
      <c r="DD346" s="12">
        <f t="shared" si="109"/>
        <v>1</v>
      </c>
      <c r="DE346" s="12">
        <f t="shared" si="109"/>
        <v>1</v>
      </c>
      <c r="DF346" s="12">
        <f t="shared" si="109"/>
        <v>1</v>
      </c>
      <c r="DG346" s="12">
        <f t="shared" si="109"/>
        <v>1</v>
      </c>
      <c r="DH346" s="12">
        <f t="shared" si="109"/>
        <v>1</v>
      </c>
      <c r="DI346" s="12">
        <f t="shared" si="109"/>
        <v>1</v>
      </c>
      <c r="DJ346" s="12">
        <f t="shared" si="109"/>
        <v>1</v>
      </c>
      <c r="DK346" s="12">
        <f t="shared" si="109"/>
        <v>1</v>
      </c>
      <c r="DL346" s="12"/>
      <c r="DM346" s="12"/>
      <c r="DN346" s="12"/>
      <c r="DO346" s="15">
        <f t="shared" ref="DO346:EF346" si="110">SUM(DO337:DO343)</f>
        <v>1</v>
      </c>
      <c r="DP346" s="15">
        <f t="shared" si="110"/>
        <v>1</v>
      </c>
      <c r="DQ346" s="15">
        <f t="shared" si="110"/>
        <v>1</v>
      </c>
      <c r="DR346" s="15">
        <f t="shared" si="110"/>
        <v>1</v>
      </c>
      <c r="DS346" s="12">
        <f t="shared" si="110"/>
        <v>1</v>
      </c>
      <c r="DT346" s="12">
        <f t="shared" si="110"/>
        <v>1</v>
      </c>
      <c r="DU346" s="12">
        <f t="shared" si="110"/>
        <v>1</v>
      </c>
      <c r="DV346" s="12">
        <f t="shared" si="110"/>
        <v>1</v>
      </c>
      <c r="DW346" s="12" t="e">
        <f t="shared" si="110"/>
        <v>#DIV/0!</v>
      </c>
      <c r="DX346" s="12">
        <f t="shared" si="110"/>
        <v>1</v>
      </c>
      <c r="DY346" s="12">
        <f t="shared" si="110"/>
        <v>1</v>
      </c>
      <c r="DZ346" s="12">
        <f t="shared" si="110"/>
        <v>1</v>
      </c>
      <c r="EA346" s="12">
        <f t="shared" si="110"/>
        <v>1</v>
      </c>
      <c r="EB346" s="12">
        <f t="shared" si="110"/>
        <v>1</v>
      </c>
      <c r="EC346" s="12">
        <f t="shared" si="110"/>
        <v>1</v>
      </c>
      <c r="ED346" s="12">
        <f t="shared" si="110"/>
        <v>1</v>
      </c>
      <c r="EE346" s="12">
        <f t="shared" si="110"/>
        <v>1</v>
      </c>
      <c r="EF346" s="12">
        <f t="shared" si="110"/>
        <v>1</v>
      </c>
      <c r="EG346" s="12"/>
      <c r="EH346" s="12">
        <f t="shared" ref="EH346:EI346" si="111">SUM(EH337:EH343)</f>
        <v>1</v>
      </c>
      <c r="EI346" s="12">
        <f t="shared" si="111"/>
        <v>1</v>
      </c>
      <c r="EJ346" s="12"/>
    </row>
    <row r="347" spans="1:140" x14ac:dyDescent="0.25">
      <c r="A347" s="11"/>
    </row>
    <row r="348" spans="1:140" x14ac:dyDescent="0.25">
      <c r="A348" s="11"/>
      <c r="CA348" s="4">
        <f>CA323/D$332</f>
        <v>0.10869565217391304</v>
      </c>
      <c r="CB348" s="4">
        <f>CB323/D$332</f>
        <v>0.2608695652173913</v>
      </c>
      <c r="CC348" s="4">
        <f>CC323/D$332</f>
        <v>0.2608695652173913</v>
      </c>
      <c r="CD348" s="4">
        <f>CD323/D$332</f>
        <v>0.30434782608695654</v>
      </c>
      <c r="CE348" s="4">
        <f>CE323/D$332</f>
        <v>8.6956521739130432E-2</v>
      </c>
      <c r="CF348" s="4">
        <f>CF323/D$332</f>
        <v>0.19565217391304349</v>
      </c>
      <c r="CG348" s="4">
        <f>CG323/D$332</f>
        <v>0.2391304347826087</v>
      </c>
      <c r="CH348" s="4">
        <f>CH323/D$332</f>
        <v>0.10869565217391304</v>
      </c>
      <c r="CI348" s="4">
        <f>CI323/D$332</f>
        <v>0.15217391304347827</v>
      </c>
      <c r="CJ348" s="4"/>
      <c r="CK348" s="4"/>
      <c r="CL348" s="4">
        <f>CL323/D$332</f>
        <v>0.73913043478260865</v>
      </c>
      <c r="CM348" s="4">
        <f>CM323/D$332</f>
        <v>0</v>
      </c>
      <c r="CN348" s="4">
        <f>CN323/D$332</f>
        <v>2.1739130434782608E-2</v>
      </c>
      <c r="CO348" s="4">
        <f>CO323/D$332</f>
        <v>2.1739130434782608E-2</v>
      </c>
      <c r="CP348" s="4">
        <f>CP323/D$332</f>
        <v>0.5</v>
      </c>
      <c r="CQ348" s="4">
        <f>CQ323/D$332</f>
        <v>0</v>
      </c>
      <c r="CR348" s="4">
        <f>CR323/D$332</f>
        <v>2.1739130434782608E-2</v>
      </c>
      <c r="CS348" s="4">
        <f>CS323/D$332</f>
        <v>0</v>
      </c>
      <c r="CT348" s="4">
        <f t="shared" ref="CT348" si="112">CT323/E$332</f>
        <v>0.30434782608695654</v>
      </c>
      <c r="CU348" s="4"/>
      <c r="CV348" s="4"/>
      <c r="CW348" s="4"/>
      <c r="CX348" s="4"/>
      <c r="CY348" s="4"/>
      <c r="CZ348" s="4"/>
      <c r="DA348" s="4"/>
      <c r="DB348" s="4"/>
      <c r="DC348" s="4"/>
      <c r="DD348" s="4">
        <f>DD323/D$332</f>
        <v>0.43478260869565216</v>
      </c>
      <c r="DE348" s="4">
        <f>DE323/D$332</f>
        <v>0.5</v>
      </c>
      <c r="DF348" s="4">
        <f>DF323/D$332</f>
        <v>0.34782608695652173</v>
      </c>
      <c r="DG348" s="4">
        <f>DG323/D$332</f>
        <v>0.28260869565217389</v>
      </c>
      <c r="DH348" s="4">
        <f>DH323/D$332</f>
        <v>0.13043478260869565</v>
      </c>
      <c r="DI348" s="4">
        <f>DI323/D$332</f>
        <v>6.5217391304347824E-2</v>
      </c>
      <c r="DJ348" s="4">
        <f>DJ323/D$332</f>
        <v>0.41304347826086957</v>
      </c>
      <c r="DK348" s="4">
        <f>DK323/D$332</f>
        <v>4.3478260869565216E-2</v>
      </c>
      <c r="DS348" s="4">
        <f>DS323/D$332</f>
        <v>0.10869565217391304</v>
      </c>
      <c r="DT348" s="4">
        <f>DT323/D$332</f>
        <v>0.21739130434782608</v>
      </c>
      <c r="DU348" s="4">
        <f>DU323/D$332</f>
        <v>0.65217391304347827</v>
      </c>
      <c r="DV348" s="4">
        <f>DV323/D$332</f>
        <v>0.69565217391304346</v>
      </c>
      <c r="DW348" s="4">
        <f>DW323/D$332</f>
        <v>0</v>
      </c>
      <c r="DX348" s="4">
        <f>DX323/D$332</f>
        <v>2.1739130434782608E-2</v>
      </c>
      <c r="DY348" s="4">
        <f>DY323/D$332</f>
        <v>0.19565217391304349</v>
      </c>
      <c r="DZ348" s="4">
        <f>DZ323/D$332</f>
        <v>0.13043478260869565</v>
      </c>
      <c r="EA348" s="4">
        <f>EA323/D$332</f>
        <v>0.60869565217391308</v>
      </c>
      <c r="EB348" s="4">
        <f>EB323/D$332</f>
        <v>4.3478260869565216E-2</v>
      </c>
      <c r="EC348" s="4">
        <f>EC323/D$332</f>
        <v>2.1739130434782608E-2</v>
      </c>
      <c r="ED348" s="4">
        <f>ED323/D$332</f>
        <v>0.19565217391304349</v>
      </c>
      <c r="EE348" s="4">
        <f>EE323/D$332</f>
        <v>0.19565217391304349</v>
      </c>
      <c r="EF348" s="4">
        <f>EF323/D$332</f>
        <v>0</v>
      </c>
    </row>
    <row r="349" spans="1:140" x14ac:dyDescent="0.25">
      <c r="A349">
        <v>1</v>
      </c>
      <c r="L349" s="13">
        <f t="shared" ref="L349:R349" si="113">COUNTIF(L$2:L$305,1)</f>
        <v>5</v>
      </c>
      <c r="M349" s="13">
        <f t="shared" si="113"/>
        <v>0</v>
      </c>
      <c r="N349" s="13">
        <f t="shared" si="113"/>
        <v>0</v>
      </c>
      <c r="O349" s="13">
        <f t="shared" si="113"/>
        <v>0</v>
      </c>
      <c r="P349" s="13">
        <f t="shared" si="113"/>
        <v>0</v>
      </c>
      <c r="Q349" s="13">
        <f t="shared" si="113"/>
        <v>0</v>
      </c>
      <c r="R349" s="13">
        <f t="shared" si="113"/>
        <v>0</v>
      </c>
    </row>
    <row r="350" spans="1:140" x14ac:dyDescent="0.25">
      <c r="A350">
        <v>2</v>
      </c>
      <c r="L350" s="13">
        <f t="shared" ref="L350:R350" si="114">COUNTIF(L$2:L$305,2)</f>
        <v>6</v>
      </c>
      <c r="M350" s="13">
        <f t="shared" si="114"/>
        <v>0</v>
      </c>
      <c r="N350" s="13">
        <f t="shared" si="114"/>
        <v>0</v>
      </c>
      <c r="O350" s="13">
        <f t="shared" si="114"/>
        <v>0</v>
      </c>
      <c r="P350" s="13">
        <f t="shared" si="114"/>
        <v>0</v>
      </c>
      <c r="Q350" s="13">
        <f t="shared" si="114"/>
        <v>0</v>
      </c>
      <c r="R350" s="13">
        <f t="shared" si="114"/>
        <v>0</v>
      </c>
    </row>
    <row r="351" spans="1:140" x14ac:dyDescent="0.25">
      <c r="A351">
        <v>3</v>
      </c>
      <c r="L351" s="13">
        <f t="shared" ref="L351:R351" si="115">COUNTIF(L$2:L$305,3)</f>
        <v>1</v>
      </c>
      <c r="M351" s="13">
        <f t="shared" si="115"/>
        <v>0</v>
      </c>
      <c r="N351" s="13">
        <f t="shared" si="115"/>
        <v>0</v>
      </c>
      <c r="O351" s="13">
        <f t="shared" si="115"/>
        <v>0</v>
      </c>
      <c r="P351" s="13">
        <f t="shared" si="115"/>
        <v>0</v>
      </c>
      <c r="Q351" s="13">
        <f t="shared" si="115"/>
        <v>0</v>
      </c>
      <c r="R351" s="13">
        <f t="shared" si="115"/>
        <v>0</v>
      </c>
      <c r="BR351" t="s">
        <v>0</v>
      </c>
      <c r="BS351" s="13">
        <f>MIN(BS$2:BS$305)</f>
        <v>1</v>
      </c>
      <c r="BT351" s="16"/>
      <c r="BU351" s="16"/>
      <c r="BV351" s="16"/>
      <c r="BW351" s="13">
        <f>MIN(BW$2:BW$305)</f>
        <v>0</v>
      </c>
      <c r="BX351" s="13">
        <f>MIN(BX$2:BX$305)</f>
        <v>5</v>
      </c>
      <c r="BY351" s="13">
        <f>MIN(BY$2:BY$305)</f>
        <v>0</v>
      </c>
      <c r="BZ351" s="13">
        <f>MIN(BZ$2:BZ$305)</f>
        <v>0</v>
      </c>
    </row>
    <row r="352" spans="1:140" x14ac:dyDescent="0.25">
      <c r="A352">
        <v>4</v>
      </c>
      <c r="L352" s="13">
        <f t="shared" ref="L352:R352" si="116">COUNTIF(L$2:L$305,4)</f>
        <v>0</v>
      </c>
      <c r="M352" s="13">
        <f t="shared" si="116"/>
        <v>0</v>
      </c>
      <c r="N352" s="13">
        <f t="shared" si="116"/>
        <v>0</v>
      </c>
      <c r="O352" s="13">
        <f t="shared" si="116"/>
        <v>0</v>
      </c>
      <c r="P352" s="13">
        <f t="shared" si="116"/>
        <v>0</v>
      </c>
      <c r="Q352" s="13">
        <f t="shared" si="116"/>
        <v>0</v>
      </c>
      <c r="R352" s="13">
        <f t="shared" si="116"/>
        <v>0</v>
      </c>
      <c r="BR352" t="s">
        <v>1</v>
      </c>
      <c r="BS352" s="13">
        <f>MAX(BS$2:BS$305)</f>
        <v>100</v>
      </c>
      <c r="BT352" s="16"/>
      <c r="BU352" s="16"/>
      <c r="BV352" s="16"/>
      <c r="BW352" s="13">
        <f>MAX(BW$2:BW$305)</f>
        <v>350</v>
      </c>
      <c r="BX352" s="13">
        <f>MAX(BX$2:BX$305)</f>
        <v>200</v>
      </c>
      <c r="BY352" s="13">
        <f>MAX(BY$2:BY$305)</f>
        <v>94</v>
      </c>
      <c r="BZ352" s="13">
        <f>MAX(BZ$2:BZ$305)</f>
        <v>90</v>
      </c>
    </row>
    <row r="353" spans="1:78" x14ac:dyDescent="0.25">
      <c r="A353">
        <v>5</v>
      </c>
      <c r="L353" s="13">
        <f>COUNTIF(L$2:L$305,5)</f>
        <v>1</v>
      </c>
      <c r="M353" s="13">
        <f>COUNTIF(M$2:M$305,5)</f>
        <v>0</v>
      </c>
      <c r="O353" s="13">
        <f>COUNTIF(O$2:O$305,5)</f>
        <v>0</v>
      </c>
      <c r="P353" s="13">
        <f>COUNTIF(P$2:P$305,5)</f>
        <v>0</v>
      </c>
      <c r="Q353" s="13">
        <f>COUNTIF(Q$2:Q$305,5)</f>
        <v>0</v>
      </c>
      <c r="R353" s="13">
        <f>COUNTIF(R$2:R$305,5)</f>
        <v>0</v>
      </c>
      <c r="BR353" t="s">
        <v>2</v>
      </c>
      <c r="BS353" s="19">
        <f>AVERAGE(BS$2:BS$305)</f>
        <v>84.594594594594597</v>
      </c>
      <c r="BT353" s="22"/>
      <c r="BU353" s="22"/>
      <c r="BV353" s="22"/>
      <c r="BW353" s="19">
        <f>AVERAGE(BW$2:BW$305)</f>
        <v>92.86666666666666</v>
      </c>
      <c r="BX353" s="19">
        <f>AVERAGE(BX$2:BX$305)</f>
        <v>46.61904761904762</v>
      </c>
      <c r="BY353" s="19">
        <f>AVERAGE(BY$2:BY$305)</f>
        <v>36.5625</v>
      </c>
      <c r="BZ353" s="19">
        <f>AVERAGE(BZ$2:BZ$305)</f>
        <v>32.285714285714285</v>
      </c>
    </row>
    <row r="354" spans="1:78" x14ac:dyDescent="0.25">
      <c r="A354">
        <v>6</v>
      </c>
      <c r="L354" s="13">
        <f>COUNTIF(L$2:L$305,6)</f>
        <v>2</v>
      </c>
      <c r="M354" s="13">
        <f>COUNTIF(M$2:M$305,6)</f>
        <v>0</v>
      </c>
      <c r="O354" s="13">
        <f>COUNTIF(O$2:O$305,6)</f>
        <v>0</v>
      </c>
      <c r="P354" s="13">
        <f>COUNTIF(P$2:P$305,6)</f>
        <v>0</v>
      </c>
      <c r="Q354" s="13">
        <f>COUNTIF(Q$2:Q$305,6)</f>
        <v>0</v>
      </c>
      <c r="R354" s="13">
        <f>COUNTIF(R$2:R$305,6)</f>
        <v>0</v>
      </c>
      <c r="BR354" t="s">
        <v>3</v>
      </c>
      <c r="BS354" s="13">
        <f>MEDIAN(BS$2:BS$305)</f>
        <v>90</v>
      </c>
      <c r="BT354" s="16"/>
      <c r="BU354" s="16"/>
      <c r="BV354" s="16"/>
      <c r="BW354" s="13">
        <f>MEDIAN(BW$2:BW$305)</f>
        <v>75</v>
      </c>
      <c r="BX354" s="13">
        <f>MEDIAN(BX$2:BX$305)</f>
        <v>40</v>
      </c>
      <c r="BY354" s="13">
        <f>MEDIAN(BY$2:BY$305)</f>
        <v>35</v>
      </c>
      <c r="BZ354" s="13">
        <f>MEDIAN(BZ$2:BZ$305)</f>
        <v>25</v>
      </c>
    </row>
    <row r="355" spans="1:78" x14ac:dyDescent="0.25">
      <c r="A355">
        <v>7</v>
      </c>
      <c r="L355" s="13">
        <f>COUNTIF(L$2:L$305,7)</f>
        <v>0</v>
      </c>
      <c r="M355" s="13">
        <f>COUNTIF(M$2:M$305,7)</f>
        <v>0</v>
      </c>
      <c r="O355" s="13">
        <f>COUNTIF(O$2:O$305,7)</f>
        <v>0</v>
      </c>
      <c r="P355" s="13">
        <f>COUNTIF(P$2:P$305,7)</f>
        <v>0</v>
      </c>
      <c r="Q355" s="13">
        <f>COUNTIF(Q$2:Q$305,7)</f>
        <v>0</v>
      </c>
      <c r="R355" s="13">
        <f>COUNTIF(R$2:R$305,7)</f>
        <v>0</v>
      </c>
      <c r="BT355" s="16"/>
      <c r="BU355" s="16"/>
      <c r="BV355" s="16"/>
    </row>
    <row r="356" spans="1:78" x14ac:dyDescent="0.25">
      <c r="A356">
        <v>8</v>
      </c>
      <c r="L356" s="13">
        <f>COUNTIF(L$2:L$305,8)</f>
        <v>4</v>
      </c>
      <c r="M356" s="13">
        <f>COUNTIF(M$2:M$305,8)</f>
        <v>0</v>
      </c>
      <c r="O356" s="13">
        <f>COUNTIF(O$2:O$305,8)</f>
        <v>0</v>
      </c>
      <c r="P356" s="13">
        <f>COUNTIF(P$2:P$305,8)</f>
        <v>0</v>
      </c>
      <c r="Q356" s="13">
        <f>COUNTIF(Q$2:Q$305,8)</f>
        <v>0</v>
      </c>
      <c r="R356" s="13">
        <f>COUNTIF(R$2:R$305,8)</f>
        <v>0</v>
      </c>
      <c r="BT356" s="16"/>
      <c r="BU356" s="16"/>
      <c r="BV356" s="16"/>
    </row>
    <row r="357" spans="1:78" x14ac:dyDescent="0.25">
      <c r="A357">
        <v>9</v>
      </c>
      <c r="L357" s="13">
        <f>COUNTIF(L$2:L$305,9)</f>
        <v>1</v>
      </c>
      <c r="M357" s="13">
        <f>COUNTIF(M$2:M$305,9)</f>
        <v>0</v>
      </c>
      <c r="O357" s="13">
        <f>COUNTIF(O$2:O$305,9)</f>
        <v>0</v>
      </c>
      <c r="P357" s="13">
        <f>COUNTIF(P$2:P$305,9)</f>
        <v>0</v>
      </c>
      <c r="Q357" s="13">
        <f>COUNTIF(Q$2:Q$305,9)</f>
        <v>0</v>
      </c>
      <c r="R357" s="13">
        <f>COUNTIF(R$2:R$305,9)</f>
        <v>0</v>
      </c>
      <c r="BT357" s="16"/>
      <c r="BU357" s="16"/>
      <c r="BV357" s="16"/>
    </row>
    <row r="358" spans="1:78" x14ac:dyDescent="0.25">
      <c r="A358">
        <v>10</v>
      </c>
      <c r="L358" s="13">
        <f>COUNTIF(L$2:L$305,10)</f>
        <v>3</v>
      </c>
      <c r="M358" s="13">
        <f>COUNTIF(M$2:M$305,10)</f>
        <v>0</v>
      </c>
      <c r="O358" s="13">
        <f>COUNTIF(O$2:O$305,10)</f>
        <v>0</v>
      </c>
      <c r="P358" s="13">
        <f>COUNTIF(P$2:P$305,10)</f>
        <v>0</v>
      </c>
      <c r="Q358" s="13">
        <f>COUNTIF(Q$2:Q$305,10)</f>
        <v>0</v>
      </c>
      <c r="R358" s="13">
        <f>COUNTIF(R$2:R$305,10)</f>
        <v>0</v>
      </c>
      <c r="BR358" s="7" t="s">
        <v>15</v>
      </c>
      <c r="BS358">
        <f>COUNTIF(BS$2:BS$305,"&lt;20")</f>
        <v>1</v>
      </c>
    </row>
    <row r="359" spans="1:78" x14ac:dyDescent="0.25">
      <c r="A359">
        <v>11</v>
      </c>
      <c r="L359" s="13">
        <f>COUNTIF(L$2:L$305,11)</f>
        <v>5</v>
      </c>
      <c r="M359" s="13">
        <f>COUNTIF(M$2:M$305,11)</f>
        <v>0</v>
      </c>
      <c r="P359" s="13">
        <f>COUNTIF(P$2:P$305,11)</f>
        <v>0</v>
      </c>
      <c r="Q359" s="13">
        <f>COUNTIF(Q$2:Q$305,11)</f>
        <v>0</v>
      </c>
      <c r="R359" s="13">
        <f>COUNTIF(R$2:R$305,11)</f>
        <v>0</v>
      </c>
      <c r="BR359" s="7" t="s">
        <v>11</v>
      </c>
      <c r="BS359">
        <f>COUNTIFS(BS$2:BS$305,"&gt;19",BS$2:BS$305,"&lt;40")</f>
        <v>0</v>
      </c>
    </row>
    <row r="360" spans="1:78" x14ac:dyDescent="0.25">
      <c r="A360">
        <v>12</v>
      </c>
      <c r="L360" s="13">
        <f>COUNTIF(L$2:L$305,12)</f>
        <v>3</v>
      </c>
      <c r="M360" s="13">
        <f>COUNTIF(M$2:M$305,12)</f>
        <v>0</v>
      </c>
      <c r="P360" s="13">
        <f>COUNTIF(P$2:P$305,12)</f>
        <v>0</v>
      </c>
      <c r="Q360" s="13">
        <f>COUNTIF(Q$2:Q$305,12)</f>
        <v>0</v>
      </c>
      <c r="BR360" s="7" t="s">
        <v>12</v>
      </c>
      <c r="BS360">
        <f>COUNTIFS(BS$2:BS$305,"&gt;=40",BS$2:BS$305,"&lt;=59")</f>
        <v>2</v>
      </c>
      <c r="BW360" s="13">
        <f>304-BW333</f>
        <v>30</v>
      </c>
      <c r="BX360" s="13">
        <f t="shared" ref="BX360:BZ360" si="117">304-BX333</f>
        <v>21</v>
      </c>
      <c r="BY360" s="13">
        <f t="shared" si="117"/>
        <v>17</v>
      </c>
      <c r="BZ360" s="13">
        <f t="shared" si="117"/>
        <v>7</v>
      </c>
    </row>
    <row r="361" spans="1:78" x14ac:dyDescent="0.25">
      <c r="A361">
        <v>13</v>
      </c>
      <c r="L361" s="13">
        <f>COUNTIF(L$2:L$305,13)</f>
        <v>14</v>
      </c>
      <c r="M361" s="13">
        <f>COUNTIF(M$2:M$305,13)</f>
        <v>0</v>
      </c>
      <c r="P361" s="13">
        <f>COUNTIF(P$2:P$305,13)</f>
        <v>0</v>
      </c>
      <c r="Q361" s="13">
        <f>COUNTIF(Q$2:Q$305,13)</f>
        <v>0</v>
      </c>
      <c r="BR361" s="7" t="s">
        <v>13</v>
      </c>
      <c r="BS361">
        <f>COUNTIFS(BS$2:BS$305,"&gt;=60",BS$2:BS$305,"&lt;=79")</f>
        <v>4</v>
      </c>
    </row>
    <row r="362" spans="1:78" x14ac:dyDescent="0.25">
      <c r="A362">
        <v>14</v>
      </c>
      <c r="L362" s="13">
        <f>COUNTIF(L$2:L$305,14)</f>
        <v>0</v>
      </c>
      <c r="M362" s="13">
        <f>COUNTIF(M$2:M$305,14)</f>
        <v>0</v>
      </c>
      <c r="P362" s="13">
        <f>COUNTIF(P$2:P$305,14)</f>
        <v>0</v>
      </c>
      <c r="Q362" s="13">
        <f>COUNTIF(Q$2:Q$305,14)</f>
        <v>0</v>
      </c>
      <c r="BR362" s="7" t="s">
        <v>14</v>
      </c>
      <c r="BS362">
        <f>COUNTIF(BS$2:BS$305,"&gt;79")</f>
        <v>30</v>
      </c>
    </row>
    <row r="363" spans="1:78" x14ac:dyDescent="0.25">
      <c r="A363">
        <v>15</v>
      </c>
      <c r="P363" s="13">
        <f>COUNTIF(P$2:P$305,15)</f>
        <v>0</v>
      </c>
      <c r="Q363" s="13">
        <f>COUNTIF(Q$2:Q$305,15)</f>
        <v>0</v>
      </c>
      <c r="BS363">
        <f>SUM(BS358:BS362)</f>
        <v>37</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2.7027027027027029E-2</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5.4054054054054057E-2</v>
      </c>
    </row>
    <row r="369" spans="1:71" x14ac:dyDescent="0.25">
      <c r="A369">
        <v>21</v>
      </c>
      <c r="P369" s="13">
        <f>COUNTIF(P$2:P$305,21)</f>
        <v>0</v>
      </c>
      <c r="BR369" s="7" t="s">
        <v>13</v>
      </c>
      <c r="BS369" s="4">
        <f>BS361/BS363</f>
        <v>0.10810810810810811</v>
      </c>
    </row>
    <row r="370" spans="1:71" x14ac:dyDescent="0.25">
      <c r="A370">
        <v>22</v>
      </c>
      <c r="P370" s="13">
        <f>COUNTIF(P$2:P$305,22)</f>
        <v>0</v>
      </c>
      <c r="BR370" s="7" t="s">
        <v>14</v>
      </c>
      <c r="BS370" s="4">
        <f>BS362/BS363</f>
        <v>0.81081081081081086</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45</v>
      </c>
      <c r="M378" s="13">
        <f>SUM(M349:M362)</f>
        <v>0</v>
      </c>
      <c r="N378" s="13">
        <f>SUM(N349:N353)</f>
        <v>0</v>
      </c>
      <c r="O378" s="13">
        <f>SUM(O349:O358)</f>
        <v>0</v>
      </c>
      <c r="P378" s="13">
        <f>SUM(P349:P376)</f>
        <v>0</v>
      </c>
      <c r="Q378" s="13">
        <f>SUM(Q349:Q363)</f>
        <v>0</v>
      </c>
      <c r="R378" s="13">
        <f>SUM(R349:R359)</f>
        <v>0</v>
      </c>
    </row>
    <row r="380" spans="1:71" x14ac:dyDescent="0.25">
      <c r="A380">
        <v>1</v>
      </c>
      <c r="L380" s="14">
        <f>L349/L$378</f>
        <v>0.1111111111111111</v>
      </c>
      <c r="M380" s="14" t="e">
        <f t="shared" ref="M380:R380" si="118">M349/M$378</f>
        <v>#DIV/0!</v>
      </c>
      <c r="N380" s="14" t="e">
        <f t="shared" si="118"/>
        <v>#DIV/0!</v>
      </c>
      <c r="O380" s="14" t="e">
        <f t="shared" si="118"/>
        <v>#DIV/0!</v>
      </c>
      <c r="P380" s="14" t="e">
        <f t="shared" si="118"/>
        <v>#DIV/0!</v>
      </c>
      <c r="Q380" s="14" t="e">
        <f t="shared" si="118"/>
        <v>#DIV/0!</v>
      </c>
      <c r="R380" s="14" t="e">
        <f t="shared" si="118"/>
        <v>#DIV/0!</v>
      </c>
    </row>
    <row r="381" spans="1:71" x14ac:dyDescent="0.25">
      <c r="A381">
        <v>2</v>
      </c>
      <c r="L381" s="14">
        <f t="shared" ref="L381:R396" si="119">L350/L$378</f>
        <v>0.13333333333333333</v>
      </c>
      <c r="M381" s="14" t="e">
        <f t="shared" si="119"/>
        <v>#DIV/0!</v>
      </c>
      <c r="N381" s="14" t="e">
        <f t="shared" si="119"/>
        <v>#DIV/0!</v>
      </c>
      <c r="O381" s="14" t="e">
        <f t="shared" si="119"/>
        <v>#DIV/0!</v>
      </c>
      <c r="P381" s="14" t="e">
        <f t="shared" si="119"/>
        <v>#DIV/0!</v>
      </c>
      <c r="Q381" s="14" t="e">
        <f t="shared" si="119"/>
        <v>#DIV/0!</v>
      </c>
      <c r="R381" s="14" t="e">
        <f t="shared" si="119"/>
        <v>#DIV/0!</v>
      </c>
    </row>
    <row r="382" spans="1:71" x14ac:dyDescent="0.25">
      <c r="A382">
        <v>3</v>
      </c>
      <c r="L382" s="14">
        <f t="shared" si="119"/>
        <v>2.2222222222222223E-2</v>
      </c>
      <c r="M382" s="14" t="e">
        <f t="shared" si="119"/>
        <v>#DIV/0!</v>
      </c>
      <c r="N382" s="14" t="e">
        <f t="shared" si="119"/>
        <v>#DIV/0!</v>
      </c>
      <c r="O382" s="14" t="e">
        <f t="shared" si="119"/>
        <v>#DIV/0!</v>
      </c>
      <c r="P382" s="14" t="e">
        <f t="shared" si="119"/>
        <v>#DIV/0!</v>
      </c>
      <c r="Q382" s="14" t="e">
        <f t="shared" si="119"/>
        <v>#DIV/0!</v>
      </c>
      <c r="R382" s="14" t="e">
        <f t="shared" si="119"/>
        <v>#DIV/0!</v>
      </c>
    </row>
    <row r="383" spans="1:71" x14ac:dyDescent="0.25">
      <c r="A383">
        <v>4</v>
      </c>
      <c r="L383" s="14">
        <f t="shared" si="119"/>
        <v>0</v>
      </c>
      <c r="M383" s="14" t="e">
        <f t="shared" si="119"/>
        <v>#DIV/0!</v>
      </c>
      <c r="N383" s="14" t="e">
        <f t="shared" si="119"/>
        <v>#DIV/0!</v>
      </c>
      <c r="O383" s="14" t="e">
        <f t="shared" si="119"/>
        <v>#DIV/0!</v>
      </c>
      <c r="P383" s="14" t="e">
        <f t="shared" si="119"/>
        <v>#DIV/0!</v>
      </c>
      <c r="Q383" s="14" t="e">
        <f t="shared" si="119"/>
        <v>#DIV/0!</v>
      </c>
      <c r="R383" s="14" t="e">
        <f t="shared" si="119"/>
        <v>#DIV/0!</v>
      </c>
    </row>
    <row r="384" spans="1:71" x14ac:dyDescent="0.25">
      <c r="A384">
        <v>5</v>
      </c>
      <c r="L384" s="14">
        <f t="shared" si="119"/>
        <v>2.2222222222222223E-2</v>
      </c>
      <c r="M384" s="14" t="e">
        <f t="shared" si="119"/>
        <v>#DIV/0!</v>
      </c>
      <c r="N384" s="14" t="e">
        <f t="shared" si="119"/>
        <v>#DIV/0!</v>
      </c>
      <c r="O384" s="14" t="e">
        <f t="shared" si="119"/>
        <v>#DIV/0!</v>
      </c>
      <c r="P384" s="14" t="e">
        <f t="shared" si="119"/>
        <v>#DIV/0!</v>
      </c>
      <c r="Q384" s="14" t="e">
        <f t="shared" si="119"/>
        <v>#DIV/0!</v>
      </c>
      <c r="R384" s="14" t="e">
        <f t="shared" si="119"/>
        <v>#DIV/0!</v>
      </c>
    </row>
    <row r="385" spans="1:18" x14ac:dyDescent="0.25">
      <c r="A385">
        <v>6</v>
      </c>
      <c r="L385" s="14">
        <f t="shared" si="119"/>
        <v>4.4444444444444446E-2</v>
      </c>
      <c r="M385" s="14" t="e">
        <f t="shared" si="119"/>
        <v>#DIV/0!</v>
      </c>
      <c r="N385" s="14"/>
      <c r="O385" s="14" t="e">
        <f t="shared" si="119"/>
        <v>#DIV/0!</v>
      </c>
      <c r="P385" s="14" t="e">
        <f t="shared" si="119"/>
        <v>#DIV/0!</v>
      </c>
      <c r="Q385" s="14" t="e">
        <f t="shared" si="119"/>
        <v>#DIV/0!</v>
      </c>
      <c r="R385" s="14" t="e">
        <f t="shared" si="119"/>
        <v>#DIV/0!</v>
      </c>
    </row>
    <row r="386" spans="1:18" x14ac:dyDescent="0.25">
      <c r="A386">
        <v>7</v>
      </c>
      <c r="L386" s="14">
        <f t="shared" si="119"/>
        <v>0</v>
      </c>
      <c r="M386" s="14" t="e">
        <f t="shared" si="119"/>
        <v>#DIV/0!</v>
      </c>
      <c r="N386" s="14"/>
      <c r="O386" s="14" t="e">
        <f t="shared" si="119"/>
        <v>#DIV/0!</v>
      </c>
      <c r="P386" s="14" t="e">
        <f t="shared" si="119"/>
        <v>#DIV/0!</v>
      </c>
      <c r="Q386" s="14" t="e">
        <f t="shared" si="119"/>
        <v>#DIV/0!</v>
      </c>
      <c r="R386" s="14" t="e">
        <f t="shared" si="119"/>
        <v>#DIV/0!</v>
      </c>
    </row>
    <row r="387" spans="1:18" x14ac:dyDescent="0.25">
      <c r="A387">
        <v>8</v>
      </c>
      <c r="L387" s="14">
        <f t="shared" si="119"/>
        <v>8.8888888888888892E-2</v>
      </c>
      <c r="M387" s="14" t="e">
        <f t="shared" si="119"/>
        <v>#DIV/0!</v>
      </c>
      <c r="N387" s="14"/>
      <c r="O387" s="14" t="e">
        <f t="shared" si="119"/>
        <v>#DIV/0!</v>
      </c>
      <c r="P387" s="14" t="e">
        <f t="shared" si="119"/>
        <v>#DIV/0!</v>
      </c>
      <c r="Q387" s="14" t="e">
        <f t="shared" si="119"/>
        <v>#DIV/0!</v>
      </c>
      <c r="R387" s="14" t="e">
        <f t="shared" si="119"/>
        <v>#DIV/0!</v>
      </c>
    </row>
    <row r="388" spans="1:18" x14ac:dyDescent="0.25">
      <c r="A388">
        <v>9</v>
      </c>
      <c r="L388" s="14">
        <f t="shared" si="119"/>
        <v>2.2222222222222223E-2</v>
      </c>
      <c r="M388" s="14" t="e">
        <f t="shared" si="119"/>
        <v>#DIV/0!</v>
      </c>
      <c r="N388" s="14"/>
      <c r="O388" s="14" t="e">
        <f t="shared" si="119"/>
        <v>#DIV/0!</v>
      </c>
      <c r="P388" s="14" t="e">
        <f t="shared" si="119"/>
        <v>#DIV/0!</v>
      </c>
      <c r="Q388" s="14" t="e">
        <f t="shared" si="119"/>
        <v>#DIV/0!</v>
      </c>
      <c r="R388" s="14" t="e">
        <f t="shared" si="119"/>
        <v>#DIV/0!</v>
      </c>
    </row>
    <row r="389" spans="1:18" x14ac:dyDescent="0.25">
      <c r="A389">
        <v>10</v>
      </c>
      <c r="L389" s="14">
        <f t="shared" si="119"/>
        <v>6.6666666666666666E-2</v>
      </c>
      <c r="M389" s="14" t="e">
        <f t="shared" si="119"/>
        <v>#DIV/0!</v>
      </c>
      <c r="N389" s="14"/>
      <c r="O389" s="14" t="e">
        <f t="shared" si="119"/>
        <v>#DIV/0!</v>
      </c>
      <c r="P389" s="14" t="e">
        <f t="shared" si="119"/>
        <v>#DIV/0!</v>
      </c>
      <c r="Q389" s="14" t="e">
        <f t="shared" si="119"/>
        <v>#DIV/0!</v>
      </c>
      <c r="R389" s="14" t="e">
        <f t="shared" si="119"/>
        <v>#DIV/0!</v>
      </c>
    </row>
    <row r="390" spans="1:18" x14ac:dyDescent="0.25">
      <c r="A390">
        <v>11</v>
      </c>
      <c r="L390" s="14">
        <f t="shared" si="119"/>
        <v>0.1111111111111111</v>
      </c>
      <c r="M390" s="14" t="e">
        <f t="shared" si="119"/>
        <v>#DIV/0!</v>
      </c>
      <c r="N390" s="14"/>
      <c r="O390" s="14"/>
      <c r="P390" s="14" t="e">
        <f t="shared" si="119"/>
        <v>#DIV/0!</v>
      </c>
      <c r="Q390" s="14" t="e">
        <f t="shared" si="119"/>
        <v>#DIV/0!</v>
      </c>
      <c r="R390" s="14" t="e">
        <f t="shared" si="119"/>
        <v>#DIV/0!</v>
      </c>
    </row>
    <row r="391" spans="1:18" x14ac:dyDescent="0.25">
      <c r="A391">
        <v>12</v>
      </c>
      <c r="L391" s="14">
        <f t="shared" si="119"/>
        <v>6.6666666666666666E-2</v>
      </c>
      <c r="M391" s="14" t="e">
        <f t="shared" si="119"/>
        <v>#DIV/0!</v>
      </c>
      <c r="N391" s="14"/>
      <c r="O391" s="14"/>
      <c r="P391" s="14" t="e">
        <f t="shared" si="119"/>
        <v>#DIV/0!</v>
      </c>
      <c r="Q391" s="14" t="e">
        <f t="shared" si="119"/>
        <v>#DIV/0!</v>
      </c>
      <c r="R391" s="14"/>
    </row>
    <row r="392" spans="1:18" x14ac:dyDescent="0.25">
      <c r="A392">
        <v>13</v>
      </c>
      <c r="L392" s="14">
        <f t="shared" si="119"/>
        <v>0.31111111111111112</v>
      </c>
      <c r="M392" s="14" t="e">
        <f t="shared" si="119"/>
        <v>#DIV/0!</v>
      </c>
      <c r="N392" s="14"/>
      <c r="O392" s="14"/>
      <c r="P392" s="14" t="e">
        <f t="shared" si="119"/>
        <v>#DIV/0!</v>
      </c>
      <c r="Q392" s="14" t="e">
        <f t="shared" si="119"/>
        <v>#DIV/0!</v>
      </c>
      <c r="R392" s="14"/>
    </row>
    <row r="393" spans="1:18" x14ac:dyDescent="0.25">
      <c r="A393">
        <v>14</v>
      </c>
      <c r="L393" s="14">
        <f t="shared" si="119"/>
        <v>0</v>
      </c>
      <c r="M393" s="14" t="e">
        <f t="shared" si="119"/>
        <v>#DIV/0!</v>
      </c>
      <c r="N393" s="14"/>
      <c r="O393" s="14"/>
      <c r="P393" s="14" t="e">
        <f t="shared" si="119"/>
        <v>#DIV/0!</v>
      </c>
      <c r="Q393" s="14" t="e">
        <f t="shared" si="119"/>
        <v>#DIV/0!</v>
      </c>
      <c r="R393" s="14"/>
    </row>
    <row r="394" spans="1:18" x14ac:dyDescent="0.25">
      <c r="A394">
        <v>15</v>
      </c>
      <c r="L394" s="14"/>
      <c r="M394" s="14"/>
      <c r="N394" s="14"/>
      <c r="O394" s="14"/>
      <c r="P394" s="14" t="e">
        <f t="shared" si="119"/>
        <v>#DIV/0!</v>
      </c>
      <c r="Q394" s="14" t="e">
        <f t="shared" si="119"/>
        <v>#DIV/0!</v>
      </c>
      <c r="R394" s="14"/>
    </row>
    <row r="395" spans="1:18" x14ac:dyDescent="0.25">
      <c r="A395">
        <v>16</v>
      </c>
      <c r="L395" s="14"/>
      <c r="M395" s="14"/>
      <c r="N395" s="14"/>
      <c r="O395" s="14"/>
      <c r="P395" s="14" t="e">
        <f t="shared" si="119"/>
        <v>#DIV/0!</v>
      </c>
      <c r="Q395" s="14"/>
      <c r="R395" s="14"/>
    </row>
    <row r="396" spans="1:18" x14ac:dyDescent="0.25">
      <c r="A396">
        <v>17</v>
      </c>
      <c r="L396" s="14"/>
      <c r="M396" s="14"/>
      <c r="N396" s="14"/>
      <c r="O396" s="14"/>
      <c r="P396" s="14" t="e">
        <f t="shared" si="119"/>
        <v>#DIV/0!</v>
      </c>
      <c r="Q396" s="14"/>
      <c r="R396" s="14"/>
    </row>
    <row r="397" spans="1:18" x14ac:dyDescent="0.25">
      <c r="A397">
        <v>18</v>
      </c>
      <c r="L397" s="14"/>
      <c r="M397" s="14"/>
      <c r="N397" s="14"/>
      <c r="O397" s="14"/>
      <c r="P397" s="14" t="e">
        <f t="shared" ref="P397:P407" si="120">P366/P$378</f>
        <v>#DIV/0!</v>
      </c>
      <c r="Q397" s="14"/>
      <c r="R397" s="14"/>
    </row>
    <row r="398" spans="1:18" x14ac:dyDescent="0.25">
      <c r="A398">
        <v>19</v>
      </c>
      <c r="L398" s="14"/>
      <c r="M398" s="14"/>
      <c r="N398" s="14"/>
      <c r="O398" s="14"/>
      <c r="P398" s="14" t="e">
        <f t="shared" si="120"/>
        <v>#DIV/0!</v>
      </c>
      <c r="Q398" s="14"/>
      <c r="R398" s="14"/>
    </row>
    <row r="399" spans="1:18" x14ac:dyDescent="0.25">
      <c r="A399">
        <v>20</v>
      </c>
      <c r="L399" s="14"/>
      <c r="M399" s="14"/>
      <c r="N399" s="14"/>
      <c r="O399" s="14"/>
      <c r="P399" s="14" t="e">
        <f t="shared" si="120"/>
        <v>#DIV/0!</v>
      </c>
      <c r="Q399" s="14"/>
      <c r="R399" s="14"/>
    </row>
    <row r="400" spans="1:18" x14ac:dyDescent="0.25">
      <c r="A400">
        <v>21</v>
      </c>
      <c r="L400" s="14"/>
      <c r="M400" s="14"/>
      <c r="N400" s="14"/>
      <c r="O400" s="14"/>
      <c r="P400" s="14" t="e">
        <f t="shared" si="120"/>
        <v>#DIV/0!</v>
      </c>
      <c r="Q400" s="14"/>
      <c r="R400" s="14"/>
    </row>
    <row r="401" spans="1:18" x14ac:dyDescent="0.25">
      <c r="A401">
        <v>22</v>
      </c>
      <c r="L401" s="14"/>
      <c r="M401" s="14"/>
      <c r="N401" s="14"/>
      <c r="O401" s="14"/>
      <c r="P401" s="14" t="e">
        <f t="shared" si="120"/>
        <v>#DIV/0!</v>
      </c>
      <c r="Q401" s="14"/>
      <c r="R401" s="14"/>
    </row>
    <row r="402" spans="1:18" x14ac:dyDescent="0.25">
      <c r="A402">
        <v>23</v>
      </c>
      <c r="L402" s="14"/>
      <c r="M402" s="14"/>
      <c r="N402" s="14"/>
      <c r="O402" s="14"/>
      <c r="P402" s="14" t="e">
        <f t="shared" si="120"/>
        <v>#DIV/0!</v>
      </c>
      <c r="Q402" s="14"/>
      <c r="R402" s="14"/>
    </row>
    <row r="403" spans="1:18" x14ac:dyDescent="0.25">
      <c r="A403">
        <v>24</v>
      </c>
      <c r="L403" s="14"/>
      <c r="M403" s="14"/>
      <c r="N403" s="14"/>
      <c r="O403" s="14"/>
      <c r="P403" s="14" t="e">
        <f t="shared" si="120"/>
        <v>#DIV/0!</v>
      </c>
      <c r="Q403" s="14"/>
      <c r="R403" s="14"/>
    </row>
    <row r="404" spans="1:18" x14ac:dyDescent="0.25">
      <c r="A404">
        <v>25</v>
      </c>
      <c r="L404" s="14"/>
      <c r="M404" s="14"/>
      <c r="N404" s="14"/>
      <c r="O404" s="14"/>
      <c r="P404" s="14" t="e">
        <f t="shared" si="120"/>
        <v>#DIV/0!</v>
      </c>
      <c r="Q404" s="14"/>
      <c r="R404" s="14"/>
    </row>
    <row r="405" spans="1:18" x14ac:dyDescent="0.25">
      <c r="A405">
        <v>26</v>
      </c>
      <c r="L405" s="14"/>
      <c r="M405" s="14"/>
      <c r="N405" s="14"/>
      <c r="O405" s="14"/>
      <c r="P405" s="14" t="e">
        <f t="shared" si="120"/>
        <v>#DIV/0!</v>
      </c>
      <c r="Q405" s="14"/>
      <c r="R405" s="14"/>
    </row>
    <row r="406" spans="1:18" x14ac:dyDescent="0.25">
      <c r="A406">
        <v>27</v>
      </c>
      <c r="L406" s="14"/>
      <c r="M406" s="14"/>
      <c r="N406" s="14"/>
      <c r="O406" s="14"/>
      <c r="P406" s="14" t="e">
        <f t="shared" si="120"/>
        <v>#DIV/0!</v>
      </c>
      <c r="Q406" s="14"/>
      <c r="R406" s="14"/>
    </row>
    <row r="407" spans="1:18" x14ac:dyDescent="0.25">
      <c r="A407">
        <v>28</v>
      </c>
      <c r="L407" s="14"/>
      <c r="M407" s="14"/>
      <c r="N407" s="14"/>
      <c r="O407" s="14"/>
      <c r="P407" s="14" t="e">
        <f t="shared" si="120"/>
        <v>#DIV/0!</v>
      </c>
      <c r="Q407" s="14"/>
      <c r="R407" s="14"/>
    </row>
    <row r="408" spans="1:18" x14ac:dyDescent="0.25">
      <c r="A408">
        <v>29</v>
      </c>
      <c r="L408" s="14"/>
      <c r="M408" s="14"/>
      <c r="N408" s="14"/>
      <c r="O408" s="14"/>
      <c r="P408" s="14"/>
      <c r="Q408" s="14"/>
      <c r="R408" s="14"/>
    </row>
    <row r="409" spans="1:18" x14ac:dyDescent="0.25">
      <c r="L409" s="14">
        <f t="shared" ref="L409:R409" si="121">L378/L$378</f>
        <v>1</v>
      </c>
      <c r="M409" s="14" t="e">
        <f t="shared" si="121"/>
        <v>#DIV/0!</v>
      </c>
      <c r="N409" s="14" t="e">
        <f t="shared" si="121"/>
        <v>#DIV/0!</v>
      </c>
      <c r="O409" s="14" t="e">
        <f t="shared" si="121"/>
        <v>#DIV/0!</v>
      </c>
      <c r="P409" s="14" t="e">
        <f t="shared" si="121"/>
        <v>#DIV/0!</v>
      </c>
      <c r="Q409" s="14" t="e">
        <f t="shared" si="121"/>
        <v>#DIV/0!</v>
      </c>
      <c r="R409" s="14" t="e">
        <f t="shared" si="121"/>
        <v>#DIV/0!</v>
      </c>
    </row>
    <row r="413" spans="1:18" x14ac:dyDescent="0.25">
      <c r="A413" t="s">
        <v>0</v>
      </c>
      <c r="B413" s="24">
        <f>MIN(B$2:B$305)</f>
        <v>0</v>
      </c>
      <c r="C413" s="24">
        <f>MIN(C$2:C$305)</f>
        <v>0</v>
      </c>
    </row>
    <row r="414" spans="1:18" x14ac:dyDescent="0.25">
      <c r="A414" t="s">
        <v>1</v>
      </c>
      <c r="B414" s="24">
        <f>MAX(B$2:B$305)</f>
        <v>100</v>
      </c>
      <c r="C414" s="24">
        <f>MAX(C$2:C$305)</f>
        <v>100</v>
      </c>
    </row>
    <row r="415" spans="1:18" x14ac:dyDescent="0.25">
      <c r="A415" t="s">
        <v>2</v>
      </c>
      <c r="B415" s="24">
        <f>AVERAGE(B$2:B$305)</f>
        <v>54.761904761904759</v>
      </c>
      <c r="C415" s="24">
        <f>AVERAGE(C$2:C$305)</f>
        <v>53.341463414634148</v>
      </c>
    </row>
    <row r="416" spans="1:18" x14ac:dyDescent="0.25">
      <c r="A416" t="s">
        <v>3</v>
      </c>
      <c r="B416" s="24">
        <f>MEDIAN(B$2:B$305)</f>
        <v>62.5</v>
      </c>
      <c r="C416" s="24">
        <f>MEDIAN(C$2:C$305)</f>
        <v>51</v>
      </c>
    </row>
  </sheetData>
  <sortState ref="A2:EJ305">
    <sortCondition ref="K2:K305"/>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G1" workbookViewId="0">
      <pane ySplit="1" topLeftCell="A339"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139" x14ac:dyDescent="0.25">
      <c r="A33" s="10"/>
      <c r="BW33" s="20"/>
      <c r="BX33" s="20"/>
      <c r="BY33" s="20"/>
      <c r="BZ33" s="20"/>
    </row>
    <row r="34" spans="1:139" x14ac:dyDescent="0.25">
      <c r="A34" s="10"/>
      <c r="BW34" s="20"/>
      <c r="BX34" s="20"/>
      <c r="BY34" s="20"/>
      <c r="BZ34" s="20"/>
    </row>
    <row r="35" spans="1:139" x14ac:dyDescent="0.25">
      <c r="A35" s="10"/>
      <c r="BW35" s="20"/>
      <c r="BX35" s="20"/>
      <c r="BY35" s="20"/>
      <c r="BZ35" s="20"/>
    </row>
    <row r="36" spans="1:139" x14ac:dyDescent="0.25">
      <c r="A36" s="10"/>
      <c r="BW36" s="20"/>
      <c r="BX36" s="20"/>
      <c r="BY36" s="20"/>
      <c r="BZ36" s="20"/>
    </row>
    <row r="37" spans="1:139" x14ac:dyDescent="0.25">
      <c r="A37" s="10"/>
      <c r="BW37" s="20"/>
      <c r="BX37" s="20"/>
      <c r="BY37" s="20"/>
      <c r="BZ37" s="20"/>
    </row>
    <row r="38" spans="1:139" x14ac:dyDescent="0.25">
      <c r="A38" s="10"/>
      <c r="BW38" s="20"/>
      <c r="BX38" s="20"/>
      <c r="BY38" s="20"/>
      <c r="BZ38" s="20"/>
    </row>
    <row r="39" spans="1:139" x14ac:dyDescent="0.25">
      <c r="A39" s="10"/>
      <c r="BW39" s="20"/>
      <c r="BX39" s="20"/>
      <c r="BY39" s="20"/>
      <c r="BZ39" s="20"/>
    </row>
    <row r="40" spans="1:139" x14ac:dyDescent="0.25">
      <c r="A40" s="10"/>
      <c r="BW40" s="20"/>
      <c r="BX40" s="20"/>
      <c r="BY40" s="20"/>
      <c r="BZ40" s="20"/>
    </row>
    <row r="41" spans="1:139" x14ac:dyDescent="0.25">
      <c r="A41" s="10"/>
      <c r="BW41" s="20"/>
      <c r="BX41" s="20"/>
      <c r="BY41" s="20"/>
      <c r="BZ41" s="20"/>
    </row>
    <row r="42" spans="1:139" x14ac:dyDescent="0.25">
      <c r="A42" s="10"/>
      <c r="BW42" s="20"/>
      <c r="BX42" s="20"/>
      <c r="BY42" s="20"/>
      <c r="BZ42" s="20"/>
    </row>
    <row r="43" spans="1:139" x14ac:dyDescent="0.25">
      <c r="A43" s="10"/>
      <c r="BW43" s="20"/>
      <c r="BX43" s="20"/>
      <c r="BY43" s="20"/>
      <c r="BZ43" s="20"/>
    </row>
    <row r="44" spans="1:139" x14ac:dyDescent="0.25">
      <c r="A44" s="10"/>
      <c r="BW44" s="20"/>
      <c r="BX44" s="20"/>
      <c r="BY44" s="20"/>
      <c r="BZ44" s="20"/>
    </row>
    <row r="45" spans="1:139" x14ac:dyDescent="0.25">
      <c r="A45" s="10"/>
      <c r="BW45" s="20"/>
      <c r="BX45" s="20"/>
      <c r="BY45" s="20"/>
      <c r="BZ45" s="20"/>
    </row>
    <row r="46" spans="1:139" x14ac:dyDescent="0.25">
      <c r="A46" s="10"/>
      <c r="BW46" s="20"/>
      <c r="BX46" s="20"/>
      <c r="BY46" s="20"/>
      <c r="BZ46" s="20"/>
    </row>
    <row r="47" spans="1:139" x14ac:dyDescent="0.25">
      <c r="A47" s="10"/>
      <c r="BW47" s="20"/>
      <c r="BX47" s="20"/>
      <c r="BY47" s="20"/>
      <c r="BZ47" s="20"/>
    </row>
    <row r="48" spans="1:139" x14ac:dyDescent="0.25">
      <c r="A48" s="9">
        <v>43559.434224537035</v>
      </c>
      <c r="B48">
        <v>73</v>
      </c>
      <c r="C48">
        <v>80</v>
      </c>
      <c r="D48">
        <v>3</v>
      </c>
      <c r="E48" s="1">
        <v>1</v>
      </c>
      <c r="F48">
        <v>3</v>
      </c>
      <c r="G48">
        <v>4</v>
      </c>
      <c r="H48" s="1">
        <v>2</v>
      </c>
      <c r="I48">
        <v>4</v>
      </c>
      <c r="J48">
        <v>2</v>
      </c>
      <c r="K48">
        <v>2</v>
      </c>
      <c r="M48" s="13">
        <v>4</v>
      </c>
      <c r="S48">
        <v>1</v>
      </c>
      <c r="X48">
        <v>1</v>
      </c>
      <c r="AB48">
        <v>1</v>
      </c>
      <c r="AF48">
        <v>1</v>
      </c>
      <c r="AL48" s="16">
        <v>3</v>
      </c>
      <c r="AM48" s="13">
        <v>7</v>
      </c>
      <c r="AP48">
        <v>1</v>
      </c>
      <c r="AS48">
        <v>1</v>
      </c>
      <c r="AW48">
        <v>1</v>
      </c>
      <c r="AY48">
        <v>1</v>
      </c>
      <c r="BD48">
        <v>1</v>
      </c>
      <c r="BF48">
        <v>1</v>
      </c>
      <c r="BI48">
        <v>1</v>
      </c>
      <c r="BL48">
        <v>2</v>
      </c>
      <c r="BP48">
        <v>1</v>
      </c>
      <c r="BS48" s="13">
        <v>64</v>
      </c>
      <c r="BW48" s="20">
        <v>350</v>
      </c>
      <c r="BX48" s="20">
        <v>250</v>
      </c>
      <c r="BY48" s="20">
        <v>50</v>
      </c>
      <c r="BZ48" s="20">
        <v>50</v>
      </c>
      <c r="CD48">
        <v>1</v>
      </c>
      <c r="CH48">
        <v>1</v>
      </c>
      <c r="CL48">
        <v>1</v>
      </c>
      <c r="CP48">
        <v>1</v>
      </c>
      <c r="CT48" s="16">
        <v>14</v>
      </c>
      <c r="CU48" s="16">
        <v>15</v>
      </c>
      <c r="CV48" s="16">
        <v>14</v>
      </c>
      <c r="CW48" s="16">
        <v>13</v>
      </c>
      <c r="CX48" s="16">
        <v>15</v>
      </c>
      <c r="CY48" s="16">
        <v>14</v>
      </c>
      <c r="CZ48" s="16">
        <v>14</v>
      </c>
      <c r="DA48" s="16">
        <v>14</v>
      </c>
      <c r="DB48" s="16">
        <v>13</v>
      </c>
      <c r="DC48" s="16">
        <v>14</v>
      </c>
      <c r="DE48">
        <v>1</v>
      </c>
      <c r="DG48">
        <v>1</v>
      </c>
      <c r="DM48" t="s">
        <v>207</v>
      </c>
      <c r="DN48" t="s">
        <v>208</v>
      </c>
      <c r="DO48" s="13">
        <v>7</v>
      </c>
      <c r="DP48" s="13">
        <v>8</v>
      </c>
      <c r="DQ48" s="13">
        <v>6</v>
      </c>
      <c r="DR48" s="13">
        <v>7</v>
      </c>
      <c r="DY48">
        <v>1</v>
      </c>
      <c r="ED48">
        <v>1</v>
      </c>
      <c r="EF48">
        <v>3</v>
      </c>
      <c r="EH48">
        <v>1</v>
      </c>
      <c r="EI48">
        <v>1</v>
      </c>
    </row>
    <row r="49" spans="1:139" x14ac:dyDescent="0.25">
      <c r="A49" s="9">
        <v>43585.597256944442</v>
      </c>
      <c r="D49">
        <v>7</v>
      </c>
      <c r="E49" s="1">
        <v>3</v>
      </c>
      <c r="F49">
        <v>3</v>
      </c>
      <c r="G49">
        <v>5</v>
      </c>
      <c r="H49" s="1">
        <v>1</v>
      </c>
      <c r="I49">
        <v>1</v>
      </c>
      <c r="J49">
        <v>2</v>
      </c>
      <c r="K49">
        <v>2</v>
      </c>
      <c r="M49" s="13">
        <v>2</v>
      </c>
      <c r="S49">
        <v>3</v>
      </c>
      <c r="AL49" s="16">
        <v>1</v>
      </c>
      <c r="AM49" s="13">
        <v>6</v>
      </c>
      <c r="AN49">
        <v>1</v>
      </c>
      <c r="AP49">
        <v>1</v>
      </c>
      <c r="AU49">
        <v>1</v>
      </c>
      <c r="AX49">
        <v>1</v>
      </c>
      <c r="BA49">
        <v>1</v>
      </c>
      <c r="BD49">
        <v>1</v>
      </c>
      <c r="BG49">
        <v>1</v>
      </c>
      <c r="BJ49">
        <v>1</v>
      </c>
      <c r="BL49">
        <v>2</v>
      </c>
      <c r="BO49">
        <v>1</v>
      </c>
      <c r="BQ49">
        <v>1</v>
      </c>
      <c r="BS49" s="13">
        <v>57</v>
      </c>
      <c r="BT49">
        <v>2</v>
      </c>
      <c r="BU49">
        <v>1</v>
      </c>
      <c r="BV49">
        <v>3</v>
      </c>
      <c r="BW49" s="20"/>
      <c r="BX49" s="20"/>
      <c r="BY49" s="20"/>
      <c r="BZ49" s="20"/>
      <c r="CA49">
        <v>1</v>
      </c>
      <c r="CB49">
        <v>1</v>
      </c>
      <c r="CE49">
        <v>1</v>
      </c>
      <c r="CL49">
        <v>1</v>
      </c>
      <c r="CP49">
        <v>1</v>
      </c>
      <c r="CT49" s="16">
        <v>15</v>
      </c>
      <c r="CU49" s="16">
        <v>15</v>
      </c>
      <c r="CW49" s="16">
        <v>13</v>
      </c>
      <c r="CX49" s="16">
        <v>14</v>
      </c>
      <c r="CY49" s="16">
        <v>13</v>
      </c>
      <c r="CZ49" s="16">
        <v>16</v>
      </c>
      <c r="DA49" s="16">
        <v>16</v>
      </c>
      <c r="DB49" s="16">
        <v>15</v>
      </c>
      <c r="DC49" s="16">
        <v>14</v>
      </c>
      <c r="DE49">
        <v>1</v>
      </c>
      <c r="DG49">
        <v>1</v>
      </c>
      <c r="DH49">
        <v>1</v>
      </c>
      <c r="DO49" s="13">
        <v>7</v>
      </c>
      <c r="DP49" s="13">
        <v>7</v>
      </c>
      <c r="DQ49" s="13">
        <v>7</v>
      </c>
      <c r="DR49" s="13">
        <v>9</v>
      </c>
      <c r="DS49">
        <v>1</v>
      </c>
      <c r="DX49">
        <v>1</v>
      </c>
      <c r="EC49">
        <v>1</v>
      </c>
      <c r="EH49">
        <v>1</v>
      </c>
      <c r="EI49">
        <v>1</v>
      </c>
    </row>
    <row r="50" spans="1:139" x14ac:dyDescent="0.25">
      <c r="A50" s="9">
        <v>43585.606238425928</v>
      </c>
      <c r="B50">
        <v>85</v>
      </c>
      <c r="C50">
        <v>96</v>
      </c>
      <c r="D50">
        <v>6</v>
      </c>
      <c r="E50" s="1">
        <v>6</v>
      </c>
      <c r="F50">
        <v>2</v>
      </c>
      <c r="G50">
        <v>3</v>
      </c>
      <c r="H50" s="1">
        <v>4</v>
      </c>
      <c r="I50">
        <v>3</v>
      </c>
      <c r="J50">
        <v>1</v>
      </c>
      <c r="K50">
        <v>2</v>
      </c>
      <c r="M50" s="13">
        <v>12</v>
      </c>
      <c r="S50">
        <v>2</v>
      </c>
      <c r="AL50" s="16">
        <v>2</v>
      </c>
      <c r="AM50" s="13">
        <v>5</v>
      </c>
      <c r="AN50">
        <v>1</v>
      </c>
      <c r="AO50" t="s">
        <v>218</v>
      </c>
      <c r="AR50">
        <v>1</v>
      </c>
      <c r="AU50">
        <v>1</v>
      </c>
      <c r="AX50">
        <v>1</v>
      </c>
      <c r="AY50">
        <v>1</v>
      </c>
      <c r="BC50">
        <v>1</v>
      </c>
      <c r="BE50">
        <v>1</v>
      </c>
      <c r="BI50">
        <v>1</v>
      </c>
      <c r="BW50" s="20"/>
      <c r="BX50" s="20"/>
      <c r="BY50" s="20"/>
      <c r="BZ50" s="20"/>
      <c r="CK50" t="s">
        <v>219</v>
      </c>
      <c r="DM50" t="s">
        <v>220</v>
      </c>
      <c r="DN50" t="s">
        <v>221</v>
      </c>
      <c r="DO50" s="13">
        <v>8</v>
      </c>
      <c r="DP50" s="13">
        <v>8</v>
      </c>
      <c r="DQ50" s="13">
        <v>7</v>
      </c>
      <c r="DR50" s="13">
        <v>10</v>
      </c>
      <c r="DV50">
        <v>1</v>
      </c>
      <c r="EE50">
        <v>1</v>
      </c>
      <c r="EF50">
        <v>4</v>
      </c>
      <c r="EH50">
        <v>1</v>
      </c>
      <c r="EI50">
        <v>2</v>
      </c>
    </row>
    <row r="51" spans="1:139" x14ac:dyDescent="0.25">
      <c r="A51" s="9">
        <v>43585.610949074071</v>
      </c>
      <c r="B51">
        <v>19</v>
      </c>
      <c r="C51">
        <v>4</v>
      </c>
      <c r="D51">
        <v>3</v>
      </c>
      <c r="E51" s="1">
        <v>2</v>
      </c>
      <c r="F51">
        <v>6</v>
      </c>
      <c r="G51">
        <v>3</v>
      </c>
      <c r="H51" s="1">
        <v>4</v>
      </c>
      <c r="I51">
        <v>6</v>
      </c>
      <c r="J51">
        <v>1</v>
      </c>
      <c r="K51">
        <v>2</v>
      </c>
      <c r="M51" s="13">
        <v>1</v>
      </c>
      <c r="S51">
        <v>1</v>
      </c>
      <c r="V51">
        <v>1</v>
      </c>
      <c r="W51">
        <v>1</v>
      </c>
      <c r="AB51">
        <v>1</v>
      </c>
      <c r="AH51">
        <v>1</v>
      </c>
      <c r="AL51" s="16">
        <v>3</v>
      </c>
      <c r="AM51" s="13">
        <v>8</v>
      </c>
      <c r="AN51">
        <v>1</v>
      </c>
      <c r="AO51" t="s">
        <v>226</v>
      </c>
      <c r="AP51">
        <v>1</v>
      </c>
      <c r="AS51">
        <v>1</v>
      </c>
      <c r="AX51">
        <v>1</v>
      </c>
      <c r="AY51">
        <v>1</v>
      </c>
      <c r="BB51">
        <v>1</v>
      </c>
      <c r="BE51">
        <v>1</v>
      </c>
      <c r="BI51">
        <v>1</v>
      </c>
      <c r="BL51">
        <v>1</v>
      </c>
      <c r="BN51">
        <v>1</v>
      </c>
      <c r="BP51">
        <v>1</v>
      </c>
      <c r="BS51" s="13">
        <v>100</v>
      </c>
      <c r="BW51" s="20"/>
      <c r="BX51" s="20"/>
      <c r="BY51" s="20"/>
      <c r="BZ51" s="20"/>
      <c r="CA51">
        <v>1</v>
      </c>
      <c r="CK51" t="s">
        <v>227</v>
      </c>
      <c r="CL51">
        <v>1</v>
      </c>
      <c r="CT51" s="16">
        <v>15</v>
      </c>
      <c r="CU51" s="16">
        <v>16</v>
      </c>
      <c r="CV51" s="16">
        <v>14</v>
      </c>
      <c r="CW51" s="16">
        <v>13</v>
      </c>
      <c r="CX51" s="16">
        <v>14</v>
      </c>
      <c r="CY51" s="16">
        <v>15</v>
      </c>
      <c r="CZ51" s="16">
        <v>14</v>
      </c>
      <c r="DA51" s="16">
        <v>14</v>
      </c>
      <c r="DB51" s="16">
        <v>14</v>
      </c>
      <c r="DC51" s="16">
        <v>14</v>
      </c>
      <c r="DI51">
        <v>1</v>
      </c>
      <c r="DM51" t="s">
        <v>228</v>
      </c>
      <c r="DN51" t="s">
        <v>229</v>
      </c>
      <c r="DO51" s="13">
        <v>5</v>
      </c>
      <c r="DP51" s="13">
        <v>7</v>
      </c>
      <c r="DQ51" s="13">
        <v>5</v>
      </c>
      <c r="DR51" s="13">
        <v>7</v>
      </c>
      <c r="DU51">
        <v>1</v>
      </c>
      <c r="DV51">
        <v>1</v>
      </c>
      <c r="EA51">
        <v>1</v>
      </c>
      <c r="EF51">
        <v>5</v>
      </c>
      <c r="EH51">
        <v>1</v>
      </c>
      <c r="EI51">
        <v>2</v>
      </c>
    </row>
    <row r="52" spans="1:139" x14ac:dyDescent="0.25">
      <c r="A52" s="9">
        <v>43585.692615740743</v>
      </c>
      <c r="B52">
        <v>60</v>
      </c>
      <c r="C52">
        <v>100</v>
      </c>
      <c r="D52">
        <v>6</v>
      </c>
      <c r="E52" s="1">
        <v>3</v>
      </c>
      <c r="F52">
        <v>3</v>
      </c>
      <c r="G52">
        <v>4</v>
      </c>
      <c r="H52" s="1">
        <v>1</v>
      </c>
      <c r="I52">
        <v>4</v>
      </c>
      <c r="J52">
        <v>1</v>
      </c>
      <c r="K52">
        <v>2</v>
      </c>
      <c r="M52" s="13">
        <v>3</v>
      </c>
      <c r="S52">
        <v>1</v>
      </c>
      <c r="W52">
        <v>1</v>
      </c>
      <c r="AA52">
        <v>1</v>
      </c>
      <c r="AB52">
        <v>1</v>
      </c>
      <c r="AL52" s="16">
        <v>4</v>
      </c>
      <c r="AM52" s="13">
        <v>6</v>
      </c>
      <c r="AN52">
        <v>2</v>
      </c>
      <c r="AP52">
        <v>1</v>
      </c>
      <c r="AV52">
        <v>1</v>
      </c>
      <c r="AY52">
        <v>1</v>
      </c>
      <c r="BB52">
        <v>1</v>
      </c>
      <c r="BL52">
        <v>1</v>
      </c>
      <c r="BN52">
        <v>1</v>
      </c>
      <c r="BO52">
        <v>1</v>
      </c>
      <c r="BS52" s="13">
        <v>85</v>
      </c>
      <c r="BW52" s="20">
        <v>180</v>
      </c>
      <c r="BX52" s="20"/>
      <c r="BY52" s="20"/>
      <c r="BZ52" s="20"/>
      <c r="CD52">
        <v>1</v>
      </c>
      <c r="CL52">
        <v>1</v>
      </c>
      <c r="CP52">
        <v>1</v>
      </c>
      <c r="CT52" s="16">
        <v>14</v>
      </c>
      <c r="CU52" s="16">
        <v>14</v>
      </c>
      <c r="CV52" s="16">
        <v>14</v>
      </c>
      <c r="CW52" s="16">
        <v>14</v>
      </c>
      <c r="CX52" s="16">
        <v>15</v>
      </c>
      <c r="CY52" s="16">
        <v>14</v>
      </c>
      <c r="CZ52" s="16">
        <v>14</v>
      </c>
      <c r="DA52" s="16">
        <v>14</v>
      </c>
      <c r="DB52" s="16">
        <v>14</v>
      </c>
      <c r="DC52" s="16">
        <v>15</v>
      </c>
      <c r="DD52">
        <v>1</v>
      </c>
      <c r="DE52">
        <v>1</v>
      </c>
      <c r="DG52">
        <v>1</v>
      </c>
      <c r="DJ52">
        <v>1</v>
      </c>
      <c r="DM52" t="s">
        <v>394</v>
      </c>
      <c r="DN52" t="s">
        <v>395</v>
      </c>
      <c r="DO52" s="13">
        <v>7</v>
      </c>
      <c r="DP52" s="13">
        <v>7</v>
      </c>
      <c r="DQ52" s="13">
        <v>6</v>
      </c>
      <c r="DR52" s="13">
        <v>6</v>
      </c>
      <c r="DT52">
        <v>1</v>
      </c>
      <c r="DZ52">
        <v>1</v>
      </c>
      <c r="ED52">
        <v>1</v>
      </c>
      <c r="EH52">
        <v>2</v>
      </c>
      <c r="EI52">
        <v>2</v>
      </c>
    </row>
    <row r="53" spans="1:139" x14ac:dyDescent="0.25">
      <c r="A53" s="9">
        <v>43585.716770833336</v>
      </c>
      <c r="B53">
        <v>42</v>
      </c>
      <c r="C53">
        <v>0</v>
      </c>
      <c r="D53">
        <v>1</v>
      </c>
      <c r="E53" s="1">
        <v>3</v>
      </c>
      <c r="F53">
        <v>7</v>
      </c>
      <c r="G53">
        <v>5</v>
      </c>
      <c r="H53" s="1">
        <v>1</v>
      </c>
      <c r="I53">
        <v>3</v>
      </c>
      <c r="J53">
        <v>1</v>
      </c>
      <c r="K53">
        <v>2</v>
      </c>
      <c r="M53" s="13">
        <v>5</v>
      </c>
      <c r="S53">
        <v>5</v>
      </c>
      <c r="AL53" s="16">
        <v>4</v>
      </c>
      <c r="AM53" s="13">
        <v>6</v>
      </c>
      <c r="AN53">
        <v>1</v>
      </c>
      <c r="AP53">
        <v>1</v>
      </c>
      <c r="AU53">
        <v>1</v>
      </c>
      <c r="AW53">
        <v>1</v>
      </c>
      <c r="AY53">
        <v>1</v>
      </c>
      <c r="BD53">
        <v>1</v>
      </c>
      <c r="BG53">
        <v>1</v>
      </c>
      <c r="BH53">
        <v>1</v>
      </c>
      <c r="BK53" t="s">
        <v>431</v>
      </c>
      <c r="BL53">
        <v>5</v>
      </c>
      <c r="BM53">
        <v>44</v>
      </c>
      <c r="BN53">
        <v>1</v>
      </c>
      <c r="BS53" s="13">
        <v>100</v>
      </c>
      <c r="BW53" s="20"/>
      <c r="BX53" s="20"/>
      <c r="BY53" s="20"/>
      <c r="BZ53" s="20"/>
      <c r="CA53">
        <v>1</v>
      </c>
      <c r="CC53">
        <v>1</v>
      </c>
      <c r="CL53">
        <v>1</v>
      </c>
      <c r="CT53" s="16">
        <v>13</v>
      </c>
      <c r="CU53" s="16">
        <v>16</v>
      </c>
      <c r="CV53" s="16">
        <v>13</v>
      </c>
      <c r="CW53" s="16">
        <v>14</v>
      </c>
      <c r="CX53" s="16">
        <v>13</v>
      </c>
      <c r="CY53" s="16">
        <v>15</v>
      </c>
      <c r="CZ53" s="16">
        <v>16</v>
      </c>
      <c r="DA53" s="16">
        <v>13</v>
      </c>
      <c r="DB53" s="16">
        <v>13</v>
      </c>
      <c r="DC53" s="16">
        <v>13</v>
      </c>
      <c r="DD53">
        <v>1</v>
      </c>
      <c r="DF53">
        <v>1</v>
      </c>
      <c r="DI53">
        <v>1</v>
      </c>
      <c r="DJ53">
        <v>1</v>
      </c>
      <c r="DM53" t="s">
        <v>432</v>
      </c>
      <c r="DN53" t="s">
        <v>433</v>
      </c>
      <c r="DO53" s="13">
        <v>7</v>
      </c>
      <c r="DP53" s="13">
        <v>7</v>
      </c>
      <c r="DQ53" s="13">
        <v>5</v>
      </c>
      <c r="DR53" s="13">
        <v>9</v>
      </c>
      <c r="DU53">
        <v>1</v>
      </c>
      <c r="DZ53">
        <v>1</v>
      </c>
      <c r="EE53">
        <v>1</v>
      </c>
      <c r="EF53">
        <v>5</v>
      </c>
      <c r="EH53">
        <v>2</v>
      </c>
      <c r="EI53">
        <v>2</v>
      </c>
    </row>
    <row r="54" spans="1:139" x14ac:dyDescent="0.25">
      <c r="A54" s="10">
        <v>43585.952638888892</v>
      </c>
      <c r="B54">
        <v>1</v>
      </c>
      <c r="C54">
        <v>12</v>
      </c>
      <c r="D54">
        <v>2</v>
      </c>
      <c r="E54">
        <v>3</v>
      </c>
      <c r="F54">
        <v>6</v>
      </c>
      <c r="G54">
        <v>6</v>
      </c>
      <c r="H54" s="1">
        <v>4</v>
      </c>
      <c r="I54">
        <v>2</v>
      </c>
      <c r="J54">
        <v>1</v>
      </c>
      <c r="K54">
        <v>2</v>
      </c>
      <c r="M54" s="13">
        <v>2</v>
      </c>
      <c r="S54">
        <v>2</v>
      </c>
      <c r="AL54" s="16">
        <v>4</v>
      </c>
      <c r="AM54" s="13">
        <v>5</v>
      </c>
      <c r="AN54">
        <v>1</v>
      </c>
      <c r="AO54" t="s">
        <v>526</v>
      </c>
      <c r="AP54">
        <v>1</v>
      </c>
      <c r="AU54">
        <v>1</v>
      </c>
      <c r="AX54">
        <v>1</v>
      </c>
      <c r="AZ54">
        <v>1</v>
      </c>
      <c r="BB54">
        <v>1</v>
      </c>
      <c r="BG54">
        <v>1</v>
      </c>
      <c r="BJ54">
        <v>1</v>
      </c>
      <c r="BL54">
        <v>1</v>
      </c>
      <c r="BN54">
        <v>1</v>
      </c>
      <c r="BO54">
        <v>1</v>
      </c>
      <c r="BP54">
        <v>1</v>
      </c>
      <c r="BS54" s="13">
        <v>85</v>
      </c>
      <c r="BT54">
        <v>2</v>
      </c>
      <c r="BU54">
        <v>1</v>
      </c>
      <c r="BV54">
        <v>3</v>
      </c>
      <c r="BW54" s="20">
        <v>150</v>
      </c>
      <c r="BX54" s="20">
        <v>100</v>
      </c>
      <c r="BY54" s="20">
        <v>150</v>
      </c>
      <c r="BZ54" s="20"/>
      <c r="CA54">
        <v>1</v>
      </c>
      <c r="CF54">
        <v>1</v>
      </c>
      <c r="CL54">
        <v>1</v>
      </c>
      <c r="CP54">
        <v>1</v>
      </c>
      <c r="CT54" s="16">
        <v>14</v>
      </c>
      <c r="CU54" s="16">
        <v>15</v>
      </c>
      <c r="CV54" s="16">
        <v>13</v>
      </c>
      <c r="CW54" s="16">
        <v>14</v>
      </c>
      <c r="CX54" s="16">
        <v>14</v>
      </c>
      <c r="CY54" s="16">
        <v>13</v>
      </c>
      <c r="CZ54" s="16">
        <v>13</v>
      </c>
      <c r="DA54" s="16">
        <v>15</v>
      </c>
      <c r="DB54" s="16">
        <v>14</v>
      </c>
      <c r="DC54" s="16">
        <v>14</v>
      </c>
      <c r="DD54">
        <v>1</v>
      </c>
      <c r="DE54">
        <v>1</v>
      </c>
      <c r="DF54">
        <v>1</v>
      </c>
      <c r="DH54">
        <v>1</v>
      </c>
      <c r="DI54">
        <v>1</v>
      </c>
      <c r="DJ54">
        <v>1</v>
      </c>
      <c r="DM54" t="s">
        <v>527</v>
      </c>
      <c r="DN54" t="s">
        <v>528</v>
      </c>
      <c r="DO54" s="13">
        <v>5</v>
      </c>
      <c r="DP54" s="13">
        <v>5</v>
      </c>
      <c r="DQ54" s="13">
        <v>5</v>
      </c>
      <c r="DR54" s="13">
        <v>10</v>
      </c>
      <c r="DV54">
        <v>1</v>
      </c>
      <c r="EA54">
        <v>1</v>
      </c>
      <c r="EF54">
        <v>5</v>
      </c>
      <c r="EH54">
        <v>2</v>
      </c>
      <c r="EI54">
        <v>2</v>
      </c>
    </row>
    <row r="55" spans="1:139" x14ac:dyDescent="0.25">
      <c r="A55" s="10">
        <v>43586.291747685187</v>
      </c>
      <c r="C55">
        <v>88</v>
      </c>
      <c r="D55">
        <v>6</v>
      </c>
      <c r="E55">
        <v>2</v>
      </c>
      <c r="F55">
        <v>2</v>
      </c>
      <c r="G55">
        <v>5</v>
      </c>
      <c r="H55" s="1">
        <v>1</v>
      </c>
      <c r="I55">
        <v>1</v>
      </c>
      <c r="J55">
        <v>1</v>
      </c>
      <c r="K55">
        <v>2</v>
      </c>
      <c r="M55" s="13">
        <v>12</v>
      </c>
      <c r="S55">
        <v>4</v>
      </c>
      <c r="AL55" s="16">
        <v>4</v>
      </c>
      <c r="AM55" s="13">
        <v>5</v>
      </c>
      <c r="AN55">
        <v>1</v>
      </c>
      <c r="AP55">
        <v>1</v>
      </c>
      <c r="AU55">
        <v>1</v>
      </c>
      <c r="AX55">
        <v>1</v>
      </c>
      <c r="AY55">
        <v>1</v>
      </c>
      <c r="BD55">
        <v>1</v>
      </c>
      <c r="BG55">
        <v>1</v>
      </c>
      <c r="BJ55">
        <v>1</v>
      </c>
      <c r="BL55">
        <v>1</v>
      </c>
      <c r="BN55">
        <v>1</v>
      </c>
      <c r="BO55">
        <v>1</v>
      </c>
      <c r="BS55" s="13">
        <v>75</v>
      </c>
      <c r="BW55" s="20"/>
      <c r="BX55" s="20">
        <v>100</v>
      </c>
      <c r="BY55" s="20"/>
      <c r="BZ55" s="20"/>
      <c r="CI55">
        <v>1</v>
      </c>
      <c r="CJ55" t="s">
        <v>542</v>
      </c>
      <c r="CK55" t="s">
        <v>543</v>
      </c>
      <c r="CL55">
        <v>1</v>
      </c>
      <c r="CT55" s="16">
        <v>18</v>
      </c>
      <c r="CU55" s="16">
        <v>16</v>
      </c>
      <c r="DF55">
        <v>1</v>
      </c>
      <c r="DJ55">
        <v>1</v>
      </c>
      <c r="DN55" t="s">
        <v>544</v>
      </c>
      <c r="DO55" s="13">
        <v>5</v>
      </c>
      <c r="DP55" s="13">
        <v>5</v>
      </c>
      <c r="DQ55" s="13">
        <v>5</v>
      </c>
      <c r="DR55" s="13">
        <v>10</v>
      </c>
      <c r="DU55">
        <v>1</v>
      </c>
      <c r="DV55">
        <v>1</v>
      </c>
      <c r="EA55">
        <v>1</v>
      </c>
      <c r="EF55">
        <v>4</v>
      </c>
      <c r="EG55" t="s">
        <v>545</v>
      </c>
      <c r="EH55">
        <v>2</v>
      </c>
      <c r="EI55">
        <v>2</v>
      </c>
    </row>
    <row r="56" spans="1:139" x14ac:dyDescent="0.25">
      <c r="A56" s="10">
        <v>43586.310034722221</v>
      </c>
      <c r="B56">
        <v>10</v>
      </c>
      <c r="C56">
        <v>0</v>
      </c>
      <c r="D56">
        <v>1</v>
      </c>
      <c r="E56">
        <v>4</v>
      </c>
      <c r="F56">
        <v>1</v>
      </c>
      <c r="G56">
        <v>4</v>
      </c>
      <c r="H56" s="1">
        <v>2</v>
      </c>
      <c r="I56">
        <v>2</v>
      </c>
      <c r="J56">
        <v>2</v>
      </c>
      <c r="K56">
        <v>2</v>
      </c>
      <c r="M56" s="13">
        <v>6</v>
      </c>
      <c r="S56">
        <v>4</v>
      </c>
      <c r="AL56" s="16">
        <v>4</v>
      </c>
      <c r="AM56" s="13">
        <v>7</v>
      </c>
      <c r="AN56">
        <v>1</v>
      </c>
      <c r="AO56" t="s">
        <v>546</v>
      </c>
      <c r="AP56">
        <v>1</v>
      </c>
      <c r="AU56">
        <v>1</v>
      </c>
      <c r="AX56">
        <v>1</v>
      </c>
      <c r="AY56">
        <v>1</v>
      </c>
      <c r="BD56">
        <v>1</v>
      </c>
      <c r="BG56">
        <v>1</v>
      </c>
      <c r="BJ56">
        <v>1</v>
      </c>
      <c r="BL56">
        <v>1</v>
      </c>
      <c r="BO56">
        <v>1</v>
      </c>
      <c r="BS56" s="13">
        <v>100</v>
      </c>
      <c r="BW56" s="20">
        <v>200</v>
      </c>
      <c r="BX56" s="20"/>
      <c r="BY56" s="20">
        <v>100</v>
      </c>
      <c r="BZ56" s="20"/>
      <c r="CI56">
        <v>1</v>
      </c>
      <c r="CJ56" t="s">
        <v>547</v>
      </c>
      <c r="CL56">
        <v>1</v>
      </c>
      <c r="CP56">
        <v>1</v>
      </c>
      <c r="CT56" s="16">
        <v>14</v>
      </c>
      <c r="CU56" s="16">
        <v>14</v>
      </c>
      <c r="CV56" s="16">
        <v>14</v>
      </c>
      <c r="CW56" s="16">
        <v>14</v>
      </c>
      <c r="CX56" s="16">
        <v>14</v>
      </c>
      <c r="CY56" s="16">
        <v>14</v>
      </c>
      <c r="CZ56" s="16">
        <v>14</v>
      </c>
      <c r="DA56" s="16">
        <v>14</v>
      </c>
      <c r="DB56" s="16">
        <v>14</v>
      </c>
      <c r="DC56" s="16">
        <v>14</v>
      </c>
      <c r="DH56">
        <v>1</v>
      </c>
      <c r="DO56" s="13">
        <v>5</v>
      </c>
      <c r="DP56" s="13">
        <v>5</v>
      </c>
      <c r="DQ56" s="13">
        <v>5</v>
      </c>
      <c r="DR56" s="13">
        <v>10</v>
      </c>
      <c r="DU56">
        <v>1</v>
      </c>
      <c r="DV56">
        <v>1</v>
      </c>
      <c r="EA56">
        <v>1</v>
      </c>
      <c r="EF56">
        <v>4</v>
      </c>
      <c r="EH56">
        <v>1</v>
      </c>
      <c r="EI56">
        <v>1</v>
      </c>
    </row>
    <row r="57" spans="1:139" x14ac:dyDescent="0.25">
      <c r="A57" s="10">
        <v>43586.342870370368</v>
      </c>
      <c r="D57">
        <v>2</v>
      </c>
      <c r="E57">
        <v>1</v>
      </c>
      <c r="F57">
        <v>1</v>
      </c>
      <c r="G57">
        <v>3</v>
      </c>
      <c r="H57" s="1">
        <v>2</v>
      </c>
      <c r="I57">
        <v>4</v>
      </c>
      <c r="J57">
        <v>2</v>
      </c>
      <c r="K57">
        <v>2</v>
      </c>
      <c r="M57" s="13">
        <v>7</v>
      </c>
      <c r="S57">
        <v>1</v>
      </c>
      <c r="W57">
        <v>1</v>
      </c>
      <c r="AB57">
        <v>1</v>
      </c>
      <c r="AL57" s="16">
        <v>3</v>
      </c>
      <c r="AM57" s="13">
        <v>8</v>
      </c>
      <c r="AN57">
        <v>2</v>
      </c>
      <c r="AP57">
        <v>1</v>
      </c>
      <c r="BL57">
        <v>1</v>
      </c>
      <c r="BN57">
        <v>1</v>
      </c>
      <c r="BS57" s="13">
        <v>100</v>
      </c>
      <c r="BW57" s="20">
        <v>168</v>
      </c>
      <c r="BX57" s="20">
        <v>90</v>
      </c>
      <c r="BY57" s="20">
        <v>168</v>
      </c>
      <c r="BZ57" s="20"/>
      <c r="CC57">
        <v>1</v>
      </c>
      <c r="CD57">
        <v>1</v>
      </c>
      <c r="CG57">
        <v>1</v>
      </c>
      <c r="CK57" t="s">
        <v>553</v>
      </c>
      <c r="CL57">
        <v>1</v>
      </c>
      <c r="CT57" s="16">
        <v>14</v>
      </c>
      <c r="CU57" s="16">
        <v>16</v>
      </c>
      <c r="CV57" s="16">
        <v>16</v>
      </c>
      <c r="CW57" s="16">
        <v>16</v>
      </c>
      <c r="CX57" s="16">
        <v>15</v>
      </c>
      <c r="CY57" s="16">
        <v>16</v>
      </c>
      <c r="CZ57" s="16">
        <v>15</v>
      </c>
      <c r="DA57" s="16">
        <v>15</v>
      </c>
      <c r="DB57" s="16">
        <v>15</v>
      </c>
      <c r="DC57" s="16">
        <v>15</v>
      </c>
      <c r="DD57">
        <v>1</v>
      </c>
      <c r="DF57">
        <v>1</v>
      </c>
      <c r="DM57" t="s">
        <v>554</v>
      </c>
      <c r="DN57" t="s">
        <v>555</v>
      </c>
      <c r="DO57" s="13">
        <v>7</v>
      </c>
      <c r="DP57" s="13">
        <v>7</v>
      </c>
      <c r="DQ57" s="13">
        <v>7</v>
      </c>
      <c r="DR57" s="13">
        <v>8</v>
      </c>
      <c r="DU57">
        <v>1</v>
      </c>
      <c r="DZ57">
        <v>1</v>
      </c>
      <c r="EE57">
        <v>1</v>
      </c>
      <c r="EF57">
        <v>4</v>
      </c>
      <c r="EG57" t="s">
        <v>556</v>
      </c>
      <c r="EH57">
        <v>1</v>
      </c>
      <c r="EI57">
        <v>1</v>
      </c>
    </row>
    <row r="58" spans="1:139" x14ac:dyDescent="0.25">
      <c r="A58" s="10">
        <v>43586.425543981481</v>
      </c>
      <c r="C58">
        <v>75</v>
      </c>
      <c r="D58">
        <v>4</v>
      </c>
      <c r="E58">
        <v>2</v>
      </c>
      <c r="F58">
        <v>5</v>
      </c>
      <c r="G58">
        <v>5</v>
      </c>
      <c r="H58">
        <v>2</v>
      </c>
      <c r="I58">
        <v>3</v>
      </c>
      <c r="J58">
        <v>2</v>
      </c>
      <c r="K58">
        <v>2</v>
      </c>
      <c r="M58" s="13">
        <v>2</v>
      </c>
      <c r="S58">
        <v>1</v>
      </c>
      <c r="AA58">
        <v>1</v>
      </c>
      <c r="AB58">
        <v>1</v>
      </c>
      <c r="AE58">
        <v>1</v>
      </c>
      <c r="AL58" s="16">
        <v>2</v>
      </c>
      <c r="AM58" s="13">
        <v>8</v>
      </c>
      <c r="AN58">
        <v>1</v>
      </c>
      <c r="AO58" t="s">
        <v>569</v>
      </c>
      <c r="AP58">
        <v>1</v>
      </c>
      <c r="AU58">
        <v>1</v>
      </c>
      <c r="AW58">
        <v>1</v>
      </c>
      <c r="AZ58">
        <v>1</v>
      </c>
      <c r="BC58">
        <v>1</v>
      </c>
      <c r="BG58">
        <v>1</v>
      </c>
      <c r="BI58">
        <v>1</v>
      </c>
      <c r="BL58">
        <v>1</v>
      </c>
      <c r="BN58">
        <v>1</v>
      </c>
      <c r="BO58">
        <v>1</v>
      </c>
      <c r="BS58" s="13">
        <v>100</v>
      </c>
      <c r="BW58" s="20">
        <v>75</v>
      </c>
      <c r="BX58" s="20">
        <v>50</v>
      </c>
      <c r="BY58" s="20">
        <v>50</v>
      </c>
      <c r="BZ58" s="20"/>
      <c r="CF58">
        <v>1</v>
      </c>
      <c r="CG58">
        <v>1</v>
      </c>
      <c r="CK58" t="s">
        <v>570</v>
      </c>
      <c r="CL58">
        <v>1</v>
      </c>
      <c r="CP58">
        <v>1</v>
      </c>
      <c r="CT58" s="16">
        <v>15</v>
      </c>
      <c r="CU58" s="16">
        <v>15</v>
      </c>
      <c r="CV58" s="16">
        <v>15</v>
      </c>
      <c r="CW58" s="16">
        <v>15</v>
      </c>
      <c r="CX58" s="16">
        <v>15</v>
      </c>
      <c r="CY58" s="16">
        <v>15</v>
      </c>
      <c r="CZ58" s="16">
        <v>15</v>
      </c>
      <c r="DA58" s="16">
        <v>15</v>
      </c>
      <c r="DB58" s="16">
        <v>15</v>
      </c>
      <c r="DC58" s="16">
        <v>16</v>
      </c>
      <c r="DD58">
        <v>1</v>
      </c>
      <c r="DF58">
        <v>1</v>
      </c>
      <c r="DH58">
        <v>1</v>
      </c>
      <c r="DI58">
        <v>1</v>
      </c>
      <c r="DM58" t="s">
        <v>571</v>
      </c>
      <c r="DN58" t="s">
        <v>572</v>
      </c>
      <c r="DO58" s="13">
        <v>8</v>
      </c>
      <c r="DP58" s="13">
        <v>8</v>
      </c>
      <c r="DQ58" s="13">
        <v>8</v>
      </c>
      <c r="DR58" s="13">
        <v>6</v>
      </c>
      <c r="DT58">
        <v>1</v>
      </c>
      <c r="DV58">
        <v>1</v>
      </c>
      <c r="EA58">
        <v>1</v>
      </c>
      <c r="EH58">
        <v>1</v>
      </c>
      <c r="EI58">
        <v>1</v>
      </c>
    </row>
    <row r="59" spans="1:139" x14ac:dyDescent="0.25">
      <c r="A59" s="10">
        <v>43586.435486111113</v>
      </c>
      <c r="B59">
        <v>22</v>
      </c>
      <c r="C59">
        <v>14</v>
      </c>
      <c r="D59">
        <v>2</v>
      </c>
      <c r="E59">
        <v>3</v>
      </c>
      <c r="F59">
        <v>5</v>
      </c>
      <c r="G59">
        <v>3</v>
      </c>
      <c r="H59">
        <v>1</v>
      </c>
      <c r="I59">
        <v>3</v>
      </c>
      <c r="J59">
        <v>1</v>
      </c>
      <c r="K59">
        <v>2</v>
      </c>
      <c r="M59" s="13">
        <v>2</v>
      </c>
      <c r="S59">
        <v>1</v>
      </c>
      <c r="W59">
        <v>1</v>
      </c>
      <c r="AA59">
        <v>1</v>
      </c>
      <c r="AL59" s="16">
        <v>4</v>
      </c>
      <c r="AM59" s="13">
        <v>1</v>
      </c>
      <c r="AN59">
        <v>1</v>
      </c>
      <c r="AO59" t="s">
        <v>574</v>
      </c>
      <c r="AP59">
        <v>1</v>
      </c>
      <c r="AU59">
        <v>1</v>
      </c>
      <c r="AV59">
        <v>1</v>
      </c>
      <c r="AY59">
        <v>1</v>
      </c>
      <c r="BC59">
        <v>1</v>
      </c>
      <c r="BG59">
        <v>1</v>
      </c>
      <c r="BJ59">
        <v>1</v>
      </c>
      <c r="BL59">
        <v>1</v>
      </c>
      <c r="BN59">
        <v>1</v>
      </c>
      <c r="BP59">
        <v>1</v>
      </c>
      <c r="BS59" s="13">
        <v>90</v>
      </c>
      <c r="BT59">
        <v>1</v>
      </c>
      <c r="BU59">
        <v>2</v>
      </c>
      <c r="BV59">
        <v>3</v>
      </c>
      <c r="BW59" s="20">
        <v>100</v>
      </c>
      <c r="BX59" s="20"/>
      <c r="BY59" s="20"/>
      <c r="BZ59" s="20"/>
      <c r="CC59">
        <v>1</v>
      </c>
      <c r="CK59" t="s">
        <v>575</v>
      </c>
      <c r="CL59">
        <v>1</v>
      </c>
      <c r="CP59">
        <v>1</v>
      </c>
      <c r="CT59" s="16">
        <v>14</v>
      </c>
      <c r="CU59" s="16">
        <v>13</v>
      </c>
      <c r="CV59" s="16">
        <v>13</v>
      </c>
      <c r="CW59" s="16">
        <v>15</v>
      </c>
      <c r="CX59" s="16">
        <v>14</v>
      </c>
      <c r="CY59" s="16">
        <v>15</v>
      </c>
      <c r="CZ59" s="16">
        <v>16</v>
      </c>
      <c r="DA59" s="16">
        <v>14</v>
      </c>
      <c r="DB59" s="16">
        <v>14</v>
      </c>
      <c r="DC59" s="16">
        <v>14</v>
      </c>
      <c r="DE59">
        <v>1</v>
      </c>
      <c r="DG59">
        <v>1</v>
      </c>
      <c r="DM59" t="s">
        <v>576</v>
      </c>
      <c r="DN59" t="s">
        <v>577</v>
      </c>
      <c r="DO59" s="13">
        <v>5</v>
      </c>
      <c r="DP59" s="13">
        <v>7</v>
      </c>
      <c r="DQ59" s="13">
        <v>5</v>
      </c>
      <c r="DR59" s="13">
        <v>9</v>
      </c>
      <c r="DV59">
        <v>1</v>
      </c>
      <c r="EA59">
        <v>1</v>
      </c>
      <c r="EF59">
        <v>7</v>
      </c>
      <c r="EG59" t="s">
        <v>578</v>
      </c>
      <c r="EH59">
        <v>1</v>
      </c>
      <c r="EI59">
        <v>1</v>
      </c>
    </row>
    <row r="60" spans="1:139" x14ac:dyDescent="0.25">
      <c r="A60" s="10">
        <v>43586.462916666664</v>
      </c>
      <c r="B60">
        <v>63</v>
      </c>
      <c r="C60">
        <v>50</v>
      </c>
      <c r="D60">
        <v>1</v>
      </c>
      <c r="E60">
        <v>1</v>
      </c>
      <c r="F60">
        <v>3</v>
      </c>
      <c r="G60">
        <v>3</v>
      </c>
      <c r="H60">
        <v>2</v>
      </c>
      <c r="I60">
        <v>3</v>
      </c>
      <c r="J60">
        <v>2</v>
      </c>
      <c r="K60">
        <v>2</v>
      </c>
      <c r="M60" s="13">
        <v>4</v>
      </c>
      <c r="S60">
        <v>1</v>
      </c>
      <c r="W60">
        <v>1</v>
      </c>
      <c r="AB60">
        <v>1</v>
      </c>
      <c r="AE60">
        <v>1</v>
      </c>
      <c r="AH60">
        <v>1</v>
      </c>
      <c r="AJ60">
        <v>1</v>
      </c>
      <c r="AK60" t="s">
        <v>586</v>
      </c>
      <c r="AL60" s="16">
        <v>2</v>
      </c>
      <c r="AM60" s="13">
        <v>8</v>
      </c>
      <c r="AN60">
        <v>1</v>
      </c>
      <c r="AO60" t="s">
        <v>587</v>
      </c>
      <c r="AP60">
        <v>1</v>
      </c>
      <c r="AU60">
        <v>1</v>
      </c>
      <c r="AX60">
        <v>1</v>
      </c>
      <c r="AY60">
        <v>1</v>
      </c>
      <c r="BB60">
        <v>1</v>
      </c>
      <c r="BG60">
        <v>1</v>
      </c>
      <c r="BJ60">
        <v>1</v>
      </c>
      <c r="BL60">
        <v>1</v>
      </c>
      <c r="BN60">
        <v>1</v>
      </c>
      <c r="BP60">
        <v>1</v>
      </c>
      <c r="BS60" s="13">
        <v>80</v>
      </c>
      <c r="BT60">
        <v>2</v>
      </c>
      <c r="BU60">
        <v>1</v>
      </c>
      <c r="BV60">
        <v>3</v>
      </c>
      <c r="BW60" s="20"/>
      <c r="BX60" s="20"/>
      <c r="BY60" s="20">
        <v>125</v>
      </c>
      <c r="BZ60" s="20"/>
      <c r="CB60">
        <v>1</v>
      </c>
      <c r="CD60">
        <v>1</v>
      </c>
      <c r="CF60">
        <v>1</v>
      </c>
      <c r="CK60" t="s">
        <v>588</v>
      </c>
      <c r="CL60">
        <v>1</v>
      </c>
      <c r="CP60">
        <v>1</v>
      </c>
      <c r="CT60" s="16">
        <v>14</v>
      </c>
      <c r="CU60" s="16">
        <v>15</v>
      </c>
      <c r="CV60" s="16">
        <v>13</v>
      </c>
      <c r="CW60" s="16">
        <v>13</v>
      </c>
      <c r="CX60" s="16">
        <v>16</v>
      </c>
      <c r="CY60" s="16">
        <v>15</v>
      </c>
      <c r="CZ60" s="16">
        <v>13</v>
      </c>
      <c r="DA60" s="16">
        <v>13</v>
      </c>
      <c r="DB60" s="16">
        <v>13</v>
      </c>
      <c r="DC60" s="16">
        <v>13</v>
      </c>
      <c r="DD60">
        <v>1</v>
      </c>
      <c r="DE60">
        <v>1</v>
      </c>
      <c r="DF60">
        <v>1</v>
      </c>
      <c r="DG60">
        <v>1</v>
      </c>
      <c r="DH60">
        <v>1</v>
      </c>
      <c r="DJ60">
        <v>1</v>
      </c>
      <c r="DM60" t="s">
        <v>589</v>
      </c>
      <c r="DN60" t="s">
        <v>590</v>
      </c>
      <c r="DO60" s="13">
        <v>5</v>
      </c>
      <c r="DP60" s="13">
        <v>8</v>
      </c>
      <c r="DQ60" s="13">
        <v>8</v>
      </c>
      <c r="DR60" s="13">
        <v>6</v>
      </c>
      <c r="DT60">
        <v>1</v>
      </c>
      <c r="DZ60">
        <v>1</v>
      </c>
      <c r="EA60">
        <v>1</v>
      </c>
      <c r="EG60" t="s">
        <v>591</v>
      </c>
      <c r="EH60">
        <v>1</v>
      </c>
      <c r="EI60">
        <v>1</v>
      </c>
    </row>
    <row r="61" spans="1:139" x14ac:dyDescent="0.25">
      <c r="A61" s="10">
        <v>43586.593495370369</v>
      </c>
      <c r="B61">
        <v>16</v>
      </c>
      <c r="D61">
        <v>4</v>
      </c>
      <c r="E61">
        <v>1</v>
      </c>
      <c r="F61">
        <v>4</v>
      </c>
      <c r="G61">
        <v>7</v>
      </c>
      <c r="H61">
        <v>2</v>
      </c>
      <c r="I61">
        <v>5</v>
      </c>
      <c r="J61">
        <v>2</v>
      </c>
      <c r="K61">
        <v>2</v>
      </c>
      <c r="M61" s="13">
        <v>8</v>
      </c>
      <c r="S61">
        <v>2</v>
      </c>
      <c r="AL61" s="16">
        <v>4</v>
      </c>
      <c r="AM61" s="13">
        <v>8</v>
      </c>
      <c r="AN61">
        <v>1</v>
      </c>
      <c r="AP61">
        <v>1</v>
      </c>
      <c r="AU61">
        <v>1</v>
      </c>
      <c r="AW61">
        <v>1</v>
      </c>
      <c r="BA61">
        <v>1</v>
      </c>
      <c r="BB61">
        <v>1</v>
      </c>
      <c r="BE61">
        <v>1</v>
      </c>
      <c r="BJ61">
        <v>1</v>
      </c>
      <c r="BL61">
        <v>1</v>
      </c>
      <c r="BN61">
        <v>1</v>
      </c>
      <c r="BO61">
        <v>1</v>
      </c>
      <c r="BP61">
        <v>1</v>
      </c>
      <c r="BS61" s="13">
        <v>90</v>
      </c>
      <c r="BW61" s="20">
        <v>320</v>
      </c>
      <c r="BX61" s="20">
        <v>50</v>
      </c>
      <c r="BY61" s="20">
        <v>50</v>
      </c>
      <c r="BZ61" s="20"/>
      <c r="CA61">
        <v>1</v>
      </c>
      <c r="CB61">
        <v>1</v>
      </c>
      <c r="CC61">
        <v>1</v>
      </c>
      <c r="CH61">
        <v>1</v>
      </c>
      <c r="CK61" t="s">
        <v>616</v>
      </c>
      <c r="CL61">
        <v>1</v>
      </c>
      <c r="CN61">
        <v>1</v>
      </c>
      <c r="CP61">
        <v>1</v>
      </c>
      <c r="CR61">
        <v>1</v>
      </c>
      <c r="CT61" s="16">
        <v>14</v>
      </c>
      <c r="CU61" s="16">
        <v>16</v>
      </c>
      <c r="CV61" s="16">
        <v>15</v>
      </c>
      <c r="CW61" s="16">
        <v>14</v>
      </c>
      <c r="CX61" s="16">
        <v>15</v>
      </c>
      <c r="CY61" s="16">
        <v>15</v>
      </c>
      <c r="CZ61" s="16">
        <v>15</v>
      </c>
      <c r="DA61" s="16">
        <v>15</v>
      </c>
      <c r="DB61" s="16">
        <v>15</v>
      </c>
      <c r="DC61" s="16">
        <v>15</v>
      </c>
      <c r="DD61">
        <v>1</v>
      </c>
      <c r="DF61">
        <v>1</v>
      </c>
      <c r="DG61">
        <v>1</v>
      </c>
      <c r="DH61">
        <v>1</v>
      </c>
      <c r="DI61">
        <v>1</v>
      </c>
      <c r="DJ61">
        <v>1</v>
      </c>
      <c r="DM61" t="s">
        <v>617</v>
      </c>
      <c r="DN61" t="s">
        <v>618</v>
      </c>
      <c r="DO61" s="13">
        <v>8</v>
      </c>
      <c r="DP61" s="13">
        <v>8</v>
      </c>
      <c r="DQ61" s="13">
        <v>8</v>
      </c>
      <c r="DR61" s="13">
        <v>9</v>
      </c>
      <c r="DS61">
        <v>1</v>
      </c>
      <c r="DW61">
        <v>1</v>
      </c>
      <c r="EE61">
        <v>1</v>
      </c>
      <c r="EG61" t="s">
        <v>619</v>
      </c>
      <c r="EH61">
        <v>1</v>
      </c>
      <c r="EI61">
        <v>1</v>
      </c>
    </row>
    <row r="62" spans="1:139" x14ac:dyDescent="0.25">
      <c r="A62" s="10">
        <v>43586.726493055554</v>
      </c>
      <c r="B62">
        <v>81</v>
      </c>
      <c r="C62">
        <v>73</v>
      </c>
      <c r="D62">
        <v>4</v>
      </c>
      <c r="E62">
        <v>1</v>
      </c>
      <c r="F62">
        <v>3</v>
      </c>
      <c r="G62">
        <v>6</v>
      </c>
      <c r="H62">
        <v>2</v>
      </c>
      <c r="I62">
        <v>2</v>
      </c>
      <c r="J62">
        <v>2</v>
      </c>
      <c r="K62">
        <v>2</v>
      </c>
      <c r="M62" s="13">
        <v>14</v>
      </c>
      <c r="S62">
        <v>3</v>
      </c>
      <c r="AL62" s="16">
        <v>4</v>
      </c>
      <c r="AM62" s="13">
        <v>8</v>
      </c>
      <c r="AN62">
        <v>1</v>
      </c>
      <c r="AO62" t="s">
        <v>625</v>
      </c>
      <c r="AP62">
        <v>1</v>
      </c>
      <c r="AU62">
        <v>1</v>
      </c>
      <c r="AX62">
        <v>1</v>
      </c>
      <c r="AY62">
        <v>1</v>
      </c>
      <c r="BC62">
        <v>1</v>
      </c>
      <c r="BG62">
        <v>1</v>
      </c>
      <c r="BH62">
        <v>1</v>
      </c>
      <c r="BK62" t="s">
        <v>626</v>
      </c>
      <c r="BL62">
        <v>1</v>
      </c>
      <c r="BN62">
        <v>1</v>
      </c>
      <c r="BQ62">
        <v>1</v>
      </c>
      <c r="BR62" t="s">
        <v>627</v>
      </c>
      <c r="BS62" s="13">
        <v>75</v>
      </c>
      <c r="BW62" s="20">
        <v>90</v>
      </c>
      <c r="BX62" s="20">
        <v>80</v>
      </c>
      <c r="BY62" s="20"/>
      <c r="BZ62" s="20"/>
      <c r="CB62">
        <v>1</v>
      </c>
      <c r="CD62">
        <v>1</v>
      </c>
      <c r="CK62" t="s">
        <v>628</v>
      </c>
      <c r="CL62">
        <v>1</v>
      </c>
      <c r="CP62">
        <v>1</v>
      </c>
      <c r="CT62" s="16">
        <v>13</v>
      </c>
      <c r="CU62" s="16">
        <v>16</v>
      </c>
      <c r="CV62" s="16">
        <v>13</v>
      </c>
      <c r="CW62" s="16">
        <v>16</v>
      </c>
      <c r="CX62" s="16">
        <v>16</v>
      </c>
      <c r="CY62" s="16">
        <v>13</v>
      </c>
      <c r="CZ62" s="16">
        <v>13</v>
      </c>
      <c r="DA62" s="16">
        <v>13</v>
      </c>
      <c r="DB62" s="16">
        <v>13</v>
      </c>
      <c r="DC62" s="16">
        <v>14</v>
      </c>
      <c r="DD62">
        <v>1</v>
      </c>
      <c r="DE62">
        <v>1</v>
      </c>
      <c r="DG62">
        <v>1</v>
      </c>
      <c r="DM62" t="s">
        <v>629</v>
      </c>
      <c r="DN62" t="s">
        <v>630</v>
      </c>
      <c r="DO62" s="13">
        <v>6</v>
      </c>
      <c r="DP62" s="13">
        <v>6</v>
      </c>
      <c r="DQ62" s="13">
        <v>6</v>
      </c>
      <c r="DR62" s="13">
        <v>7</v>
      </c>
      <c r="DT62">
        <v>1</v>
      </c>
      <c r="DZ62">
        <v>1</v>
      </c>
      <c r="EA62">
        <v>1</v>
      </c>
      <c r="EH62">
        <v>1</v>
      </c>
      <c r="EI62">
        <v>1</v>
      </c>
    </row>
    <row r="63" spans="1:139" x14ac:dyDescent="0.25">
      <c r="A63" s="10">
        <v>43586.949212962965</v>
      </c>
      <c r="C63">
        <v>68</v>
      </c>
      <c r="D63">
        <v>6</v>
      </c>
      <c r="E63">
        <v>1</v>
      </c>
      <c r="F63">
        <v>3</v>
      </c>
      <c r="G63">
        <v>1</v>
      </c>
      <c r="H63">
        <v>1</v>
      </c>
      <c r="I63">
        <v>4</v>
      </c>
      <c r="J63">
        <v>1</v>
      </c>
      <c r="K63">
        <v>2</v>
      </c>
      <c r="M63" s="13">
        <v>14</v>
      </c>
      <c r="S63">
        <v>4</v>
      </c>
      <c r="AL63" s="16">
        <v>4</v>
      </c>
      <c r="AM63" s="13">
        <v>5</v>
      </c>
      <c r="AN63">
        <v>1</v>
      </c>
      <c r="AO63" t="s">
        <v>632</v>
      </c>
      <c r="AP63">
        <v>1</v>
      </c>
      <c r="AU63">
        <v>1</v>
      </c>
      <c r="AX63">
        <v>1</v>
      </c>
      <c r="AY63">
        <v>1</v>
      </c>
      <c r="BC63">
        <v>1</v>
      </c>
      <c r="BG63">
        <v>1</v>
      </c>
      <c r="BH63">
        <v>1</v>
      </c>
      <c r="BK63" t="s">
        <v>633</v>
      </c>
      <c r="BL63">
        <v>1</v>
      </c>
      <c r="BN63">
        <v>1</v>
      </c>
      <c r="BS63" s="13">
        <v>81</v>
      </c>
      <c r="BW63" s="20">
        <v>140</v>
      </c>
      <c r="BX63" s="20">
        <v>75</v>
      </c>
      <c r="BY63" s="20">
        <v>75</v>
      </c>
      <c r="BZ63" s="20"/>
      <c r="CB63">
        <v>1</v>
      </c>
      <c r="CH63">
        <v>1</v>
      </c>
      <c r="CI63">
        <v>1</v>
      </c>
      <c r="CJ63" t="s">
        <v>634</v>
      </c>
      <c r="CK63" t="s">
        <v>635</v>
      </c>
      <c r="CL63">
        <v>1</v>
      </c>
      <c r="CT63" s="16">
        <v>14</v>
      </c>
      <c r="CU63" s="16">
        <v>15</v>
      </c>
      <c r="CV63" s="16">
        <v>14</v>
      </c>
      <c r="CW63" s="16">
        <v>14</v>
      </c>
      <c r="CX63" s="16">
        <v>15</v>
      </c>
      <c r="CY63" s="16">
        <v>15</v>
      </c>
      <c r="CZ63" s="16">
        <v>15</v>
      </c>
      <c r="DA63" s="16">
        <v>15</v>
      </c>
      <c r="DB63" s="16">
        <v>15</v>
      </c>
      <c r="DC63" s="16">
        <v>15</v>
      </c>
      <c r="DD63">
        <v>1</v>
      </c>
      <c r="DF63">
        <v>1</v>
      </c>
      <c r="DH63">
        <v>1</v>
      </c>
      <c r="DI63">
        <v>1</v>
      </c>
      <c r="DJ63">
        <v>1</v>
      </c>
      <c r="DM63" t="s">
        <v>636</v>
      </c>
      <c r="DN63" t="s">
        <v>637</v>
      </c>
      <c r="DO63" s="13">
        <v>6</v>
      </c>
      <c r="DP63" s="13">
        <v>7</v>
      </c>
      <c r="DQ63" s="13">
        <v>5</v>
      </c>
      <c r="DR63" s="13">
        <v>10</v>
      </c>
      <c r="DV63">
        <v>1</v>
      </c>
      <c r="EA63">
        <v>1</v>
      </c>
      <c r="EF63">
        <v>7</v>
      </c>
      <c r="EH63">
        <v>1</v>
      </c>
      <c r="EI63">
        <v>1</v>
      </c>
    </row>
    <row r="64" spans="1:139" x14ac:dyDescent="0.25">
      <c r="A64" s="10">
        <v>43587.393761574072</v>
      </c>
      <c r="B64">
        <v>5</v>
      </c>
      <c r="C64">
        <v>9</v>
      </c>
      <c r="D64">
        <v>5</v>
      </c>
      <c r="E64">
        <v>1</v>
      </c>
      <c r="F64">
        <v>6</v>
      </c>
      <c r="G64">
        <v>5</v>
      </c>
      <c r="H64">
        <v>4</v>
      </c>
      <c r="I64">
        <v>3</v>
      </c>
      <c r="J64">
        <v>1</v>
      </c>
      <c r="K64">
        <v>2</v>
      </c>
      <c r="M64" s="13">
        <v>5</v>
      </c>
      <c r="S64">
        <v>1</v>
      </c>
      <c r="AA64">
        <v>1</v>
      </c>
      <c r="AJ64">
        <v>1</v>
      </c>
      <c r="AL64" s="16">
        <v>4</v>
      </c>
      <c r="AM64" s="13">
        <v>8</v>
      </c>
      <c r="AN64">
        <v>1</v>
      </c>
      <c r="AO64" t="s">
        <v>639</v>
      </c>
      <c r="AP64">
        <v>1</v>
      </c>
      <c r="BH64">
        <v>1</v>
      </c>
      <c r="BK64" t="s">
        <v>640</v>
      </c>
      <c r="BL64">
        <v>1</v>
      </c>
      <c r="BN64">
        <v>1</v>
      </c>
      <c r="BO64">
        <v>1</v>
      </c>
      <c r="BS64" s="13">
        <v>100</v>
      </c>
      <c r="BW64" s="20">
        <v>200</v>
      </c>
      <c r="BX64" s="20">
        <v>100</v>
      </c>
      <c r="BY64" s="20"/>
      <c r="BZ64" s="20"/>
      <c r="CA64">
        <v>1</v>
      </c>
      <c r="CB64">
        <v>1</v>
      </c>
      <c r="CC64">
        <v>1</v>
      </c>
      <c r="CD64">
        <v>1</v>
      </c>
      <c r="CF64">
        <v>1</v>
      </c>
      <c r="CK64" t="s">
        <v>641</v>
      </c>
      <c r="CT64" s="16">
        <v>15</v>
      </c>
      <c r="CU64" s="16">
        <v>16</v>
      </c>
      <c r="CV64" s="16">
        <v>14</v>
      </c>
      <c r="CW64" s="16">
        <v>15</v>
      </c>
      <c r="CY64" s="16">
        <v>14</v>
      </c>
      <c r="CZ64" s="16">
        <v>14</v>
      </c>
      <c r="DA64" s="16">
        <v>16</v>
      </c>
      <c r="DB64" s="16">
        <v>14</v>
      </c>
      <c r="DC64" s="16">
        <v>14</v>
      </c>
      <c r="DD64">
        <v>1</v>
      </c>
      <c r="DE64">
        <v>1</v>
      </c>
      <c r="DF64">
        <v>1</v>
      </c>
      <c r="DG64">
        <v>1</v>
      </c>
      <c r="DI64">
        <v>1</v>
      </c>
      <c r="DJ64">
        <v>1</v>
      </c>
      <c r="DM64" t="s">
        <v>642</v>
      </c>
      <c r="DN64" t="s">
        <v>643</v>
      </c>
      <c r="DO64" s="13">
        <v>7</v>
      </c>
      <c r="DP64" s="13">
        <v>6</v>
      </c>
      <c r="DQ64" s="13">
        <v>5</v>
      </c>
      <c r="DR64" s="13">
        <v>8</v>
      </c>
      <c r="DU64">
        <v>1</v>
      </c>
      <c r="DV64">
        <v>1</v>
      </c>
      <c r="EA64">
        <v>1</v>
      </c>
      <c r="EF64">
        <v>5</v>
      </c>
      <c r="EG64" t="s">
        <v>644</v>
      </c>
      <c r="EH64">
        <v>1</v>
      </c>
      <c r="EI64">
        <v>1</v>
      </c>
    </row>
    <row r="65" spans="1:139" x14ac:dyDescent="0.25">
      <c r="A65" s="10">
        <v>43587.469768518517</v>
      </c>
      <c r="D65">
        <v>4</v>
      </c>
      <c r="E65">
        <v>3</v>
      </c>
      <c r="F65">
        <v>6</v>
      </c>
      <c r="G65">
        <v>2</v>
      </c>
      <c r="H65">
        <v>4</v>
      </c>
      <c r="I65">
        <v>6</v>
      </c>
      <c r="J65">
        <v>1</v>
      </c>
      <c r="K65">
        <v>2</v>
      </c>
      <c r="M65" s="13">
        <v>11</v>
      </c>
      <c r="S65">
        <v>2</v>
      </c>
      <c r="AL65" s="16">
        <v>3</v>
      </c>
      <c r="AM65" s="13">
        <v>7</v>
      </c>
      <c r="AN65">
        <v>1</v>
      </c>
      <c r="AP65">
        <v>1</v>
      </c>
      <c r="BL65">
        <v>2</v>
      </c>
      <c r="BN65">
        <v>1</v>
      </c>
      <c r="BS65" s="13">
        <v>95</v>
      </c>
      <c r="BW65" s="20">
        <v>60</v>
      </c>
      <c r="BX65" s="20">
        <v>16</v>
      </c>
      <c r="BY65" s="20"/>
      <c r="BZ65" s="20"/>
      <c r="CD65">
        <v>1</v>
      </c>
      <c r="CF65">
        <v>1</v>
      </c>
      <c r="CL65">
        <v>1</v>
      </c>
      <c r="CT65" s="16">
        <v>13</v>
      </c>
      <c r="CU65" s="16">
        <v>14</v>
      </c>
      <c r="CV65" s="16">
        <v>13</v>
      </c>
      <c r="CW65" s="16">
        <v>14</v>
      </c>
      <c r="DA65" s="16">
        <v>13</v>
      </c>
      <c r="DB65" s="16">
        <v>13</v>
      </c>
      <c r="DC65" s="16">
        <v>14</v>
      </c>
      <c r="DD65">
        <v>1</v>
      </c>
      <c r="DE65">
        <v>1</v>
      </c>
      <c r="DG65">
        <v>1</v>
      </c>
      <c r="DO65" s="13">
        <v>5</v>
      </c>
      <c r="DP65" s="13">
        <v>8</v>
      </c>
      <c r="DQ65" s="13">
        <v>5</v>
      </c>
      <c r="DR65" s="13">
        <v>9</v>
      </c>
      <c r="DU65">
        <v>1</v>
      </c>
      <c r="DV65">
        <v>1</v>
      </c>
      <c r="EE65">
        <v>1</v>
      </c>
      <c r="EF65">
        <v>4</v>
      </c>
      <c r="EH65">
        <v>2</v>
      </c>
      <c r="EI65">
        <v>2</v>
      </c>
    </row>
    <row r="66" spans="1:139" x14ac:dyDescent="0.25">
      <c r="A66" s="10">
        <v>43590.647337962961</v>
      </c>
      <c r="B66">
        <v>100</v>
      </c>
      <c r="C66">
        <v>100</v>
      </c>
      <c r="D66">
        <v>4</v>
      </c>
      <c r="E66">
        <v>4</v>
      </c>
      <c r="F66">
        <v>7</v>
      </c>
      <c r="H66">
        <v>1</v>
      </c>
      <c r="I66">
        <v>4</v>
      </c>
      <c r="J66">
        <v>1</v>
      </c>
      <c r="K66">
        <v>2</v>
      </c>
      <c r="M66" s="13">
        <v>2</v>
      </c>
      <c r="S66">
        <v>1</v>
      </c>
      <c r="W66">
        <v>1</v>
      </c>
      <c r="AL66" s="16">
        <v>1</v>
      </c>
      <c r="AM66" s="13">
        <v>5</v>
      </c>
      <c r="AN66">
        <v>2</v>
      </c>
      <c r="AO66" t="s">
        <v>680</v>
      </c>
      <c r="AP66">
        <v>1</v>
      </c>
      <c r="AU66">
        <v>1</v>
      </c>
      <c r="AX66">
        <v>1</v>
      </c>
      <c r="AY66">
        <v>1</v>
      </c>
      <c r="BC66">
        <v>1</v>
      </c>
      <c r="BG66">
        <v>1</v>
      </c>
      <c r="BJ66">
        <v>1</v>
      </c>
      <c r="BL66">
        <v>1</v>
      </c>
      <c r="BN66">
        <v>1</v>
      </c>
      <c r="BP66">
        <v>1</v>
      </c>
      <c r="BS66" s="13">
        <v>75</v>
      </c>
      <c r="BW66" s="20"/>
      <c r="BX66" s="20"/>
      <c r="BY66" s="20"/>
      <c r="BZ66" s="20"/>
      <c r="CA66">
        <v>1</v>
      </c>
      <c r="CL66">
        <v>1</v>
      </c>
      <c r="CP66">
        <v>1</v>
      </c>
      <c r="CT66" s="16">
        <v>13</v>
      </c>
      <c r="CU66" s="16">
        <v>14</v>
      </c>
      <c r="CV66" s="16">
        <v>14</v>
      </c>
      <c r="CW66" s="16">
        <v>14</v>
      </c>
      <c r="CX66" s="16">
        <v>14</v>
      </c>
      <c r="CY66" s="16">
        <v>14</v>
      </c>
      <c r="CZ66" s="16">
        <v>14</v>
      </c>
      <c r="DA66" s="16">
        <v>14</v>
      </c>
      <c r="DB66" s="16">
        <v>14</v>
      </c>
      <c r="DC66" s="16">
        <v>14</v>
      </c>
      <c r="DK66">
        <v>1</v>
      </c>
      <c r="DL66" t="s">
        <v>681</v>
      </c>
      <c r="DO66" s="13">
        <v>7</v>
      </c>
      <c r="DP66" s="13">
        <v>7</v>
      </c>
      <c r="DR66" s="13">
        <v>9</v>
      </c>
      <c r="DU66">
        <v>1</v>
      </c>
      <c r="DV66">
        <v>1</v>
      </c>
      <c r="EA66">
        <v>1</v>
      </c>
      <c r="EF66">
        <v>7</v>
      </c>
      <c r="EH66">
        <v>2</v>
      </c>
      <c r="EI66">
        <v>2</v>
      </c>
    </row>
    <row r="67" spans="1:139" x14ac:dyDescent="0.25">
      <c r="A67" s="10">
        <v>43592.496990740743</v>
      </c>
      <c r="C67">
        <v>70</v>
      </c>
      <c r="D67">
        <v>4</v>
      </c>
      <c r="E67">
        <v>2</v>
      </c>
      <c r="F67">
        <v>2</v>
      </c>
      <c r="G67">
        <v>5</v>
      </c>
      <c r="H67">
        <v>4</v>
      </c>
      <c r="I67">
        <v>2</v>
      </c>
      <c r="J67">
        <v>1</v>
      </c>
      <c r="K67">
        <v>2</v>
      </c>
      <c r="M67" s="13">
        <v>12</v>
      </c>
      <c r="S67">
        <v>2</v>
      </c>
      <c r="AL67" s="16">
        <v>4</v>
      </c>
      <c r="AM67" s="13">
        <v>6</v>
      </c>
      <c r="AN67">
        <v>1</v>
      </c>
      <c r="AO67" t="s">
        <v>684</v>
      </c>
      <c r="AP67">
        <v>1</v>
      </c>
      <c r="AU67">
        <v>1</v>
      </c>
      <c r="AW67">
        <v>1</v>
      </c>
      <c r="AY67">
        <v>1</v>
      </c>
      <c r="BB67">
        <v>1</v>
      </c>
      <c r="BG67">
        <v>1</v>
      </c>
      <c r="BH67">
        <v>1</v>
      </c>
      <c r="BL67">
        <v>1</v>
      </c>
      <c r="BN67">
        <v>1</v>
      </c>
      <c r="BO67">
        <v>1</v>
      </c>
      <c r="BP67">
        <v>1</v>
      </c>
      <c r="BS67" s="13">
        <v>74</v>
      </c>
      <c r="BT67">
        <v>1</v>
      </c>
      <c r="BU67">
        <v>2</v>
      </c>
      <c r="BV67">
        <v>3</v>
      </c>
      <c r="BW67" s="20">
        <v>180</v>
      </c>
      <c r="BX67" s="20">
        <v>100</v>
      </c>
      <c r="BY67" s="20">
        <v>110</v>
      </c>
      <c r="BZ67" s="20">
        <v>80</v>
      </c>
      <c r="CB67">
        <v>1</v>
      </c>
      <c r="CC67">
        <v>1</v>
      </c>
      <c r="CL67">
        <v>1</v>
      </c>
      <c r="CP67">
        <v>1</v>
      </c>
      <c r="CT67" s="16">
        <v>16</v>
      </c>
      <c r="CU67" s="16">
        <v>15</v>
      </c>
      <c r="CV67" s="16">
        <v>14</v>
      </c>
      <c r="CW67" s="16">
        <v>14</v>
      </c>
      <c r="CX67" s="16">
        <v>15</v>
      </c>
      <c r="CY67" s="16">
        <v>16</v>
      </c>
      <c r="CZ67" s="16">
        <v>16</v>
      </c>
      <c r="DA67" s="16">
        <v>15</v>
      </c>
      <c r="DB67" s="16">
        <v>14</v>
      </c>
      <c r="DC67" s="16">
        <v>13</v>
      </c>
      <c r="DD67">
        <v>1</v>
      </c>
      <c r="DF67">
        <v>1</v>
      </c>
      <c r="DG67">
        <v>1</v>
      </c>
      <c r="DH67">
        <v>1</v>
      </c>
      <c r="DI67">
        <v>1</v>
      </c>
      <c r="DJ67">
        <v>1</v>
      </c>
      <c r="DM67" t="s">
        <v>685</v>
      </c>
      <c r="DN67" t="s">
        <v>202</v>
      </c>
      <c r="DO67" s="13">
        <v>8</v>
      </c>
      <c r="DP67" s="13">
        <v>8</v>
      </c>
      <c r="DQ67" s="13">
        <v>5</v>
      </c>
      <c r="DR67" s="13">
        <v>9</v>
      </c>
      <c r="DU67">
        <v>1</v>
      </c>
      <c r="DV67">
        <v>1</v>
      </c>
      <c r="EA67">
        <v>1</v>
      </c>
      <c r="EF67">
        <v>4</v>
      </c>
      <c r="EH67">
        <v>2</v>
      </c>
      <c r="EI67">
        <v>2</v>
      </c>
    </row>
    <row r="68" spans="1:139" x14ac:dyDescent="0.25">
      <c r="A68" s="10">
        <v>43592.683946759258</v>
      </c>
      <c r="B68">
        <v>64</v>
      </c>
      <c r="C68">
        <v>62</v>
      </c>
      <c r="D68">
        <v>5</v>
      </c>
      <c r="E68">
        <v>5</v>
      </c>
      <c r="F68">
        <v>2</v>
      </c>
      <c r="G68">
        <v>7</v>
      </c>
      <c r="H68">
        <v>1</v>
      </c>
      <c r="I68">
        <v>5</v>
      </c>
      <c r="J68">
        <v>2</v>
      </c>
      <c r="K68">
        <v>2</v>
      </c>
      <c r="M68" s="13">
        <v>8</v>
      </c>
      <c r="S68">
        <v>2</v>
      </c>
      <c r="AL68" s="16">
        <v>2</v>
      </c>
      <c r="AM68" s="13">
        <v>8</v>
      </c>
      <c r="AN68">
        <v>2</v>
      </c>
      <c r="AO68" t="s">
        <v>759</v>
      </c>
      <c r="AP68">
        <v>1</v>
      </c>
      <c r="AU68">
        <v>1</v>
      </c>
      <c r="AX68">
        <v>1</v>
      </c>
      <c r="BA68">
        <v>1</v>
      </c>
      <c r="BC68">
        <v>1</v>
      </c>
      <c r="BF68">
        <v>1</v>
      </c>
      <c r="BI68">
        <v>1</v>
      </c>
      <c r="BL68">
        <v>1</v>
      </c>
      <c r="BN68">
        <v>1</v>
      </c>
      <c r="BO68">
        <v>1</v>
      </c>
      <c r="BP68">
        <v>1</v>
      </c>
      <c r="BS68" s="13">
        <v>83</v>
      </c>
      <c r="BT68">
        <v>2</v>
      </c>
      <c r="BU68">
        <v>1</v>
      </c>
      <c r="BV68">
        <v>3</v>
      </c>
      <c r="BW68" s="20">
        <v>130</v>
      </c>
      <c r="BX68" s="20">
        <v>65</v>
      </c>
      <c r="BY68" s="20"/>
      <c r="BZ68" s="20">
        <v>40</v>
      </c>
      <c r="CI68">
        <v>1</v>
      </c>
      <c r="CJ68" t="s">
        <v>198</v>
      </c>
      <c r="CL68">
        <v>1</v>
      </c>
      <c r="CP68">
        <v>1</v>
      </c>
      <c r="CT68" s="16">
        <v>13</v>
      </c>
      <c r="CU68" s="16">
        <v>15</v>
      </c>
      <c r="CV68" s="16">
        <v>13</v>
      </c>
      <c r="CW68" s="16">
        <v>15</v>
      </c>
      <c r="CX68" s="16">
        <v>13</v>
      </c>
      <c r="CY68" s="16">
        <v>13</v>
      </c>
      <c r="CZ68" s="16">
        <v>14</v>
      </c>
      <c r="DA68" s="16">
        <v>13</v>
      </c>
      <c r="DB68" s="16">
        <v>13</v>
      </c>
      <c r="DC68" s="16">
        <v>13</v>
      </c>
      <c r="DE68">
        <v>1</v>
      </c>
      <c r="DI68">
        <v>1</v>
      </c>
      <c r="DJ68">
        <v>1</v>
      </c>
      <c r="DM68" t="s">
        <v>760</v>
      </c>
      <c r="DN68" t="s">
        <v>202</v>
      </c>
      <c r="DO68" s="13">
        <v>8</v>
      </c>
      <c r="DP68" s="13">
        <v>8</v>
      </c>
      <c r="DQ68" s="13">
        <v>5</v>
      </c>
      <c r="DR68" s="13">
        <v>9</v>
      </c>
      <c r="DU68">
        <v>1</v>
      </c>
      <c r="DV68">
        <v>1</v>
      </c>
      <c r="EA68">
        <v>1</v>
      </c>
      <c r="EF68">
        <v>5</v>
      </c>
      <c r="EH68">
        <v>1</v>
      </c>
      <c r="EI68">
        <v>2</v>
      </c>
    </row>
    <row r="69" spans="1:139" x14ac:dyDescent="0.25">
      <c r="A69" s="10">
        <v>43592.789375</v>
      </c>
      <c r="B69">
        <v>75</v>
      </c>
      <c r="C69">
        <v>72</v>
      </c>
      <c r="D69">
        <v>4</v>
      </c>
      <c r="E69">
        <v>1</v>
      </c>
      <c r="F69">
        <v>2</v>
      </c>
      <c r="G69">
        <v>4</v>
      </c>
      <c r="H69">
        <v>2</v>
      </c>
      <c r="I69">
        <v>5</v>
      </c>
      <c r="J69">
        <v>2</v>
      </c>
      <c r="K69">
        <v>2</v>
      </c>
      <c r="M69" s="13">
        <v>7</v>
      </c>
      <c r="S69">
        <v>3</v>
      </c>
      <c r="AL69" s="16">
        <v>4</v>
      </c>
      <c r="AM69" s="13">
        <v>8</v>
      </c>
      <c r="AN69">
        <v>2</v>
      </c>
      <c r="AP69">
        <v>1</v>
      </c>
      <c r="AU69">
        <v>1</v>
      </c>
      <c r="AX69">
        <v>1</v>
      </c>
      <c r="AY69">
        <v>1</v>
      </c>
      <c r="BD69">
        <v>1</v>
      </c>
      <c r="BG69">
        <v>1</v>
      </c>
      <c r="BJ69">
        <v>1</v>
      </c>
      <c r="BL69">
        <v>2</v>
      </c>
      <c r="BN69">
        <v>1</v>
      </c>
      <c r="BO69">
        <v>1</v>
      </c>
      <c r="BP69">
        <v>1</v>
      </c>
      <c r="BS69" s="13">
        <v>70</v>
      </c>
      <c r="BT69">
        <v>1</v>
      </c>
      <c r="BU69">
        <v>3</v>
      </c>
      <c r="BV69">
        <v>2</v>
      </c>
      <c r="BW69" s="20">
        <v>400</v>
      </c>
      <c r="BX69" s="20">
        <v>100</v>
      </c>
      <c r="BY69" s="20">
        <v>50</v>
      </c>
      <c r="BZ69" s="20">
        <v>20</v>
      </c>
      <c r="CC69">
        <v>1</v>
      </c>
      <c r="CF69">
        <v>1</v>
      </c>
      <c r="CL69">
        <v>1</v>
      </c>
      <c r="CP69">
        <v>1</v>
      </c>
      <c r="CT69" s="16">
        <v>15</v>
      </c>
      <c r="CU69" s="16">
        <v>15</v>
      </c>
      <c r="CV69" s="16">
        <v>13</v>
      </c>
      <c r="CW69" s="16">
        <v>14</v>
      </c>
      <c r="CX69" s="16">
        <v>14</v>
      </c>
      <c r="CY69" s="16">
        <v>14</v>
      </c>
      <c r="CZ69" s="16">
        <v>14</v>
      </c>
      <c r="DA69" s="16">
        <v>14</v>
      </c>
      <c r="DB69" s="16">
        <v>14</v>
      </c>
      <c r="DC69" s="16">
        <v>14</v>
      </c>
      <c r="DE69">
        <v>1</v>
      </c>
      <c r="DF69">
        <v>1</v>
      </c>
      <c r="DH69">
        <v>1</v>
      </c>
      <c r="DO69" s="13">
        <v>8</v>
      </c>
      <c r="DP69" s="13">
        <v>8</v>
      </c>
      <c r="DQ69" s="13">
        <v>8</v>
      </c>
      <c r="DR69" s="13">
        <v>6</v>
      </c>
      <c r="DS69">
        <v>1</v>
      </c>
      <c r="DY69">
        <v>1</v>
      </c>
      <c r="EB69">
        <v>1</v>
      </c>
      <c r="EH69">
        <v>2</v>
      </c>
      <c r="EI69">
        <v>2</v>
      </c>
    </row>
    <row r="70" spans="1:139" x14ac:dyDescent="0.25">
      <c r="A70" s="10">
        <v>43593.311400462961</v>
      </c>
      <c r="C70">
        <v>68</v>
      </c>
      <c r="D70">
        <v>4</v>
      </c>
      <c r="E70">
        <v>3</v>
      </c>
      <c r="F70">
        <v>5</v>
      </c>
      <c r="G70">
        <v>4</v>
      </c>
      <c r="I70">
        <v>4</v>
      </c>
      <c r="K70">
        <v>2</v>
      </c>
      <c r="M70" s="13">
        <v>15</v>
      </c>
      <c r="S70">
        <v>4</v>
      </c>
      <c r="AL70" s="16">
        <v>3</v>
      </c>
      <c r="AM70" s="13">
        <v>5</v>
      </c>
      <c r="AN70">
        <v>1</v>
      </c>
      <c r="AP70">
        <v>1</v>
      </c>
      <c r="AT70">
        <v>1</v>
      </c>
      <c r="AX70">
        <v>1</v>
      </c>
      <c r="AY70">
        <v>1</v>
      </c>
      <c r="BD70">
        <v>1</v>
      </c>
      <c r="BE70">
        <v>1</v>
      </c>
      <c r="BI70">
        <v>1</v>
      </c>
      <c r="BL70">
        <v>1</v>
      </c>
      <c r="BN70">
        <v>1</v>
      </c>
      <c r="BS70" s="13">
        <v>100</v>
      </c>
      <c r="BW70" s="20">
        <v>75</v>
      </c>
      <c r="BX70" s="20"/>
      <c r="BY70" s="20"/>
      <c r="BZ70" s="20"/>
      <c r="CI70">
        <v>1</v>
      </c>
      <c r="CK70" t="s">
        <v>850</v>
      </c>
      <c r="CL70">
        <v>1</v>
      </c>
      <c r="CT70" s="16">
        <v>14</v>
      </c>
      <c r="CU70" s="16">
        <v>14</v>
      </c>
      <c r="CV70" s="16">
        <v>14</v>
      </c>
      <c r="CW70" s="16">
        <v>14</v>
      </c>
      <c r="CX70" s="16">
        <v>14</v>
      </c>
      <c r="CY70" s="16">
        <v>14</v>
      </c>
      <c r="CZ70" s="16">
        <v>14</v>
      </c>
      <c r="DA70" s="16">
        <v>14</v>
      </c>
      <c r="DB70" s="16">
        <v>14</v>
      </c>
      <c r="DC70" s="16">
        <v>14</v>
      </c>
      <c r="DJ70">
        <v>1</v>
      </c>
      <c r="DO70" s="13">
        <v>6</v>
      </c>
      <c r="DP70" s="13">
        <v>6</v>
      </c>
      <c r="DQ70" s="13">
        <v>6</v>
      </c>
      <c r="DR70" s="13">
        <v>9</v>
      </c>
      <c r="DU70">
        <v>1</v>
      </c>
      <c r="DZ70">
        <v>1</v>
      </c>
      <c r="EA70">
        <v>1</v>
      </c>
      <c r="EF70">
        <v>4</v>
      </c>
      <c r="EH70">
        <v>2</v>
      </c>
      <c r="EI70">
        <v>2</v>
      </c>
    </row>
    <row r="71" spans="1:139" x14ac:dyDescent="0.25">
      <c r="A71" s="10">
        <v>43593.387638888889</v>
      </c>
      <c r="B71">
        <v>70</v>
      </c>
      <c r="D71">
        <v>3</v>
      </c>
      <c r="E71">
        <v>3</v>
      </c>
      <c r="F71">
        <v>3</v>
      </c>
      <c r="G71">
        <v>5</v>
      </c>
      <c r="H71">
        <v>2</v>
      </c>
      <c r="I71">
        <v>6</v>
      </c>
      <c r="J71">
        <v>1</v>
      </c>
      <c r="K71">
        <v>2</v>
      </c>
      <c r="M71" s="13">
        <v>13</v>
      </c>
      <c r="S71">
        <v>1</v>
      </c>
      <c r="AB71">
        <v>1</v>
      </c>
      <c r="AL71" s="16">
        <v>4</v>
      </c>
      <c r="AM71" s="13">
        <v>8</v>
      </c>
      <c r="AN71">
        <v>2</v>
      </c>
      <c r="AO71" t="s">
        <v>853</v>
      </c>
      <c r="AP71">
        <v>1</v>
      </c>
      <c r="AT71">
        <v>1</v>
      </c>
      <c r="AX71">
        <v>1</v>
      </c>
      <c r="AZ71">
        <v>1</v>
      </c>
      <c r="BC71">
        <v>1</v>
      </c>
      <c r="BE71">
        <v>1</v>
      </c>
      <c r="BJ71">
        <v>1</v>
      </c>
      <c r="BL71">
        <v>1</v>
      </c>
      <c r="BN71">
        <v>1</v>
      </c>
      <c r="BO71">
        <v>1</v>
      </c>
      <c r="BP71">
        <v>1</v>
      </c>
      <c r="BS71" s="13">
        <v>80</v>
      </c>
      <c r="BW71" s="20">
        <v>150</v>
      </c>
      <c r="BX71" s="20">
        <v>90</v>
      </c>
      <c r="BY71" s="20">
        <v>65</v>
      </c>
      <c r="BZ71" s="20"/>
      <c r="CD71">
        <v>1</v>
      </c>
      <c r="CG71">
        <v>1</v>
      </c>
      <c r="CK71" t="s">
        <v>854</v>
      </c>
      <c r="CL71">
        <v>1</v>
      </c>
      <c r="CP71">
        <v>1</v>
      </c>
      <c r="CT71" s="16">
        <v>14</v>
      </c>
      <c r="CU71" s="16">
        <v>16</v>
      </c>
      <c r="CV71" s="16">
        <v>15</v>
      </c>
      <c r="CW71" s="16">
        <v>15</v>
      </c>
      <c r="CX71" s="16">
        <v>15</v>
      </c>
      <c r="CY71" s="16">
        <v>15</v>
      </c>
      <c r="CZ71" s="16">
        <v>15</v>
      </c>
      <c r="DA71" s="16">
        <v>15</v>
      </c>
      <c r="DB71" s="16">
        <v>15</v>
      </c>
      <c r="DC71" s="16">
        <v>15</v>
      </c>
      <c r="DD71">
        <v>1</v>
      </c>
      <c r="DE71">
        <v>1</v>
      </c>
      <c r="DF71">
        <v>1</v>
      </c>
      <c r="DG71">
        <v>1</v>
      </c>
      <c r="DH71">
        <v>1</v>
      </c>
      <c r="DJ71">
        <v>1</v>
      </c>
      <c r="DM71" t="s">
        <v>855</v>
      </c>
      <c r="DN71" t="s">
        <v>268</v>
      </c>
      <c r="DO71" s="13">
        <v>6</v>
      </c>
      <c r="DP71" s="13">
        <v>6</v>
      </c>
      <c r="DQ71" s="13">
        <v>5</v>
      </c>
      <c r="DR71" s="13">
        <v>7</v>
      </c>
      <c r="DU71">
        <v>1</v>
      </c>
      <c r="DV71">
        <v>1</v>
      </c>
      <c r="DZ71">
        <v>1</v>
      </c>
      <c r="EA71">
        <v>1</v>
      </c>
      <c r="EE71">
        <v>1</v>
      </c>
      <c r="EF71">
        <v>4</v>
      </c>
      <c r="EH71">
        <v>2</v>
      </c>
      <c r="EI71">
        <v>1</v>
      </c>
    </row>
    <row r="72" spans="1:139" x14ac:dyDescent="0.25">
      <c r="A72" s="10">
        <v>43593.434259259258</v>
      </c>
      <c r="B72">
        <v>50</v>
      </c>
      <c r="C72">
        <v>16</v>
      </c>
      <c r="D72">
        <v>1</v>
      </c>
      <c r="E72">
        <v>6</v>
      </c>
      <c r="F72">
        <v>7</v>
      </c>
      <c r="G72">
        <v>4</v>
      </c>
      <c r="H72">
        <v>4</v>
      </c>
      <c r="I72">
        <v>5</v>
      </c>
      <c r="J72">
        <v>1</v>
      </c>
      <c r="K72">
        <v>2</v>
      </c>
      <c r="M72" s="13">
        <v>3</v>
      </c>
      <c r="S72">
        <v>1</v>
      </c>
      <c r="AA72">
        <v>1</v>
      </c>
      <c r="AB72">
        <v>1</v>
      </c>
      <c r="AL72" s="16">
        <v>1</v>
      </c>
      <c r="AM72" s="13">
        <v>5</v>
      </c>
      <c r="AN72">
        <v>1</v>
      </c>
      <c r="AO72" t="s">
        <v>876</v>
      </c>
      <c r="AQ72">
        <v>1</v>
      </c>
      <c r="AT72">
        <v>1</v>
      </c>
      <c r="AW72">
        <v>1</v>
      </c>
      <c r="AZ72">
        <v>1</v>
      </c>
      <c r="BD72">
        <v>1</v>
      </c>
      <c r="BG72">
        <v>1</v>
      </c>
      <c r="BJ72">
        <v>1</v>
      </c>
      <c r="BW72" s="20"/>
      <c r="BX72" s="20"/>
      <c r="BY72" s="20"/>
      <c r="BZ72" s="20"/>
      <c r="CK72" t="s">
        <v>877</v>
      </c>
      <c r="DM72" t="s">
        <v>878</v>
      </c>
      <c r="DN72" t="s">
        <v>879</v>
      </c>
      <c r="DO72" s="13">
        <v>8</v>
      </c>
      <c r="DP72" s="13">
        <v>8</v>
      </c>
      <c r="DQ72" s="13">
        <v>5</v>
      </c>
      <c r="DR72" s="13">
        <v>10</v>
      </c>
      <c r="DU72">
        <v>1</v>
      </c>
      <c r="DV72">
        <v>1</v>
      </c>
      <c r="EA72">
        <v>1</v>
      </c>
      <c r="EF72">
        <v>3</v>
      </c>
      <c r="EH72">
        <v>2</v>
      </c>
      <c r="EI72">
        <v>1</v>
      </c>
    </row>
    <row r="73" spans="1:139" x14ac:dyDescent="0.25">
      <c r="A73" s="10">
        <v>43593.465949074074</v>
      </c>
      <c r="B73">
        <v>60</v>
      </c>
      <c r="C73">
        <v>70</v>
      </c>
      <c r="D73">
        <v>6</v>
      </c>
      <c r="E73">
        <v>2</v>
      </c>
      <c r="F73">
        <v>6</v>
      </c>
      <c r="G73">
        <v>2</v>
      </c>
      <c r="H73">
        <v>1</v>
      </c>
      <c r="I73">
        <v>4</v>
      </c>
      <c r="J73">
        <v>1</v>
      </c>
      <c r="K73">
        <v>2</v>
      </c>
      <c r="M73" s="13">
        <v>8</v>
      </c>
      <c r="S73">
        <v>1</v>
      </c>
      <c r="W73">
        <v>1</v>
      </c>
      <c r="Z73">
        <v>1</v>
      </c>
      <c r="AB73">
        <v>1</v>
      </c>
      <c r="AL73" s="16">
        <v>1</v>
      </c>
      <c r="AM73" s="13">
        <v>6</v>
      </c>
      <c r="AN73">
        <v>2</v>
      </c>
      <c r="AO73" t="s">
        <v>884</v>
      </c>
      <c r="AP73">
        <v>1</v>
      </c>
      <c r="AT73">
        <v>1</v>
      </c>
      <c r="AX73">
        <v>1</v>
      </c>
      <c r="AY73">
        <v>1</v>
      </c>
      <c r="BC73">
        <v>1</v>
      </c>
      <c r="BF73">
        <v>1</v>
      </c>
      <c r="BI73">
        <v>1</v>
      </c>
      <c r="BK73" t="s">
        <v>885</v>
      </c>
      <c r="BL73">
        <v>2</v>
      </c>
      <c r="BN73">
        <v>1</v>
      </c>
      <c r="BP73">
        <v>1</v>
      </c>
      <c r="BS73" s="13">
        <v>90</v>
      </c>
      <c r="BT73">
        <v>2</v>
      </c>
      <c r="BU73">
        <v>1</v>
      </c>
      <c r="BV73">
        <v>3</v>
      </c>
      <c r="BW73" s="20">
        <v>150</v>
      </c>
      <c r="BX73" s="20">
        <v>70</v>
      </c>
      <c r="BY73" s="20">
        <v>100</v>
      </c>
      <c r="BZ73" s="20">
        <v>88</v>
      </c>
      <c r="CC73">
        <v>1</v>
      </c>
      <c r="CE73">
        <v>1</v>
      </c>
      <c r="CK73" t="s">
        <v>886</v>
      </c>
      <c r="CL73">
        <v>1</v>
      </c>
      <c r="CP73">
        <v>1</v>
      </c>
      <c r="CT73" s="16">
        <v>14</v>
      </c>
      <c r="CU73" s="16">
        <v>15</v>
      </c>
      <c r="CV73" s="16">
        <v>14</v>
      </c>
      <c r="CW73" s="16">
        <v>14</v>
      </c>
      <c r="CX73" s="16">
        <v>15</v>
      </c>
      <c r="CY73" s="16">
        <v>14</v>
      </c>
      <c r="CZ73" s="16">
        <v>14</v>
      </c>
      <c r="DA73" s="16">
        <v>14</v>
      </c>
      <c r="DB73" s="16">
        <v>14</v>
      </c>
      <c r="DC73" s="16">
        <v>14</v>
      </c>
      <c r="DD73">
        <v>1</v>
      </c>
      <c r="DF73">
        <v>1</v>
      </c>
      <c r="DG73">
        <v>1</v>
      </c>
      <c r="DJ73">
        <v>1</v>
      </c>
      <c r="DM73" t="s">
        <v>887</v>
      </c>
      <c r="DN73" t="s">
        <v>888</v>
      </c>
      <c r="DO73" s="13">
        <v>8</v>
      </c>
      <c r="DP73" s="13">
        <v>8</v>
      </c>
      <c r="DQ73" s="13">
        <v>8</v>
      </c>
      <c r="DR73" s="13">
        <v>8</v>
      </c>
      <c r="DU73">
        <v>1</v>
      </c>
      <c r="DV73">
        <v>1</v>
      </c>
      <c r="DW73">
        <v>1</v>
      </c>
      <c r="EA73">
        <v>1</v>
      </c>
      <c r="EB73">
        <v>1</v>
      </c>
      <c r="EF73">
        <v>5</v>
      </c>
      <c r="EG73" t="s">
        <v>889</v>
      </c>
      <c r="EH73">
        <v>1</v>
      </c>
      <c r="EI73">
        <v>1</v>
      </c>
    </row>
    <row r="74" spans="1:139" x14ac:dyDescent="0.25">
      <c r="A74" s="10">
        <v>43593.480671296296</v>
      </c>
      <c r="B74">
        <v>50</v>
      </c>
      <c r="C74">
        <v>22</v>
      </c>
      <c r="D74">
        <v>2</v>
      </c>
      <c r="E74">
        <v>1</v>
      </c>
      <c r="F74">
        <v>3</v>
      </c>
      <c r="G74">
        <v>3</v>
      </c>
      <c r="H74">
        <v>2</v>
      </c>
      <c r="I74">
        <v>2</v>
      </c>
      <c r="J74">
        <v>2</v>
      </c>
      <c r="K74">
        <v>2</v>
      </c>
      <c r="M74" s="13">
        <v>13</v>
      </c>
      <c r="S74">
        <v>1</v>
      </c>
      <c r="V74">
        <v>1</v>
      </c>
      <c r="AA74">
        <v>1</v>
      </c>
      <c r="AL74" s="16">
        <v>4</v>
      </c>
      <c r="AM74" s="13">
        <v>8</v>
      </c>
      <c r="AN74">
        <v>2</v>
      </c>
      <c r="AO74" t="s">
        <v>897</v>
      </c>
      <c r="AP74">
        <v>1</v>
      </c>
      <c r="AS74">
        <v>1</v>
      </c>
      <c r="AX74">
        <v>1</v>
      </c>
      <c r="AZ74">
        <v>1</v>
      </c>
      <c r="BD74">
        <v>1</v>
      </c>
      <c r="BE74">
        <v>1</v>
      </c>
      <c r="BJ74">
        <v>1</v>
      </c>
      <c r="BL74">
        <v>2</v>
      </c>
      <c r="BN74">
        <v>1</v>
      </c>
      <c r="BO74">
        <v>1</v>
      </c>
      <c r="BS74" s="13">
        <v>85</v>
      </c>
      <c r="BT74">
        <v>1</v>
      </c>
      <c r="BU74">
        <v>2</v>
      </c>
      <c r="BV74">
        <v>3</v>
      </c>
      <c r="BW74" s="20">
        <v>190</v>
      </c>
      <c r="BX74" s="20">
        <v>80</v>
      </c>
      <c r="BY74" s="20"/>
      <c r="BZ74" s="20"/>
      <c r="CB74">
        <v>1</v>
      </c>
      <c r="CD74">
        <v>1</v>
      </c>
      <c r="CF74">
        <v>1</v>
      </c>
      <c r="CG74">
        <v>1</v>
      </c>
      <c r="CH74">
        <v>1</v>
      </c>
      <c r="CK74" t="s">
        <v>898</v>
      </c>
      <c r="CL74">
        <v>1</v>
      </c>
      <c r="CP74">
        <v>1</v>
      </c>
      <c r="CT74" s="16">
        <v>14</v>
      </c>
      <c r="CU74" s="16">
        <v>16</v>
      </c>
      <c r="CV74" s="16">
        <v>13</v>
      </c>
      <c r="CW74" s="16">
        <v>16</v>
      </c>
      <c r="CX74" s="16">
        <v>13</v>
      </c>
      <c r="CY74" s="16">
        <v>15</v>
      </c>
      <c r="CZ74" s="16">
        <v>14</v>
      </c>
      <c r="DA74" s="16">
        <v>13</v>
      </c>
      <c r="DB74" s="16">
        <v>13</v>
      </c>
      <c r="DC74" s="16">
        <v>13</v>
      </c>
      <c r="DF74">
        <v>1</v>
      </c>
      <c r="DG74">
        <v>1</v>
      </c>
      <c r="DJ74">
        <v>1</v>
      </c>
      <c r="DM74" t="s">
        <v>899</v>
      </c>
      <c r="DN74" t="s">
        <v>900</v>
      </c>
      <c r="DO74" s="13">
        <v>6</v>
      </c>
      <c r="DP74" s="13">
        <v>6</v>
      </c>
      <c r="DQ74" s="13">
        <v>6</v>
      </c>
      <c r="DR74" s="13">
        <v>7</v>
      </c>
      <c r="DU74">
        <v>1</v>
      </c>
      <c r="DZ74">
        <v>1</v>
      </c>
      <c r="EA74">
        <v>1</v>
      </c>
      <c r="EF74">
        <v>4</v>
      </c>
      <c r="EH74">
        <v>1</v>
      </c>
      <c r="EI74">
        <v>1</v>
      </c>
    </row>
    <row r="75" spans="1:139" x14ac:dyDescent="0.25">
      <c r="A75" s="10">
        <v>43594.741631944446</v>
      </c>
      <c r="B75">
        <v>22</v>
      </c>
      <c r="C75">
        <v>25</v>
      </c>
      <c r="D75">
        <v>6</v>
      </c>
      <c r="E75">
        <v>2</v>
      </c>
      <c r="F75">
        <v>6</v>
      </c>
      <c r="G75">
        <v>5</v>
      </c>
      <c r="H75">
        <v>2</v>
      </c>
      <c r="I75">
        <v>5</v>
      </c>
      <c r="J75">
        <v>2</v>
      </c>
      <c r="K75">
        <v>2</v>
      </c>
      <c r="M75" s="13">
        <v>8</v>
      </c>
      <c r="S75">
        <v>1</v>
      </c>
      <c r="W75">
        <v>1</v>
      </c>
      <c r="AA75">
        <v>1</v>
      </c>
      <c r="AE75">
        <v>1</v>
      </c>
      <c r="AL75" s="16">
        <v>1</v>
      </c>
      <c r="AM75" s="13">
        <v>7</v>
      </c>
      <c r="AN75">
        <v>2</v>
      </c>
      <c r="AO75" t="s">
        <v>965</v>
      </c>
      <c r="AP75">
        <v>1</v>
      </c>
      <c r="AU75">
        <v>1</v>
      </c>
      <c r="AX75">
        <v>1</v>
      </c>
      <c r="AY75">
        <v>1</v>
      </c>
      <c r="BC75">
        <v>1</v>
      </c>
      <c r="BE75">
        <v>1</v>
      </c>
      <c r="BJ75">
        <v>1</v>
      </c>
      <c r="BL75">
        <v>1</v>
      </c>
      <c r="BN75">
        <v>1</v>
      </c>
      <c r="BO75">
        <v>1</v>
      </c>
      <c r="BP75">
        <v>1</v>
      </c>
      <c r="BS75" s="13">
        <v>100</v>
      </c>
      <c r="BW75" s="20">
        <v>150</v>
      </c>
      <c r="BX75" s="20"/>
      <c r="BY75" s="20">
        <v>75</v>
      </c>
      <c r="BZ75" s="20"/>
      <c r="CH75">
        <v>1</v>
      </c>
      <c r="CL75">
        <v>1</v>
      </c>
      <c r="CP75">
        <v>1</v>
      </c>
      <c r="CT75" s="16">
        <v>14</v>
      </c>
      <c r="CU75" s="16">
        <v>15</v>
      </c>
      <c r="CV75" s="16">
        <v>14</v>
      </c>
      <c r="CW75" s="16">
        <v>13</v>
      </c>
      <c r="CX75" s="16">
        <v>14</v>
      </c>
      <c r="CY75" s="16">
        <v>13</v>
      </c>
      <c r="CZ75" s="16">
        <v>13</v>
      </c>
      <c r="DA75" s="16">
        <v>14</v>
      </c>
      <c r="DB75" s="16">
        <v>13</v>
      </c>
      <c r="DC75" s="16">
        <v>14</v>
      </c>
      <c r="DE75">
        <v>1</v>
      </c>
      <c r="DI75">
        <v>1</v>
      </c>
      <c r="DM75" t="s">
        <v>966</v>
      </c>
      <c r="DN75" t="s">
        <v>202</v>
      </c>
      <c r="DO75" s="13">
        <v>8</v>
      </c>
      <c r="DP75" s="13">
        <v>8</v>
      </c>
      <c r="DQ75" s="13">
        <v>8</v>
      </c>
      <c r="DR75" s="13">
        <v>6</v>
      </c>
      <c r="DS75">
        <v>1</v>
      </c>
      <c r="DT75">
        <v>1</v>
      </c>
      <c r="DY75">
        <v>1</v>
      </c>
      <c r="EE75">
        <v>1</v>
      </c>
      <c r="EG75" t="s">
        <v>967</v>
      </c>
      <c r="EH75">
        <v>2</v>
      </c>
      <c r="EI75">
        <v>2</v>
      </c>
    </row>
    <row r="76" spans="1:139" x14ac:dyDescent="0.25">
      <c r="A76" s="10">
        <v>43595.530347222222</v>
      </c>
      <c r="B76">
        <v>76</v>
      </c>
      <c r="C76">
        <v>19</v>
      </c>
      <c r="D76">
        <v>2</v>
      </c>
      <c r="E76">
        <v>3</v>
      </c>
      <c r="F76">
        <v>2</v>
      </c>
      <c r="G76">
        <v>4</v>
      </c>
      <c r="H76">
        <v>2</v>
      </c>
      <c r="I76">
        <v>3</v>
      </c>
      <c r="J76">
        <v>2</v>
      </c>
      <c r="K76">
        <v>2</v>
      </c>
      <c r="M76" s="13">
        <v>5</v>
      </c>
      <c r="S76">
        <v>1</v>
      </c>
      <c r="AA76">
        <v>1</v>
      </c>
      <c r="AL76" s="16">
        <v>5</v>
      </c>
      <c r="AM76" s="13">
        <v>6</v>
      </c>
      <c r="AN76">
        <v>3</v>
      </c>
      <c r="AP76">
        <v>1</v>
      </c>
      <c r="BL76">
        <v>2</v>
      </c>
      <c r="BN76">
        <v>1</v>
      </c>
      <c r="BS76" s="13">
        <v>93</v>
      </c>
      <c r="BT76">
        <v>2</v>
      </c>
      <c r="BU76">
        <v>3</v>
      </c>
      <c r="BV76">
        <v>1</v>
      </c>
      <c r="BW76" s="20">
        <v>150</v>
      </c>
      <c r="BX76" s="20">
        <v>95</v>
      </c>
      <c r="BY76" s="20"/>
      <c r="BZ76" s="20"/>
      <c r="CD76">
        <v>1</v>
      </c>
      <c r="CK76" t="s">
        <v>979</v>
      </c>
      <c r="CL76">
        <v>1</v>
      </c>
      <c r="CT76" s="16">
        <v>13</v>
      </c>
      <c r="CU76" s="16">
        <v>14</v>
      </c>
      <c r="CV76" s="16">
        <v>13</v>
      </c>
      <c r="CW76" s="16">
        <v>14</v>
      </c>
      <c r="CX76" s="16">
        <v>13</v>
      </c>
      <c r="CY76" s="16">
        <v>14</v>
      </c>
      <c r="CZ76" s="16">
        <v>14</v>
      </c>
      <c r="DA76" s="16">
        <v>13</v>
      </c>
      <c r="DB76" s="16">
        <v>13</v>
      </c>
      <c r="DC76" s="16">
        <v>16</v>
      </c>
      <c r="DD76">
        <v>1</v>
      </c>
      <c r="DO76" s="13">
        <v>8</v>
      </c>
      <c r="DP76" s="13">
        <v>8</v>
      </c>
      <c r="DQ76" s="13">
        <v>6</v>
      </c>
      <c r="DR76" s="13">
        <v>10</v>
      </c>
      <c r="DU76">
        <v>1</v>
      </c>
      <c r="DW76">
        <v>1</v>
      </c>
      <c r="EA76">
        <v>1</v>
      </c>
      <c r="EF76">
        <v>5</v>
      </c>
      <c r="EH76">
        <v>2</v>
      </c>
      <c r="EI76">
        <v>1</v>
      </c>
    </row>
    <row r="77" spans="1:139" x14ac:dyDescent="0.25">
      <c r="A77" s="10">
        <v>43598.676608796297</v>
      </c>
      <c r="B77">
        <v>2</v>
      </c>
      <c r="C77">
        <v>94</v>
      </c>
      <c r="D77">
        <v>4</v>
      </c>
      <c r="E77">
        <v>3</v>
      </c>
      <c r="F77">
        <v>2</v>
      </c>
      <c r="G77">
        <v>6</v>
      </c>
      <c r="H77">
        <v>1</v>
      </c>
      <c r="I77">
        <v>1</v>
      </c>
      <c r="J77">
        <v>1</v>
      </c>
      <c r="K77">
        <v>2</v>
      </c>
      <c r="M77" s="13">
        <v>1</v>
      </c>
      <c r="S77">
        <v>1</v>
      </c>
      <c r="W77">
        <v>1</v>
      </c>
      <c r="AA77">
        <v>1</v>
      </c>
      <c r="AE77">
        <v>1</v>
      </c>
      <c r="AH77">
        <v>1</v>
      </c>
      <c r="AL77" s="16">
        <v>1</v>
      </c>
      <c r="AM77" s="13">
        <v>7</v>
      </c>
      <c r="AN77">
        <v>1</v>
      </c>
      <c r="AO77" t="s">
        <v>996</v>
      </c>
      <c r="AP77">
        <v>1</v>
      </c>
      <c r="AS77">
        <v>1</v>
      </c>
      <c r="AV77">
        <v>1</v>
      </c>
      <c r="AY77">
        <v>1</v>
      </c>
      <c r="BB77">
        <v>1</v>
      </c>
      <c r="BG77">
        <v>1</v>
      </c>
      <c r="BH77">
        <v>1</v>
      </c>
      <c r="BL77">
        <v>1</v>
      </c>
      <c r="BN77">
        <v>1</v>
      </c>
      <c r="BP77">
        <v>1</v>
      </c>
      <c r="BS77" s="13">
        <v>100</v>
      </c>
      <c r="BW77" s="20"/>
      <c r="BX77" s="20"/>
      <c r="BY77" s="20"/>
      <c r="BZ77" s="20"/>
      <c r="CA77">
        <v>1</v>
      </c>
      <c r="CK77" t="s">
        <v>997</v>
      </c>
      <c r="CL77">
        <v>1</v>
      </c>
      <c r="CP77">
        <v>1</v>
      </c>
      <c r="CT77" s="16">
        <v>18</v>
      </c>
      <c r="CU77" s="16">
        <v>15</v>
      </c>
      <c r="CV77" s="16">
        <v>13</v>
      </c>
      <c r="CW77" s="16">
        <v>15</v>
      </c>
      <c r="CX77" s="16">
        <v>15</v>
      </c>
      <c r="CY77" s="16">
        <v>16</v>
      </c>
      <c r="CZ77" s="16">
        <v>16</v>
      </c>
      <c r="DA77" s="16">
        <v>16</v>
      </c>
      <c r="DB77" s="16">
        <v>15</v>
      </c>
      <c r="DC77" s="16">
        <v>16</v>
      </c>
      <c r="DF77">
        <v>1</v>
      </c>
      <c r="DG77">
        <v>1</v>
      </c>
      <c r="DH77">
        <v>1</v>
      </c>
      <c r="DI77">
        <v>1</v>
      </c>
      <c r="DJ77">
        <v>1</v>
      </c>
      <c r="DM77" t="s">
        <v>998</v>
      </c>
      <c r="DN77" t="s">
        <v>999</v>
      </c>
      <c r="DO77" s="13">
        <v>7</v>
      </c>
      <c r="DP77" s="13">
        <v>8</v>
      </c>
      <c r="DQ77" s="13">
        <v>6</v>
      </c>
      <c r="DR77" s="13">
        <v>8</v>
      </c>
      <c r="DT77">
        <v>1</v>
      </c>
      <c r="DZ77">
        <v>1</v>
      </c>
      <c r="EE77">
        <v>1</v>
      </c>
      <c r="EH77">
        <v>1</v>
      </c>
      <c r="EI77">
        <v>1</v>
      </c>
    </row>
    <row r="78" spans="1:139" x14ac:dyDescent="0.25">
      <c r="A78" s="10">
        <v>43600.40247685185</v>
      </c>
      <c r="B78">
        <v>75</v>
      </c>
      <c r="C78">
        <v>70</v>
      </c>
      <c r="D78">
        <v>6</v>
      </c>
      <c r="E78">
        <v>2</v>
      </c>
      <c r="F78">
        <v>4</v>
      </c>
      <c r="G78">
        <v>1</v>
      </c>
      <c r="H78">
        <v>4</v>
      </c>
      <c r="I78">
        <v>1</v>
      </c>
      <c r="J78">
        <v>1</v>
      </c>
      <c r="K78">
        <v>2</v>
      </c>
      <c r="M78" s="13">
        <v>8</v>
      </c>
      <c r="S78">
        <v>4</v>
      </c>
      <c r="AL78" s="16">
        <v>4</v>
      </c>
      <c r="AM78" s="13">
        <v>1</v>
      </c>
      <c r="AN78">
        <v>1</v>
      </c>
      <c r="AQ78">
        <v>1</v>
      </c>
      <c r="AU78">
        <v>1</v>
      </c>
      <c r="AX78">
        <v>1</v>
      </c>
      <c r="AZ78">
        <v>1</v>
      </c>
      <c r="BD78">
        <v>1</v>
      </c>
      <c r="BF78">
        <v>1</v>
      </c>
      <c r="BJ78">
        <v>1</v>
      </c>
      <c r="BW78" s="20"/>
      <c r="BX78" s="20"/>
      <c r="BY78" s="20"/>
      <c r="BZ78" s="20"/>
      <c r="DM78" t="s">
        <v>1007</v>
      </c>
      <c r="DN78" t="s">
        <v>1008</v>
      </c>
      <c r="DO78" s="13">
        <v>8</v>
      </c>
      <c r="DP78" s="13">
        <v>8</v>
      </c>
      <c r="DQ78" s="13">
        <v>8</v>
      </c>
      <c r="DR78" s="13">
        <v>8</v>
      </c>
      <c r="DU78">
        <v>1</v>
      </c>
      <c r="DV78">
        <v>1</v>
      </c>
      <c r="EA78">
        <v>1</v>
      </c>
      <c r="EF78">
        <v>4</v>
      </c>
      <c r="EH78">
        <v>2</v>
      </c>
      <c r="EI78">
        <v>2</v>
      </c>
    </row>
    <row r="79" spans="1:139" x14ac:dyDescent="0.25">
      <c r="A79" s="10">
        <v>43600.409861111111</v>
      </c>
      <c r="B79">
        <v>40</v>
      </c>
      <c r="C79">
        <v>75</v>
      </c>
      <c r="D79">
        <v>3</v>
      </c>
      <c r="E79">
        <v>2</v>
      </c>
      <c r="F79">
        <v>1</v>
      </c>
      <c r="G79">
        <v>5</v>
      </c>
      <c r="H79">
        <v>1</v>
      </c>
      <c r="I79">
        <v>1</v>
      </c>
      <c r="J79">
        <v>1</v>
      </c>
      <c r="K79">
        <v>2</v>
      </c>
      <c r="M79" s="13">
        <v>8</v>
      </c>
      <c r="S79">
        <v>3</v>
      </c>
      <c r="AL79" s="16">
        <v>2</v>
      </c>
      <c r="AM79" s="13">
        <v>1</v>
      </c>
      <c r="AN79">
        <v>1</v>
      </c>
      <c r="AP79">
        <v>1</v>
      </c>
      <c r="AU79">
        <v>1</v>
      </c>
      <c r="AX79">
        <v>1</v>
      </c>
      <c r="AZ79">
        <v>1</v>
      </c>
      <c r="BD79">
        <v>1</v>
      </c>
      <c r="BE79">
        <v>1</v>
      </c>
      <c r="BJ79">
        <v>1</v>
      </c>
      <c r="BL79">
        <v>1</v>
      </c>
      <c r="BN79">
        <v>1</v>
      </c>
      <c r="BS79" s="13">
        <v>75</v>
      </c>
      <c r="BT79">
        <v>1</v>
      </c>
      <c r="BU79">
        <v>2</v>
      </c>
      <c r="BV79">
        <v>3</v>
      </c>
      <c r="BW79" s="20">
        <v>40</v>
      </c>
      <c r="BX79" s="20">
        <v>30</v>
      </c>
      <c r="BY79" s="20">
        <v>40</v>
      </c>
      <c r="BZ79" s="20"/>
      <c r="CK79" t="s">
        <v>1020</v>
      </c>
      <c r="CL79">
        <v>1</v>
      </c>
      <c r="CP79">
        <v>1</v>
      </c>
      <c r="CT79" s="16">
        <v>18</v>
      </c>
      <c r="CU79" s="16">
        <v>14</v>
      </c>
      <c r="CV79" s="16">
        <v>16</v>
      </c>
      <c r="CW79" s="16">
        <v>15</v>
      </c>
      <c r="CX79" s="16">
        <v>16</v>
      </c>
      <c r="CY79" s="16">
        <v>16</v>
      </c>
      <c r="CZ79" s="16">
        <v>16</v>
      </c>
      <c r="DA79" s="16">
        <v>16</v>
      </c>
      <c r="DB79" s="16">
        <v>16</v>
      </c>
      <c r="DC79" s="16">
        <v>15</v>
      </c>
      <c r="DD79">
        <v>1</v>
      </c>
      <c r="DE79">
        <v>1</v>
      </c>
      <c r="DF79">
        <v>1</v>
      </c>
      <c r="DG79">
        <v>1</v>
      </c>
      <c r="DH79">
        <v>1</v>
      </c>
      <c r="DI79">
        <v>1</v>
      </c>
      <c r="DJ79">
        <v>1</v>
      </c>
      <c r="DO79" s="13">
        <v>7</v>
      </c>
      <c r="DP79" s="13">
        <v>7</v>
      </c>
      <c r="DQ79" s="13">
        <v>6</v>
      </c>
      <c r="DR79" s="13">
        <v>10</v>
      </c>
      <c r="DV79">
        <v>1</v>
      </c>
      <c r="EA79">
        <v>1</v>
      </c>
      <c r="EF79">
        <v>4</v>
      </c>
      <c r="EH79">
        <v>2</v>
      </c>
      <c r="EI79">
        <v>2</v>
      </c>
    </row>
    <row r="80" spans="1:139" x14ac:dyDescent="0.25">
      <c r="A80" s="10">
        <v>43600.425324074073</v>
      </c>
      <c r="B80">
        <v>72</v>
      </c>
      <c r="C80">
        <v>27</v>
      </c>
      <c r="D80">
        <v>2</v>
      </c>
      <c r="E80">
        <v>4</v>
      </c>
      <c r="F80">
        <v>2</v>
      </c>
      <c r="G80">
        <v>3</v>
      </c>
      <c r="H80">
        <v>1</v>
      </c>
      <c r="I80">
        <v>6</v>
      </c>
      <c r="J80">
        <v>1</v>
      </c>
      <c r="K80">
        <v>2</v>
      </c>
      <c r="M80" s="13">
        <v>12</v>
      </c>
      <c r="S80">
        <v>5</v>
      </c>
      <c r="AL80" s="16">
        <v>5</v>
      </c>
      <c r="AM80" s="13">
        <v>6</v>
      </c>
      <c r="AN80">
        <v>1</v>
      </c>
      <c r="AQ80">
        <v>1</v>
      </c>
      <c r="AU80">
        <v>1</v>
      </c>
      <c r="AX80">
        <v>1</v>
      </c>
      <c r="BA80">
        <v>1</v>
      </c>
      <c r="BD80">
        <v>1</v>
      </c>
      <c r="BG80">
        <v>1</v>
      </c>
      <c r="BI80">
        <v>1</v>
      </c>
      <c r="BW80" s="20"/>
      <c r="BX80" s="20"/>
      <c r="BY80" s="20"/>
      <c r="BZ80" s="20"/>
      <c r="DO80" s="13">
        <v>6</v>
      </c>
      <c r="DP80" s="13">
        <v>6</v>
      </c>
      <c r="DQ80" s="13">
        <v>6</v>
      </c>
      <c r="DR80" s="13">
        <v>9</v>
      </c>
      <c r="DU80">
        <v>1</v>
      </c>
      <c r="DV80">
        <v>1</v>
      </c>
      <c r="EA80">
        <v>1</v>
      </c>
      <c r="EF80">
        <v>4</v>
      </c>
      <c r="EH80">
        <v>2</v>
      </c>
      <c r="EI80">
        <v>2</v>
      </c>
    </row>
    <row r="81" spans="1:139" x14ac:dyDescent="0.25">
      <c r="A81" s="10">
        <v>43600.433645833335</v>
      </c>
      <c r="B81">
        <v>50</v>
      </c>
      <c r="C81">
        <v>100</v>
      </c>
      <c r="D81">
        <v>6</v>
      </c>
      <c r="E81">
        <v>3</v>
      </c>
      <c r="F81">
        <v>4</v>
      </c>
      <c r="G81">
        <v>5</v>
      </c>
      <c r="H81">
        <v>4</v>
      </c>
      <c r="I81">
        <v>3</v>
      </c>
      <c r="J81">
        <v>1</v>
      </c>
      <c r="K81">
        <v>2</v>
      </c>
      <c r="M81" s="13">
        <v>4</v>
      </c>
      <c r="S81">
        <v>1</v>
      </c>
      <c r="W81">
        <v>1</v>
      </c>
      <c r="AA81">
        <v>1</v>
      </c>
      <c r="AB81">
        <v>1</v>
      </c>
      <c r="AL81" s="16">
        <v>4</v>
      </c>
      <c r="AM81" s="13">
        <v>7</v>
      </c>
      <c r="AN81">
        <v>1</v>
      </c>
      <c r="AO81" t="s">
        <v>1041</v>
      </c>
      <c r="AP81">
        <v>1</v>
      </c>
      <c r="AU81">
        <v>1</v>
      </c>
      <c r="AW81">
        <v>1</v>
      </c>
      <c r="AY81">
        <v>1</v>
      </c>
      <c r="BB81">
        <v>1</v>
      </c>
      <c r="BG81">
        <v>1</v>
      </c>
      <c r="BJ81">
        <v>1</v>
      </c>
      <c r="BL81">
        <v>1</v>
      </c>
      <c r="BN81">
        <v>1</v>
      </c>
      <c r="BO81">
        <v>1</v>
      </c>
      <c r="BP81">
        <v>1</v>
      </c>
      <c r="BS81" s="13">
        <v>80</v>
      </c>
      <c r="BW81" s="20">
        <v>120</v>
      </c>
      <c r="BX81" s="20">
        <v>80</v>
      </c>
      <c r="BY81" s="20">
        <v>80</v>
      </c>
      <c r="BZ81" s="20">
        <v>65</v>
      </c>
      <c r="CL81">
        <v>1</v>
      </c>
      <c r="CP81">
        <v>1</v>
      </c>
      <c r="CT81" s="16">
        <v>14</v>
      </c>
      <c r="CU81" s="16">
        <v>15</v>
      </c>
      <c r="CV81" s="16">
        <v>14</v>
      </c>
      <c r="CW81" s="16">
        <v>15</v>
      </c>
      <c r="CX81" s="16">
        <v>14</v>
      </c>
      <c r="CY81" s="16">
        <v>14</v>
      </c>
      <c r="CZ81" s="16">
        <v>14</v>
      </c>
      <c r="DA81" s="16">
        <v>14</v>
      </c>
      <c r="DB81" s="16">
        <v>14</v>
      </c>
      <c r="DC81" s="16">
        <v>14</v>
      </c>
      <c r="DJ81">
        <v>1</v>
      </c>
      <c r="DO81" s="13">
        <v>5</v>
      </c>
      <c r="DP81" s="13">
        <v>5</v>
      </c>
      <c r="DQ81" s="13">
        <v>5</v>
      </c>
      <c r="DR81" s="13">
        <v>10</v>
      </c>
      <c r="DU81">
        <v>1</v>
      </c>
      <c r="DV81">
        <v>1</v>
      </c>
      <c r="EA81">
        <v>1</v>
      </c>
      <c r="EF81">
        <v>7</v>
      </c>
      <c r="EH81">
        <v>1</v>
      </c>
      <c r="EI81">
        <v>2</v>
      </c>
    </row>
    <row r="82" spans="1:139" x14ac:dyDescent="0.25">
      <c r="A82" s="10">
        <v>43600.443912037037</v>
      </c>
      <c r="B82">
        <v>80</v>
      </c>
      <c r="C82">
        <v>80</v>
      </c>
      <c r="D82">
        <v>6</v>
      </c>
      <c r="E82">
        <v>2</v>
      </c>
      <c r="F82">
        <v>3</v>
      </c>
      <c r="G82">
        <v>5</v>
      </c>
      <c r="H82">
        <v>2</v>
      </c>
      <c r="I82">
        <v>4</v>
      </c>
      <c r="J82">
        <v>2</v>
      </c>
      <c r="K82">
        <v>2</v>
      </c>
      <c r="M82" s="13">
        <v>7</v>
      </c>
      <c r="S82">
        <v>1</v>
      </c>
      <c r="AA82">
        <v>1</v>
      </c>
      <c r="AJ82">
        <v>1</v>
      </c>
      <c r="AK82" t="s">
        <v>1055</v>
      </c>
      <c r="AL82" s="16">
        <v>1</v>
      </c>
      <c r="AM82" s="13">
        <v>8</v>
      </c>
      <c r="AN82">
        <v>1</v>
      </c>
      <c r="AO82" t="s">
        <v>1056</v>
      </c>
      <c r="AQ82">
        <v>1</v>
      </c>
      <c r="AU82">
        <v>1</v>
      </c>
      <c r="AX82">
        <v>1</v>
      </c>
      <c r="BA82">
        <v>1</v>
      </c>
      <c r="BD82">
        <v>1</v>
      </c>
      <c r="BG82">
        <v>1</v>
      </c>
      <c r="BJ82">
        <v>1</v>
      </c>
      <c r="BW82" s="20"/>
      <c r="BX82" s="20"/>
      <c r="BY82" s="20"/>
      <c r="BZ82" s="20"/>
      <c r="DM82" t="s">
        <v>1057</v>
      </c>
      <c r="DN82" t="s">
        <v>1058</v>
      </c>
      <c r="DO82" s="13">
        <v>7</v>
      </c>
      <c r="DP82" s="13">
        <v>6</v>
      </c>
      <c r="DQ82" s="13">
        <v>7</v>
      </c>
      <c r="DR82" s="13">
        <v>7</v>
      </c>
      <c r="DU82">
        <v>1</v>
      </c>
      <c r="DV82">
        <v>1</v>
      </c>
      <c r="EA82">
        <v>1</v>
      </c>
      <c r="EF82">
        <v>4</v>
      </c>
      <c r="EH82">
        <v>1</v>
      </c>
      <c r="EI82">
        <v>1</v>
      </c>
    </row>
    <row r="83" spans="1:139" x14ac:dyDescent="0.25">
      <c r="A83" s="10">
        <v>43600.508125</v>
      </c>
      <c r="B83">
        <v>44</v>
      </c>
      <c r="C83">
        <v>44</v>
      </c>
      <c r="D83">
        <v>2</v>
      </c>
      <c r="E83">
        <v>3</v>
      </c>
      <c r="F83">
        <v>4</v>
      </c>
      <c r="G83">
        <v>3</v>
      </c>
      <c r="H83">
        <v>1</v>
      </c>
      <c r="I83">
        <v>1</v>
      </c>
      <c r="J83">
        <v>1</v>
      </c>
      <c r="K83">
        <v>2</v>
      </c>
      <c r="M83" s="13">
        <v>11</v>
      </c>
      <c r="S83">
        <v>4</v>
      </c>
      <c r="AL83" s="16">
        <v>3</v>
      </c>
      <c r="AM83" s="13">
        <v>1</v>
      </c>
      <c r="AN83">
        <v>1</v>
      </c>
      <c r="AO83" t="s">
        <v>1099</v>
      </c>
      <c r="AP83">
        <v>1</v>
      </c>
      <c r="AU83">
        <v>1</v>
      </c>
      <c r="AX83">
        <v>1</v>
      </c>
      <c r="BA83">
        <v>1</v>
      </c>
      <c r="BD83">
        <v>1</v>
      </c>
      <c r="BG83">
        <v>1</v>
      </c>
      <c r="BJ83">
        <v>1</v>
      </c>
      <c r="BL83">
        <v>1</v>
      </c>
      <c r="BN83">
        <v>1</v>
      </c>
      <c r="BS83" s="13">
        <v>66</v>
      </c>
      <c r="BT83">
        <v>2</v>
      </c>
      <c r="BU83">
        <v>1</v>
      </c>
      <c r="BV83">
        <v>3</v>
      </c>
      <c r="BW83" s="20">
        <v>65</v>
      </c>
      <c r="BX83" s="20">
        <v>45</v>
      </c>
      <c r="BY83" s="20"/>
      <c r="BZ83" s="20"/>
      <c r="CL83">
        <v>1</v>
      </c>
      <c r="CT83" s="16">
        <v>13</v>
      </c>
      <c r="CU83" s="16">
        <v>15</v>
      </c>
      <c r="CV83" s="16">
        <v>14</v>
      </c>
      <c r="CW83" s="16">
        <v>15</v>
      </c>
      <c r="CX83" s="16">
        <v>15</v>
      </c>
      <c r="CY83" s="16">
        <v>14</v>
      </c>
      <c r="CZ83" s="16">
        <v>16</v>
      </c>
      <c r="DA83" s="16">
        <v>14</v>
      </c>
      <c r="DB83" s="16">
        <v>14</v>
      </c>
      <c r="DC83" s="16">
        <v>15</v>
      </c>
      <c r="DE83">
        <v>1</v>
      </c>
      <c r="DF83">
        <v>1</v>
      </c>
      <c r="DI83">
        <v>1</v>
      </c>
      <c r="DJ83">
        <v>1</v>
      </c>
      <c r="DM83" t="s">
        <v>1100</v>
      </c>
      <c r="DN83" t="s">
        <v>1101</v>
      </c>
      <c r="DO83" s="13">
        <v>6</v>
      </c>
      <c r="DP83" s="13">
        <v>7</v>
      </c>
      <c r="DQ83" s="13">
        <v>5</v>
      </c>
      <c r="DR83" s="13">
        <v>10</v>
      </c>
      <c r="DU83">
        <v>1</v>
      </c>
      <c r="DV83">
        <v>1</v>
      </c>
      <c r="EA83">
        <v>1</v>
      </c>
      <c r="EF83">
        <v>5</v>
      </c>
      <c r="EH83">
        <v>2</v>
      </c>
      <c r="EI83">
        <v>1</v>
      </c>
    </row>
    <row r="84" spans="1:139" x14ac:dyDescent="0.25">
      <c r="A84" s="10">
        <v>43600.595416666663</v>
      </c>
      <c r="B84">
        <v>49</v>
      </c>
      <c r="C84">
        <v>38</v>
      </c>
      <c r="D84">
        <v>1</v>
      </c>
      <c r="E84">
        <v>1</v>
      </c>
      <c r="F84">
        <v>1</v>
      </c>
      <c r="G84">
        <v>4</v>
      </c>
      <c r="H84">
        <v>4</v>
      </c>
      <c r="I84">
        <v>4</v>
      </c>
      <c r="J84">
        <v>1</v>
      </c>
      <c r="K84">
        <v>2</v>
      </c>
      <c r="M84" s="13">
        <v>2</v>
      </c>
      <c r="S84">
        <v>1</v>
      </c>
      <c r="W84">
        <v>1</v>
      </c>
      <c r="AA84">
        <v>1</v>
      </c>
      <c r="AL84" s="16">
        <v>4</v>
      </c>
      <c r="AM84" s="13">
        <v>7</v>
      </c>
      <c r="AN84">
        <v>1</v>
      </c>
      <c r="AO84" t="s">
        <v>1112</v>
      </c>
      <c r="AQ84">
        <v>1</v>
      </c>
      <c r="AU84">
        <v>1</v>
      </c>
      <c r="AV84">
        <v>1</v>
      </c>
      <c r="BA84">
        <v>1</v>
      </c>
      <c r="BC84">
        <v>1</v>
      </c>
      <c r="BG84">
        <v>1</v>
      </c>
      <c r="BJ84">
        <v>1</v>
      </c>
      <c r="BW84" s="20"/>
      <c r="BX84" s="20"/>
      <c r="BY84" s="20"/>
      <c r="BZ84" s="20"/>
      <c r="CK84" t="s">
        <v>1113</v>
      </c>
      <c r="DM84" t="s">
        <v>1114</v>
      </c>
      <c r="DN84" t="s">
        <v>1115</v>
      </c>
      <c r="DO84" s="13">
        <v>8</v>
      </c>
      <c r="DP84" s="13">
        <v>8</v>
      </c>
      <c r="DQ84" s="13">
        <v>5</v>
      </c>
      <c r="DR84" s="13">
        <v>9</v>
      </c>
      <c r="DU84">
        <v>1</v>
      </c>
      <c r="DV84">
        <v>1</v>
      </c>
      <c r="EA84">
        <v>1</v>
      </c>
      <c r="EF84">
        <v>5</v>
      </c>
      <c r="EG84" t="s">
        <v>1116</v>
      </c>
      <c r="EH84">
        <v>1</v>
      </c>
      <c r="EI84">
        <v>2</v>
      </c>
    </row>
    <row r="85" spans="1:139" x14ac:dyDescent="0.25">
      <c r="A85" s="10">
        <v>43601.656168981484</v>
      </c>
      <c r="C85">
        <v>80</v>
      </c>
      <c r="D85">
        <v>5</v>
      </c>
      <c r="E85">
        <v>3</v>
      </c>
      <c r="F85">
        <v>3</v>
      </c>
      <c r="G85">
        <v>6</v>
      </c>
      <c r="H85">
        <v>1</v>
      </c>
      <c r="I85">
        <v>6</v>
      </c>
      <c r="J85">
        <v>1</v>
      </c>
      <c r="K85">
        <v>2</v>
      </c>
      <c r="M85" s="13">
        <v>8</v>
      </c>
      <c r="S85">
        <v>2</v>
      </c>
      <c r="AL85" s="16">
        <v>1</v>
      </c>
      <c r="AM85" s="13">
        <v>1</v>
      </c>
      <c r="AN85">
        <v>1</v>
      </c>
      <c r="AO85" t="s">
        <v>1169</v>
      </c>
      <c r="AP85">
        <v>1</v>
      </c>
      <c r="AT85">
        <v>1</v>
      </c>
      <c r="AX85">
        <v>1</v>
      </c>
      <c r="BA85">
        <v>1</v>
      </c>
      <c r="BD85">
        <v>1</v>
      </c>
      <c r="BE85">
        <v>1</v>
      </c>
      <c r="BH85">
        <v>1</v>
      </c>
      <c r="BK85" t="s">
        <v>1170</v>
      </c>
      <c r="BL85">
        <v>1</v>
      </c>
      <c r="BN85">
        <v>1</v>
      </c>
      <c r="BO85">
        <v>1</v>
      </c>
      <c r="BP85">
        <v>1</v>
      </c>
      <c r="BS85" s="13">
        <v>90</v>
      </c>
      <c r="BT85">
        <v>2</v>
      </c>
      <c r="BU85">
        <v>1</v>
      </c>
      <c r="BV85">
        <v>3</v>
      </c>
      <c r="BW85" s="20"/>
      <c r="BX85" s="20">
        <v>80</v>
      </c>
      <c r="BY85" s="20">
        <v>60</v>
      </c>
      <c r="BZ85" s="20"/>
      <c r="CI85">
        <v>1</v>
      </c>
      <c r="CJ85" t="s">
        <v>1171</v>
      </c>
      <c r="CK85" t="s">
        <v>1172</v>
      </c>
      <c r="CL85">
        <v>1</v>
      </c>
      <c r="CP85">
        <v>1</v>
      </c>
      <c r="CT85" s="16">
        <v>15</v>
      </c>
      <c r="CU85" s="16">
        <v>15</v>
      </c>
      <c r="CV85" s="16">
        <v>14</v>
      </c>
      <c r="CW85" s="16">
        <v>16</v>
      </c>
      <c r="CX85" s="16">
        <v>16</v>
      </c>
      <c r="CY85" s="16">
        <v>14</v>
      </c>
      <c r="CZ85" s="16">
        <v>14</v>
      </c>
      <c r="DA85" s="16">
        <v>14</v>
      </c>
      <c r="DB85" s="16">
        <v>14</v>
      </c>
      <c r="DC85" s="16">
        <v>14</v>
      </c>
      <c r="DK85">
        <v>1</v>
      </c>
      <c r="DL85" t="s">
        <v>1173</v>
      </c>
      <c r="DM85" t="s">
        <v>1174</v>
      </c>
      <c r="DN85" t="s">
        <v>1175</v>
      </c>
      <c r="DO85" s="13">
        <v>8</v>
      </c>
      <c r="DP85" s="13">
        <v>8</v>
      </c>
      <c r="DQ85" s="13">
        <v>5</v>
      </c>
      <c r="DR85" s="13">
        <v>10</v>
      </c>
      <c r="DU85">
        <v>1</v>
      </c>
      <c r="DZ85">
        <v>1</v>
      </c>
      <c r="EA85">
        <v>1</v>
      </c>
      <c r="EF85">
        <v>3</v>
      </c>
      <c r="EG85" t="s">
        <v>1176</v>
      </c>
      <c r="EH85">
        <v>1</v>
      </c>
      <c r="EI85">
        <v>1</v>
      </c>
    </row>
    <row r="86" spans="1:139" x14ac:dyDescent="0.25">
      <c r="A86" s="10">
        <v>43602.248391203706</v>
      </c>
      <c r="B86">
        <v>75</v>
      </c>
      <c r="D86">
        <v>3</v>
      </c>
      <c r="E86">
        <v>3</v>
      </c>
      <c r="F86">
        <v>6</v>
      </c>
      <c r="G86">
        <v>6</v>
      </c>
      <c r="H86">
        <v>4</v>
      </c>
      <c r="I86">
        <v>3</v>
      </c>
      <c r="J86">
        <v>1</v>
      </c>
      <c r="K86">
        <v>2</v>
      </c>
      <c r="M86" s="13">
        <v>5</v>
      </c>
      <c r="S86">
        <v>4</v>
      </c>
      <c r="AL86" s="16">
        <v>4</v>
      </c>
      <c r="AM86" s="13">
        <v>1</v>
      </c>
      <c r="AN86">
        <v>1</v>
      </c>
      <c r="AO86" t="s">
        <v>1196</v>
      </c>
      <c r="AP86">
        <v>1</v>
      </c>
      <c r="AU86">
        <v>1</v>
      </c>
      <c r="AV86">
        <v>1</v>
      </c>
      <c r="BA86">
        <v>1</v>
      </c>
      <c r="BD86">
        <v>1</v>
      </c>
      <c r="BE86">
        <v>1</v>
      </c>
      <c r="BJ86">
        <v>1</v>
      </c>
      <c r="BL86">
        <v>1</v>
      </c>
      <c r="BN86">
        <v>1</v>
      </c>
      <c r="BS86" s="13">
        <v>100</v>
      </c>
      <c r="BW86" s="20">
        <v>100</v>
      </c>
      <c r="BX86" s="20">
        <v>75</v>
      </c>
      <c r="BY86" s="20"/>
      <c r="BZ86" s="20"/>
      <c r="CI86">
        <v>1</v>
      </c>
      <c r="CJ86" t="s">
        <v>1197</v>
      </c>
      <c r="CL86">
        <v>1</v>
      </c>
      <c r="CP86">
        <v>1</v>
      </c>
      <c r="CT86" s="16">
        <v>14</v>
      </c>
      <c r="CU86" s="16">
        <v>14</v>
      </c>
      <c r="CV86" s="16">
        <v>14</v>
      </c>
      <c r="CW86" s="16">
        <v>14</v>
      </c>
      <c r="CX86" s="16">
        <v>14</v>
      </c>
      <c r="CY86" s="16">
        <v>14</v>
      </c>
      <c r="CZ86" s="16">
        <v>14</v>
      </c>
      <c r="DA86" s="16">
        <v>14</v>
      </c>
      <c r="DB86" s="16">
        <v>14</v>
      </c>
      <c r="DC86" s="16">
        <v>14</v>
      </c>
      <c r="DD86">
        <v>1</v>
      </c>
      <c r="DE86">
        <v>1</v>
      </c>
      <c r="DF86">
        <v>1</v>
      </c>
      <c r="DG86">
        <v>1</v>
      </c>
      <c r="DJ86">
        <v>1</v>
      </c>
      <c r="DM86" t="s">
        <v>1198</v>
      </c>
      <c r="DN86" t="s">
        <v>1199</v>
      </c>
      <c r="DO86" s="13">
        <v>7</v>
      </c>
      <c r="DP86" s="13">
        <v>7</v>
      </c>
      <c r="DQ86" s="13">
        <v>5</v>
      </c>
      <c r="DR86" s="13">
        <v>10</v>
      </c>
      <c r="DU86">
        <v>1</v>
      </c>
      <c r="DV86">
        <v>1</v>
      </c>
      <c r="EA86">
        <v>1</v>
      </c>
      <c r="EF86">
        <v>7</v>
      </c>
      <c r="EH86">
        <v>1</v>
      </c>
      <c r="EI86">
        <v>2</v>
      </c>
    </row>
    <row r="87" spans="1:139" x14ac:dyDescent="0.25">
      <c r="A87" s="10">
        <v>43602.55</v>
      </c>
      <c r="B87">
        <v>76</v>
      </c>
      <c r="C87">
        <v>24</v>
      </c>
      <c r="D87">
        <v>4</v>
      </c>
      <c r="E87">
        <v>1</v>
      </c>
      <c r="F87">
        <v>6</v>
      </c>
      <c r="G87">
        <v>6</v>
      </c>
      <c r="H87">
        <v>2</v>
      </c>
      <c r="I87">
        <v>6</v>
      </c>
      <c r="J87">
        <v>2</v>
      </c>
      <c r="K87">
        <v>2</v>
      </c>
      <c r="M87" s="13">
        <v>2</v>
      </c>
      <c r="S87">
        <v>2</v>
      </c>
      <c r="AL87" s="16">
        <v>3</v>
      </c>
      <c r="AM87" s="13">
        <v>5</v>
      </c>
      <c r="AN87">
        <v>2</v>
      </c>
      <c r="AO87" t="s">
        <v>1226</v>
      </c>
      <c r="AP87">
        <v>1</v>
      </c>
      <c r="AV87">
        <v>1</v>
      </c>
      <c r="AY87">
        <v>1</v>
      </c>
      <c r="BL87">
        <v>1</v>
      </c>
      <c r="BN87">
        <v>1</v>
      </c>
      <c r="BO87">
        <v>1</v>
      </c>
      <c r="BS87" s="13">
        <v>94</v>
      </c>
      <c r="BW87" s="20">
        <v>400</v>
      </c>
      <c r="BX87" s="20">
        <v>250</v>
      </c>
      <c r="BY87" s="20">
        <v>200</v>
      </c>
      <c r="BZ87" s="20"/>
      <c r="CB87">
        <v>1</v>
      </c>
      <c r="CL87">
        <v>1</v>
      </c>
      <c r="CP87">
        <v>1</v>
      </c>
      <c r="CT87" s="16">
        <v>14</v>
      </c>
      <c r="CU87" s="16">
        <v>15</v>
      </c>
      <c r="CV87" s="16">
        <v>14</v>
      </c>
      <c r="CW87" s="16">
        <v>14</v>
      </c>
      <c r="CX87" s="16">
        <v>14</v>
      </c>
      <c r="CY87" s="16">
        <v>14</v>
      </c>
      <c r="CZ87" s="16">
        <v>15</v>
      </c>
      <c r="DA87" s="16">
        <v>14</v>
      </c>
      <c r="DB87" s="16">
        <v>14</v>
      </c>
      <c r="DC87" s="16">
        <v>14</v>
      </c>
      <c r="DD87">
        <v>1</v>
      </c>
      <c r="DE87">
        <v>1</v>
      </c>
      <c r="DG87">
        <v>1</v>
      </c>
      <c r="DI87">
        <v>1</v>
      </c>
      <c r="DO87" s="13">
        <v>7</v>
      </c>
      <c r="DP87" s="13">
        <v>8</v>
      </c>
      <c r="DQ87" s="13">
        <v>5</v>
      </c>
      <c r="DR87" s="13">
        <v>9</v>
      </c>
      <c r="DU87">
        <v>1</v>
      </c>
      <c r="DV87">
        <v>1</v>
      </c>
      <c r="EA87">
        <v>1</v>
      </c>
      <c r="EF87">
        <v>5</v>
      </c>
      <c r="EH87">
        <v>2</v>
      </c>
      <c r="EI87">
        <v>2</v>
      </c>
    </row>
    <row r="88" spans="1:139" x14ac:dyDescent="0.25">
      <c r="A88" s="10">
        <v>43603.6721875</v>
      </c>
      <c r="B88">
        <v>40</v>
      </c>
      <c r="C88">
        <v>80</v>
      </c>
      <c r="D88">
        <v>6</v>
      </c>
      <c r="E88">
        <v>2</v>
      </c>
      <c r="F88">
        <v>6</v>
      </c>
      <c r="G88">
        <v>3</v>
      </c>
      <c r="H88">
        <v>4</v>
      </c>
      <c r="I88">
        <v>1</v>
      </c>
      <c r="J88">
        <v>1</v>
      </c>
      <c r="K88">
        <v>2</v>
      </c>
      <c r="M88" s="13">
        <v>3</v>
      </c>
      <c r="S88">
        <v>1</v>
      </c>
      <c r="W88">
        <v>1</v>
      </c>
      <c r="AB88">
        <v>1</v>
      </c>
      <c r="AL88" s="16">
        <v>4</v>
      </c>
      <c r="AM88" s="13">
        <v>5</v>
      </c>
      <c r="AN88">
        <v>3</v>
      </c>
      <c r="AP88">
        <v>1</v>
      </c>
      <c r="AY88">
        <v>1</v>
      </c>
      <c r="BL88">
        <v>1</v>
      </c>
      <c r="BN88">
        <v>1</v>
      </c>
      <c r="BP88">
        <v>1</v>
      </c>
      <c r="BS88" s="13">
        <v>100</v>
      </c>
      <c r="BW88" s="20">
        <v>150</v>
      </c>
      <c r="BX88" s="20"/>
      <c r="BY88" s="20">
        <v>120</v>
      </c>
      <c r="BZ88" s="20"/>
      <c r="CL88">
        <v>1</v>
      </c>
      <c r="CP88">
        <v>1</v>
      </c>
      <c r="CT88" s="16">
        <v>16</v>
      </c>
      <c r="CU88" s="16">
        <v>16</v>
      </c>
      <c r="CV88" s="16">
        <v>13</v>
      </c>
      <c r="CW88" s="16">
        <v>14</v>
      </c>
      <c r="CY88" s="16">
        <v>13</v>
      </c>
      <c r="CZ88" s="16">
        <v>14</v>
      </c>
      <c r="DA88" s="16">
        <v>14</v>
      </c>
      <c r="DB88" s="16">
        <v>14</v>
      </c>
      <c r="DN88" t="s">
        <v>1227</v>
      </c>
      <c r="DO88" s="13">
        <v>5</v>
      </c>
      <c r="DP88" s="13">
        <v>5</v>
      </c>
      <c r="DQ88" s="13">
        <v>5</v>
      </c>
      <c r="DR88" s="13">
        <v>10</v>
      </c>
      <c r="DV88">
        <v>1</v>
      </c>
      <c r="EA88">
        <v>1</v>
      </c>
      <c r="EH88">
        <v>1</v>
      </c>
      <c r="EI88">
        <v>2</v>
      </c>
    </row>
    <row r="89" spans="1:139" x14ac:dyDescent="0.25">
      <c r="A89" s="10">
        <v>43620.493692129632</v>
      </c>
      <c r="B89">
        <v>69</v>
      </c>
      <c r="C89">
        <v>62</v>
      </c>
      <c r="D89">
        <v>4</v>
      </c>
      <c r="E89">
        <v>2</v>
      </c>
      <c r="F89">
        <v>1</v>
      </c>
      <c r="G89">
        <v>3</v>
      </c>
      <c r="H89">
        <v>4</v>
      </c>
      <c r="I89">
        <v>6</v>
      </c>
      <c r="J89">
        <v>1</v>
      </c>
      <c r="K89">
        <v>2</v>
      </c>
      <c r="M89" s="13">
        <v>12</v>
      </c>
      <c r="S89">
        <v>2</v>
      </c>
      <c r="AL89" s="16">
        <v>2</v>
      </c>
      <c r="AM89" s="13">
        <v>5</v>
      </c>
      <c r="AN89">
        <v>1</v>
      </c>
      <c r="AO89" t="s">
        <v>1328</v>
      </c>
      <c r="AP89">
        <v>1</v>
      </c>
      <c r="AU89">
        <v>1</v>
      </c>
      <c r="AW89">
        <v>1</v>
      </c>
      <c r="AY89">
        <v>1</v>
      </c>
      <c r="BB89">
        <v>1</v>
      </c>
      <c r="BG89">
        <v>1</v>
      </c>
      <c r="BH89">
        <v>1</v>
      </c>
      <c r="BN89">
        <v>1</v>
      </c>
      <c r="BS89" s="13">
        <v>75</v>
      </c>
      <c r="BT89">
        <v>1</v>
      </c>
      <c r="BU89">
        <v>2</v>
      </c>
      <c r="BV89">
        <v>3</v>
      </c>
      <c r="BW89" s="20">
        <v>120</v>
      </c>
      <c r="BX89" s="20">
        <v>90</v>
      </c>
      <c r="BY89" s="20">
        <v>60</v>
      </c>
      <c r="BZ89" s="20"/>
      <c r="CC89">
        <v>1</v>
      </c>
      <c r="CL89">
        <v>1</v>
      </c>
      <c r="CP89">
        <v>1</v>
      </c>
      <c r="CT89" s="16">
        <v>14</v>
      </c>
      <c r="CU89" s="16">
        <v>15</v>
      </c>
      <c r="CV89" s="16">
        <v>14</v>
      </c>
      <c r="CW89" s="16">
        <v>13</v>
      </c>
      <c r="CX89" s="16">
        <v>14</v>
      </c>
      <c r="CY89" s="16">
        <v>15</v>
      </c>
      <c r="CZ89" s="16">
        <v>16</v>
      </c>
      <c r="DA89" s="16">
        <v>15</v>
      </c>
      <c r="DB89" s="16">
        <v>14</v>
      </c>
      <c r="DC89" s="16">
        <v>16</v>
      </c>
      <c r="DD89">
        <v>1</v>
      </c>
      <c r="DE89">
        <v>1</v>
      </c>
      <c r="DF89">
        <v>1</v>
      </c>
      <c r="DG89">
        <v>1</v>
      </c>
      <c r="DI89">
        <v>1</v>
      </c>
      <c r="DJ89">
        <v>1</v>
      </c>
      <c r="DM89" t="s">
        <v>1329</v>
      </c>
      <c r="DN89" t="s">
        <v>1330</v>
      </c>
      <c r="DO89" s="13">
        <v>8</v>
      </c>
      <c r="DP89" s="13">
        <v>8</v>
      </c>
      <c r="DQ89" s="13">
        <v>7</v>
      </c>
      <c r="DR89" s="13">
        <v>8</v>
      </c>
      <c r="DU89">
        <v>1</v>
      </c>
      <c r="DZ89">
        <v>1</v>
      </c>
      <c r="EE89">
        <v>1</v>
      </c>
      <c r="EF89">
        <v>4</v>
      </c>
      <c r="EH89">
        <v>2</v>
      </c>
      <c r="EI89">
        <v>2</v>
      </c>
    </row>
    <row r="90" spans="1:139" x14ac:dyDescent="0.25">
      <c r="A90" s="9"/>
      <c r="E90" s="1"/>
      <c r="H90" s="1"/>
      <c r="BW90" s="20"/>
      <c r="BX90" s="20"/>
      <c r="BY90" s="20"/>
      <c r="BZ90" s="20"/>
    </row>
    <row r="91" spans="1:139" x14ac:dyDescent="0.25">
      <c r="A91" s="10"/>
      <c r="BW91" s="20"/>
      <c r="BX91" s="20"/>
      <c r="BY91" s="20"/>
      <c r="BZ91" s="20"/>
    </row>
    <row r="92" spans="1:139" x14ac:dyDescent="0.25">
      <c r="A92" s="10"/>
      <c r="BW92" s="20"/>
      <c r="BX92" s="20"/>
      <c r="BY92" s="20"/>
      <c r="BZ92" s="20"/>
    </row>
    <row r="93" spans="1:139" x14ac:dyDescent="0.25">
      <c r="A93" s="10"/>
      <c r="BW93" s="20"/>
      <c r="BX93" s="20"/>
      <c r="BY93" s="20"/>
      <c r="BZ93" s="20"/>
    </row>
    <row r="94" spans="1:139" x14ac:dyDescent="0.25">
      <c r="A94" s="10"/>
      <c r="BW94" s="20"/>
      <c r="BX94" s="20"/>
      <c r="BY94" s="20"/>
      <c r="BZ94" s="20"/>
    </row>
    <row r="95" spans="1:139" x14ac:dyDescent="0.25">
      <c r="A95" s="10"/>
      <c r="BW95" s="20"/>
      <c r="BX95" s="20"/>
      <c r="BY95" s="20"/>
      <c r="BZ95" s="20"/>
    </row>
    <row r="96" spans="1:139"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7" spans="1:78" x14ac:dyDescent="0.25">
      <c r="A307" s="7" t="s">
        <v>15</v>
      </c>
      <c r="B307">
        <f>COUNTIF(B$2:B$305,"&lt;20")</f>
        <v>6</v>
      </c>
      <c r="C307">
        <f>COUNTIF(C$2:C$305,"&lt;20")</f>
        <v>8</v>
      </c>
    </row>
    <row r="308" spans="1:78" x14ac:dyDescent="0.25">
      <c r="A308" s="7" t="s">
        <v>11</v>
      </c>
      <c r="B308">
        <f>COUNTIFS(B$2:B$305,"&gt;19",B$2:B$305,"&lt;40")</f>
        <v>2</v>
      </c>
      <c r="C308">
        <f>COUNTIFS(C$2:C$305,"&gt;19",C$2:C$305,"&lt;40")</f>
        <v>5</v>
      </c>
    </row>
    <row r="309" spans="1:78" x14ac:dyDescent="0.25">
      <c r="A309" s="7" t="s">
        <v>12</v>
      </c>
      <c r="B309">
        <f>COUNTIFS(B$2:B$305,"&gt;=40",B$2:B$305,"&lt;=59")</f>
        <v>8</v>
      </c>
      <c r="C309">
        <f>COUNTIFS(C$2:C$305,"&gt;=40",C$2:C$305,"&lt;=59")</f>
        <v>2</v>
      </c>
    </row>
    <row r="310" spans="1:78" x14ac:dyDescent="0.25">
      <c r="A310" s="7" t="s">
        <v>13</v>
      </c>
      <c r="B310">
        <f>COUNTIFS(B$2:B$305,"&gt;=60",B$2:B$305,"&lt;=79")</f>
        <v>13</v>
      </c>
      <c r="C310">
        <f>COUNTIFS(C$2:C$305,"&gt;=60",C$2:C$305,"&lt;=79")</f>
        <v>11</v>
      </c>
    </row>
    <row r="311" spans="1:78" x14ac:dyDescent="0.25">
      <c r="A311" s="7" t="s">
        <v>14</v>
      </c>
      <c r="B311">
        <f>COUNTIF(B$2:B$305,"&gt;79")</f>
        <v>4</v>
      </c>
      <c r="C311">
        <f>COUNTIF(C$2:C$305,"&gt;=80")</f>
        <v>10</v>
      </c>
    </row>
    <row r="312" spans="1:78" x14ac:dyDescent="0.25">
      <c r="B312">
        <f>SUM(B307:B311)</f>
        <v>33</v>
      </c>
      <c r="C312">
        <f>SUM(C307:C311)</f>
        <v>36</v>
      </c>
    </row>
    <row r="315" spans="1:78" x14ac:dyDescent="0.25">
      <c r="A315" s="7" t="s">
        <v>15</v>
      </c>
      <c r="B315" s="4">
        <f>B307/B312</f>
        <v>0.18181818181818182</v>
      </c>
      <c r="C315" s="4">
        <f>C307/C312</f>
        <v>0.22222222222222221</v>
      </c>
    </row>
    <row r="316" spans="1:78" x14ac:dyDescent="0.25">
      <c r="A316" s="7" t="s">
        <v>11</v>
      </c>
      <c r="B316" s="4">
        <f>B308/B312</f>
        <v>6.0606060606060608E-2</v>
      </c>
      <c r="C316" s="4">
        <f>C308/C312</f>
        <v>0.1388888888888889</v>
      </c>
    </row>
    <row r="317" spans="1:78" x14ac:dyDescent="0.25">
      <c r="A317" s="7" t="s">
        <v>12</v>
      </c>
      <c r="B317" s="4">
        <f>B309/B312</f>
        <v>0.24242424242424243</v>
      </c>
      <c r="C317" s="4">
        <f>C309/C312</f>
        <v>5.5555555555555552E-2</v>
      </c>
    </row>
    <row r="318" spans="1:78" x14ac:dyDescent="0.25">
      <c r="A318" s="7" t="s">
        <v>13</v>
      </c>
      <c r="B318" s="4">
        <f>B310/B312</f>
        <v>0.39393939393939392</v>
      </c>
      <c r="C318" s="4">
        <f>C310/C312</f>
        <v>0.30555555555555558</v>
      </c>
    </row>
    <row r="319" spans="1:78" x14ac:dyDescent="0.25">
      <c r="A319" s="7" t="s">
        <v>14</v>
      </c>
      <c r="B319" s="4">
        <f>B311/B312</f>
        <v>0.12121212121212122</v>
      </c>
      <c r="C319" s="4">
        <f>C311/C312</f>
        <v>0.27777777777777779</v>
      </c>
    </row>
    <row r="320" spans="1:78" x14ac:dyDescent="0.25">
      <c r="B320" s="12">
        <f>SUM(B315:B319)</f>
        <v>1</v>
      </c>
      <c r="C320" s="12">
        <f>SUM(C315:C319)</f>
        <v>1</v>
      </c>
    </row>
    <row r="323" spans="1:139" x14ac:dyDescent="0.25">
      <c r="A323" s="11">
        <v>1</v>
      </c>
      <c r="D323">
        <f>COUNTIF(D$2:D$305,1)</f>
        <v>5</v>
      </c>
      <c r="E323">
        <f t="shared" ref="E323:BP349" si="0">COUNTIF(E$2:E$305,1)</f>
        <v>11</v>
      </c>
      <c r="F323">
        <f t="shared" si="0"/>
        <v>5</v>
      </c>
      <c r="G323">
        <f t="shared" si="0"/>
        <v>2</v>
      </c>
      <c r="H323">
        <f t="shared" si="0"/>
        <v>14</v>
      </c>
      <c r="I323">
        <f t="shared" si="0"/>
        <v>7</v>
      </c>
      <c r="J323">
        <f t="shared" si="0"/>
        <v>26</v>
      </c>
      <c r="K323">
        <f t="shared" si="0"/>
        <v>0</v>
      </c>
      <c r="S323">
        <f t="shared" si="0"/>
        <v>20</v>
      </c>
      <c r="T323">
        <f t="shared" si="0"/>
        <v>0</v>
      </c>
      <c r="U323">
        <f t="shared" si="0"/>
        <v>0</v>
      </c>
      <c r="V323">
        <f t="shared" si="0"/>
        <v>2</v>
      </c>
      <c r="W323">
        <f t="shared" si="0"/>
        <v>12</v>
      </c>
      <c r="X323">
        <f t="shared" si="0"/>
        <v>1</v>
      </c>
      <c r="Y323">
        <f t="shared" si="0"/>
        <v>0</v>
      </c>
      <c r="Z323">
        <f t="shared" si="0"/>
        <v>1</v>
      </c>
      <c r="AA323">
        <f t="shared" si="0"/>
        <v>12</v>
      </c>
      <c r="AB323">
        <f t="shared" si="0"/>
        <v>11</v>
      </c>
      <c r="AC323">
        <f t="shared" si="0"/>
        <v>0</v>
      </c>
      <c r="AD323">
        <f t="shared" si="0"/>
        <v>0</v>
      </c>
      <c r="AE323">
        <f t="shared" si="0"/>
        <v>4</v>
      </c>
      <c r="AF323">
        <f t="shared" si="0"/>
        <v>1</v>
      </c>
      <c r="AG323">
        <f t="shared" si="0"/>
        <v>0</v>
      </c>
      <c r="AH323">
        <f t="shared" si="0"/>
        <v>3</v>
      </c>
      <c r="AJ323">
        <f t="shared" si="0"/>
        <v>3</v>
      </c>
      <c r="AL323" s="16">
        <f t="shared" si="0"/>
        <v>8</v>
      </c>
      <c r="AM323" s="13">
        <f t="shared" si="0"/>
        <v>6</v>
      </c>
      <c r="AN323">
        <f t="shared" si="0"/>
        <v>29</v>
      </c>
      <c r="AP323">
        <f t="shared" si="0"/>
        <v>36</v>
      </c>
      <c r="AQ323">
        <f t="shared" si="0"/>
        <v>5</v>
      </c>
      <c r="AR323">
        <f t="shared" si="0"/>
        <v>1</v>
      </c>
      <c r="AS323">
        <f t="shared" si="0"/>
        <v>4</v>
      </c>
      <c r="AT323">
        <f t="shared" si="0"/>
        <v>5</v>
      </c>
      <c r="AU323">
        <f t="shared" si="0"/>
        <v>26</v>
      </c>
      <c r="AV323">
        <f t="shared" si="0"/>
        <v>6</v>
      </c>
      <c r="AW323">
        <f t="shared" si="0"/>
        <v>8</v>
      </c>
      <c r="AX323">
        <f t="shared" si="0"/>
        <v>23</v>
      </c>
      <c r="AY323">
        <f t="shared" si="0"/>
        <v>22</v>
      </c>
      <c r="AZ323">
        <f t="shared" si="0"/>
        <v>7</v>
      </c>
      <c r="BA323">
        <f t="shared" si="0"/>
        <v>9</v>
      </c>
      <c r="BB323">
        <f t="shared" si="0"/>
        <v>9</v>
      </c>
      <c r="BC323">
        <f t="shared" si="0"/>
        <v>11</v>
      </c>
      <c r="BD323">
        <f t="shared" si="0"/>
        <v>16</v>
      </c>
      <c r="BE323">
        <f t="shared" si="0"/>
        <v>10</v>
      </c>
      <c r="BF323">
        <f t="shared" si="0"/>
        <v>4</v>
      </c>
      <c r="BG323">
        <f t="shared" si="0"/>
        <v>21</v>
      </c>
      <c r="BH323">
        <f t="shared" si="0"/>
        <v>8</v>
      </c>
      <c r="BI323">
        <f t="shared" si="0"/>
        <v>8</v>
      </c>
      <c r="BJ323">
        <f t="shared" si="0"/>
        <v>20</v>
      </c>
      <c r="BL323">
        <f t="shared" si="0"/>
        <v>27</v>
      </c>
      <c r="BM323">
        <f t="shared" si="0"/>
        <v>0</v>
      </c>
      <c r="BN323">
        <f t="shared" si="0"/>
        <v>33</v>
      </c>
      <c r="BO323">
        <f t="shared" si="0"/>
        <v>17</v>
      </c>
      <c r="BP323">
        <f t="shared" si="0"/>
        <v>17</v>
      </c>
      <c r="BQ323">
        <f t="shared" ref="BQ323:EB323" si="1">COUNTIF(BQ$2:BQ$305,1)</f>
        <v>2</v>
      </c>
      <c r="BT323">
        <f t="shared" si="1"/>
        <v>6</v>
      </c>
      <c r="BU323">
        <f t="shared" si="1"/>
        <v>7</v>
      </c>
      <c r="BV323">
        <f t="shared" si="1"/>
        <v>1</v>
      </c>
      <c r="CA323">
        <f t="shared" si="1"/>
        <v>8</v>
      </c>
      <c r="CB323">
        <f t="shared" si="1"/>
        <v>9</v>
      </c>
      <c r="CC323">
        <f t="shared" si="1"/>
        <v>9</v>
      </c>
      <c r="CD323">
        <f t="shared" si="1"/>
        <v>10</v>
      </c>
      <c r="CE323">
        <f t="shared" si="1"/>
        <v>2</v>
      </c>
      <c r="CF323">
        <f t="shared" si="1"/>
        <v>7</v>
      </c>
      <c r="CG323">
        <f t="shared" si="1"/>
        <v>4</v>
      </c>
      <c r="CH323">
        <f t="shared" si="1"/>
        <v>5</v>
      </c>
      <c r="CI323">
        <f t="shared" si="1"/>
        <v>7</v>
      </c>
      <c r="CL323">
        <f t="shared" si="1"/>
        <v>35</v>
      </c>
      <c r="CM323">
        <f t="shared" si="1"/>
        <v>0</v>
      </c>
      <c r="CN323">
        <f t="shared" si="1"/>
        <v>1</v>
      </c>
      <c r="CO323">
        <f t="shared" si="1"/>
        <v>0</v>
      </c>
      <c r="CP323">
        <f t="shared" si="1"/>
        <v>26</v>
      </c>
      <c r="CQ323">
        <f t="shared" si="1"/>
        <v>0</v>
      </c>
      <c r="CR323">
        <f t="shared" si="1"/>
        <v>1</v>
      </c>
      <c r="CS323">
        <f t="shared" si="1"/>
        <v>0</v>
      </c>
      <c r="CT323" s="16">
        <f>COUNTIF(CT$2:CT$305,13)</f>
        <v>7</v>
      </c>
      <c r="CU323" s="16">
        <f t="shared" ref="CU323:DC323" si="2">COUNTIF(CU$2:CU$305,13)</f>
        <v>1</v>
      </c>
      <c r="CV323" s="16">
        <f t="shared" si="2"/>
        <v>12</v>
      </c>
      <c r="CW323" s="16">
        <f t="shared" si="2"/>
        <v>6</v>
      </c>
      <c r="CX323" s="16">
        <f t="shared" si="2"/>
        <v>4</v>
      </c>
      <c r="CY323" s="16">
        <f t="shared" si="2"/>
        <v>6</v>
      </c>
      <c r="CZ323" s="16">
        <f t="shared" si="2"/>
        <v>4</v>
      </c>
      <c r="DA323" s="16">
        <f t="shared" si="2"/>
        <v>7</v>
      </c>
      <c r="DB323" s="16">
        <f t="shared" si="2"/>
        <v>9</v>
      </c>
      <c r="DC323" s="16">
        <f t="shared" si="2"/>
        <v>5</v>
      </c>
      <c r="DD323">
        <f t="shared" si="1"/>
        <v>19</v>
      </c>
      <c r="DE323">
        <f t="shared" si="1"/>
        <v>18</v>
      </c>
      <c r="DF323">
        <f t="shared" si="1"/>
        <v>19</v>
      </c>
      <c r="DG323">
        <f t="shared" si="1"/>
        <v>18</v>
      </c>
      <c r="DH323">
        <f t="shared" si="1"/>
        <v>12</v>
      </c>
      <c r="DI323">
        <f t="shared" si="1"/>
        <v>15</v>
      </c>
      <c r="DJ323">
        <f t="shared" si="1"/>
        <v>20</v>
      </c>
      <c r="DK323">
        <f t="shared" si="1"/>
        <v>2</v>
      </c>
      <c r="DO323" s="13">
        <f>COUNTIF(DO$2:DO$305,5)</f>
        <v>9</v>
      </c>
      <c r="DP323" s="13">
        <f t="shared" ref="DP323:DQ323" si="3">COUNTIF(DP$2:DP$305,5)</f>
        <v>5</v>
      </c>
      <c r="DQ323" s="13">
        <f t="shared" si="3"/>
        <v>20</v>
      </c>
      <c r="DR323" s="13">
        <f>COUNTIF(DR$2:DR$305,6)</f>
        <v>5</v>
      </c>
      <c r="DS323">
        <f t="shared" si="1"/>
        <v>4</v>
      </c>
      <c r="DT323">
        <f t="shared" si="1"/>
        <v>6</v>
      </c>
      <c r="DU323">
        <f t="shared" si="1"/>
        <v>26</v>
      </c>
      <c r="DV323">
        <f t="shared" si="1"/>
        <v>26</v>
      </c>
      <c r="DW323">
        <f t="shared" si="1"/>
        <v>3</v>
      </c>
      <c r="DX323">
        <f t="shared" si="1"/>
        <v>1</v>
      </c>
      <c r="DY323">
        <f t="shared" si="1"/>
        <v>3</v>
      </c>
      <c r="DZ323">
        <f t="shared" si="1"/>
        <v>11</v>
      </c>
      <c r="EA323">
        <f t="shared" si="1"/>
        <v>30</v>
      </c>
      <c r="EB323">
        <f t="shared" si="1"/>
        <v>2</v>
      </c>
      <c r="EC323">
        <f t="shared" ref="EC323:EI323" si="4">COUNTIF(EC$2:EC$305,1)</f>
        <v>1</v>
      </c>
      <c r="ED323">
        <f t="shared" si="4"/>
        <v>2</v>
      </c>
      <c r="EE323">
        <f t="shared" si="4"/>
        <v>9</v>
      </c>
      <c r="EF323">
        <f t="shared" si="4"/>
        <v>0</v>
      </c>
      <c r="EH323">
        <f t="shared" si="4"/>
        <v>23</v>
      </c>
      <c r="EI323">
        <f t="shared" si="4"/>
        <v>20</v>
      </c>
    </row>
    <row r="324" spans="1:139" x14ac:dyDescent="0.25">
      <c r="A324" s="11">
        <v>2</v>
      </c>
      <c r="D324">
        <f>COUNTIF(D$2:D$305,2)</f>
        <v>7</v>
      </c>
      <c r="E324">
        <f t="shared" ref="E324:BP350" si="5">COUNTIF(E$2:E$305,2)</f>
        <v>11</v>
      </c>
      <c r="F324">
        <f t="shared" si="5"/>
        <v>8</v>
      </c>
      <c r="G324">
        <f t="shared" si="5"/>
        <v>2</v>
      </c>
      <c r="H324">
        <f t="shared" si="5"/>
        <v>14</v>
      </c>
      <c r="I324">
        <f t="shared" si="5"/>
        <v>5</v>
      </c>
      <c r="J324">
        <f t="shared" si="5"/>
        <v>15</v>
      </c>
      <c r="K324">
        <f t="shared" si="5"/>
        <v>42</v>
      </c>
      <c r="S324">
        <f t="shared" si="5"/>
        <v>9</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6</v>
      </c>
      <c r="AM324" s="13">
        <f>COUNTIF(AM$2:AM$305,5)</f>
        <v>10</v>
      </c>
      <c r="AN324">
        <f t="shared" si="5"/>
        <v>10</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7</v>
      </c>
      <c r="BM324">
        <f t="shared" si="5"/>
        <v>0</v>
      </c>
      <c r="BN324">
        <f t="shared" si="5"/>
        <v>0</v>
      </c>
      <c r="BO324">
        <f t="shared" si="5"/>
        <v>0</v>
      </c>
      <c r="BP324">
        <f t="shared" si="5"/>
        <v>0</v>
      </c>
      <c r="BQ324">
        <f t="shared" ref="BQ324:EB324" si="6">COUNTIF(BQ$2:BQ$305,2)</f>
        <v>0</v>
      </c>
      <c r="BT324">
        <f t="shared" si="6"/>
        <v>8</v>
      </c>
      <c r="BU324">
        <f t="shared" si="6"/>
        <v>5</v>
      </c>
      <c r="BV324">
        <f t="shared" si="6"/>
        <v>1</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18</v>
      </c>
      <c r="CU324" s="16">
        <f t="shared" ref="CU324:DC324" si="7">COUNTIF(CU$2:CU$305,14)</f>
        <v>8</v>
      </c>
      <c r="CV324" s="16">
        <f t="shared" si="7"/>
        <v>17</v>
      </c>
      <c r="CW324" s="16">
        <f t="shared" si="7"/>
        <v>16</v>
      </c>
      <c r="CX324" s="16">
        <f t="shared" si="7"/>
        <v>13</v>
      </c>
      <c r="CY324" s="16">
        <f t="shared" si="7"/>
        <v>14</v>
      </c>
      <c r="CZ324" s="16">
        <f t="shared" si="7"/>
        <v>16</v>
      </c>
      <c r="DA324" s="16">
        <f t="shared" si="7"/>
        <v>16</v>
      </c>
      <c r="DB324" s="16">
        <f t="shared" si="7"/>
        <v>18</v>
      </c>
      <c r="DC324" s="16">
        <f t="shared" si="7"/>
        <v>18</v>
      </c>
      <c r="DD324">
        <f t="shared" si="6"/>
        <v>0</v>
      </c>
      <c r="DE324">
        <f t="shared" si="6"/>
        <v>0</v>
      </c>
      <c r="DF324">
        <f t="shared" si="6"/>
        <v>0</v>
      </c>
      <c r="DG324">
        <f t="shared" si="6"/>
        <v>0</v>
      </c>
      <c r="DH324">
        <f t="shared" si="6"/>
        <v>0</v>
      </c>
      <c r="DI324">
        <f t="shared" si="6"/>
        <v>0</v>
      </c>
      <c r="DJ324">
        <f t="shared" si="6"/>
        <v>0</v>
      </c>
      <c r="DK324">
        <f t="shared" si="6"/>
        <v>0</v>
      </c>
      <c r="DO324" s="13">
        <f>COUNTIF(DO$2:DO$305,6)</f>
        <v>7</v>
      </c>
      <c r="DP324" s="13">
        <f t="shared" ref="DP324:DQ324" si="8">COUNTIF(DP$2:DP$305,6)</f>
        <v>7</v>
      </c>
      <c r="DQ324" s="13">
        <f t="shared" si="8"/>
        <v>9</v>
      </c>
      <c r="DR324" s="13">
        <f>COUNTIF(DR$2:DR$305,7)</f>
        <v>6</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19</v>
      </c>
      <c r="EI324">
        <f t="shared" si="9"/>
        <v>22</v>
      </c>
    </row>
    <row r="325" spans="1:139" x14ac:dyDescent="0.25">
      <c r="A325" s="11">
        <v>3</v>
      </c>
      <c r="D325">
        <f>COUNTIF(D$2:D$305,3)</f>
        <v>5</v>
      </c>
      <c r="E325">
        <f t="shared" ref="E325:BP351" si="10">COUNTIF(E$2:E$305,3)</f>
        <v>14</v>
      </c>
      <c r="F325">
        <f t="shared" si="10"/>
        <v>10</v>
      </c>
      <c r="G325">
        <f t="shared" si="10"/>
        <v>10</v>
      </c>
      <c r="H325">
        <f t="shared" si="10"/>
        <v>0</v>
      </c>
      <c r="I325">
        <f t="shared" si="10"/>
        <v>9</v>
      </c>
      <c r="J325">
        <f t="shared" si="10"/>
        <v>0</v>
      </c>
      <c r="K325">
        <f t="shared" si="10"/>
        <v>0</v>
      </c>
      <c r="S325">
        <f t="shared" si="10"/>
        <v>4</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7</v>
      </c>
      <c r="AM325" s="13">
        <f>COUNTIF(AM$2:AM$305,6)</f>
        <v>7</v>
      </c>
      <c r="AN325">
        <f t="shared" si="10"/>
        <v>2</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0</v>
      </c>
      <c r="BM325">
        <f t="shared" si="10"/>
        <v>0</v>
      </c>
      <c r="BN325">
        <f t="shared" si="10"/>
        <v>0</v>
      </c>
      <c r="BO325">
        <f t="shared" si="10"/>
        <v>0</v>
      </c>
      <c r="BP325">
        <f t="shared" si="10"/>
        <v>0</v>
      </c>
      <c r="BQ325">
        <f t="shared" ref="BQ325:EB325" si="11">COUNTIF(BQ$2:BQ$305,3)</f>
        <v>0</v>
      </c>
      <c r="BT325">
        <f t="shared" si="11"/>
        <v>0</v>
      </c>
      <c r="BU325">
        <f t="shared" si="11"/>
        <v>2</v>
      </c>
      <c r="BV325">
        <f t="shared" si="11"/>
        <v>12</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6</v>
      </c>
      <c r="CU325" s="16">
        <f t="shared" ref="CU325:DC325" si="12">COUNTIF(CU$2:CU$305,15)</f>
        <v>17</v>
      </c>
      <c r="CV325" s="16">
        <f t="shared" si="12"/>
        <v>3</v>
      </c>
      <c r="CW325" s="16">
        <f t="shared" si="12"/>
        <v>9</v>
      </c>
      <c r="CX325" s="16">
        <f t="shared" si="12"/>
        <v>11</v>
      </c>
      <c r="CY325" s="16">
        <f t="shared" si="12"/>
        <v>10</v>
      </c>
      <c r="CZ325" s="16">
        <f t="shared" si="12"/>
        <v>6</v>
      </c>
      <c r="DA325" s="16">
        <f t="shared" si="12"/>
        <v>8</v>
      </c>
      <c r="DB325" s="16">
        <f t="shared" si="12"/>
        <v>7</v>
      </c>
      <c r="DC325" s="16">
        <f t="shared" si="12"/>
        <v>7</v>
      </c>
      <c r="DD325">
        <f t="shared" si="11"/>
        <v>0</v>
      </c>
      <c r="DE325">
        <f t="shared" si="11"/>
        <v>0</v>
      </c>
      <c r="DF325">
        <f t="shared" si="11"/>
        <v>0</v>
      </c>
      <c r="DG325">
        <f t="shared" si="11"/>
        <v>0</v>
      </c>
      <c r="DH325">
        <f t="shared" si="11"/>
        <v>0</v>
      </c>
      <c r="DI325">
        <f t="shared" si="11"/>
        <v>0</v>
      </c>
      <c r="DJ325">
        <f t="shared" si="11"/>
        <v>0</v>
      </c>
      <c r="DK325">
        <f t="shared" si="11"/>
        <v>0</v>
      </c>
      <c r="DO325" s="13">
        <f>COUNTIF(DO$2:DO$305,7)</f>
        <v>12</v>
      </c>
      <c r="DP325" s="13">
        <f t="shared" ref="DP325:DQ325" si="13">COUNTIF(DP$2:DP$305,7)</f>
        <v>11</v>
      </c>
      <c r="DQ325" s="13">
        <f t="shared" si="13"/>
        <v>5</v>
      </c>
      <c r="DR325" s="13">
        <f>COUNTIF(DR$2:DR$305,8)</f>
        <v>6</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3</v>
      </c>
      <c r="EH325">
        <f t="shared" si="14"/>
        <v>0</v>
      </c>
      <c r="EI325">
        <f t="shared" si="14"/>
        <v>0</v>
      </c>
    </row>
    <row r="326" spans="1:139" x14ac:dyDescent="0.25">
      <c r="A326" s="11">
        <v>4</v>
      </c>
      <c r="D326">
        <f>COUNTIF(D$2:D$305,4)</f>
        <v>11</v>
      </c>
      <c r="E326">
        <f t="shared" ref="E326:BP352" si="15">COUNTIF(E$2:E$305,4)</f>
        <v>3</v>
      </c>
      <c r="F326">
        <f t="shared" si="15"/>
        <v>4</v>
      </c>
      <c r="G326">
        <f t="shared" si="15"/>
        <v>8</v>
      </c>
      <c r="H326">
        <f t="shared" si="15"/>
        <v>13</v>
      </c>
      <c r="I326">
        <f t="shared" si="15"/>
        <v>9</v>
      </c>
      <c r="J326">
        <f t="shared" si="15"/>
        <v>0</v>
      </c>
      <c r="K326">
        <f t="shared" si="15"/>
        <v>0</v>
      </c>
      <c r="S326">
        <f t="shared" si="15"/>
        <v>7</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19</v>
      </c>
      <c r="AM326" s="13">
        <f>COUNTIF(AM$2:AM$305,7)</f>
        <v>7</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2</v>
      </c>
      <c r="CU326" s="16">
        <f t="shared" ref="CU326:DC326" si="17">COUNTIF(CU$2:CU$305,16)</f>
        <v>10</v>
      </c>
      <c r="CV326" s="16">
        <f t="shared" si="17"/>
        <v>2</v>
      </c>
      <c r="CW326" s="16">
        <f t="shared" si="17"/>
        <v>4</v>
      </c>
      <c r="CX326" s="16">
        <f t="shared" si="17"/>
        <v>4</v>
      </c>
      <c r="CY326" s="16">
        <f t="shared" si="17"/>
        <v>4</v>
      </c>
      <c r="CZ326" s="16">
        <f t="shared" si="17"/>
        <v>8</v>
      </c>
      <c r="DA326" s="16">
        <f t="shared" si="17"/>
        <v>4</v>
      </c>
      <c r="DB326" s="16">
        <f t="shared" si="17"/>
        <v>1</v>
      </c>
      <c r="DC326" s="16">
        <f t="shared" si="17"/>
        <v>4</v>
      </c>
      <c r="DD326">
        <f t="shared" si="16"/>
        <v>0</v>
      </c>
      <c r="DE326">
        <f t="shared" si="16"/>
        <v>0</v>
      </c>
      <c r="DF326">
        <f t="shared" si="16"/>
        <v>0</v>
      </c>
      <c r="DG326">
        <f t="shared" si="16"/>
        <v>0</v>
      </c>
      <c r="DH326">
        <f t="shared" si="16"/>
        <v>0</v>
      </c>
      <c r="DI326">
        <f t="shared" si="16"/>
        <v>0</v>
      </c>
      <c r="DJ326">
        <f t="shared" si="16"/>
        <v>0</v>
      </c>
      <c r="DK326">
        <f t="shared" si="16"/>
        <v>0</v>
      </c>
      <c r="DO326" s="13">
        <f>COUNTIF(DO$2:DO$305,8)</f>
        <v>14</v>
      </c>
      <c r="DP326" s="13">
        <f t="shared" ref="DP326:DQ326" si="18">COUNTIF(DP$2:DP$305,8)</f>
        <v>19</v>
      </c>
      <c r="DQ326" s="13">
        <f t="shared" si="18"/>
        <v>7</v>
      </c>
      <c r="DR326" s="13">
        <f>COUNTIF(DR$2:DR$305,9)</f>
        <v>12</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14</v>
      </c>
      <c r="EH326">
        <f t="shared" si="19"/>
        <v>0</v>
      </c>
      <c r="EI326">
        <f t="shared" si="19"/>
        <v>0</v>
      </c>
    </row>
    <row r="327" spans="1:139" x14ac:dyDescent="0.25">
      <c r="A327" s="11">
        <v>5</v>
      </c>
      <c r="D327">
        <f>COUNTIF(D$2:D$305,5)</f>
        <v>3</v>
      </c>
      <c r="E327">
        <f t="shared" ref="E327:BP353" si="20">COUNTIF(E$2:E$305,5)</f>
        <v>1</v>
      </c>
      <c r="F327">
        <f t="shared" si="20"/>
        <v>3</v>
      </c>
      <c r="G327">
        <f t="shared" si="20"/>
        <v>11</v>
      </c>
      <c r="H327">
        <f t="shared" si="20"/>
        <v>0</v>
      </c>
      <c r="I327">
        <f t="shared" si="20"/>
        <v>5</v>
      </c>
      <c r="J327">
        <f t="shared" si="20"/>
        <v>0</v>
      </c>
      <c r="K327">
        <f t="shared" si="20"/>
        <v>0</v>
      </c>
      <c r="S327">
        <f t="shared" si="20"/>
        <v>2</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2</v>
      </c>
      <c r="AM327" s="13">
        <f>COUNTIF(AM$2:AM$305,8)</f>
        <v>12</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1</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13</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10</v>
      </c>
      <c r="EH327">
        <f t="shared" si="23"/>
        <v>0</v>
      </c>
      <c r="EI327">
        <f t="shared" si="23"/>
        <v>0</v>
      </c>
    </row>
    <row r="328" spans="1:139" x14ac:dyDescent="0.25">
      <c r="A328" s="11">
        <v>6</v>
      </c>
      <c r="D328">
        <f>COUNTIF(D$2:D$305,6)</f>
        <v>10</v>
      </c>
      <c r="E328">
        <f t="shared" ref="E328:BP354" si="24">COUNTIF(E$2:E$305,6)</f>
        <v>2</v>
      </c>
      <c r="F328">
        <f t="shared" si="24"/>
        <v>9</v>
      </c>
      <c r="G328">
        <f t="shared" si="24"/>
        <v>6</v>
      </c>
      <c r="H328">
        <f t="shared" si="24"/>
        <v>0</v>
      </c>
      <c r="I328">
        <f t="shared" si="24"/>
        <v>7</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3</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0</v>
      </c>
      <c r="EH328">
        <f t="shared" si="27"/>
        <v>0</v>
      </c>
      <c r="EI328">
        <f t="shared" si="27"/>
        <v>0</v>
      </c>
    </row>
    <row r="329" spans="1:139" x14ac:dyDescent="0.25">
      <c r="A329" s="11">
        <v>7</v>
      </c>
      <c r="D329">
        <f>COUNTIF(D$2:D$305,7)</f>
        <v>1</v>
      </c>
      <c r="E329">
        <f t="shared" ref="E329:BP355" si="28">COUNTIF(E$2:E$305,7)</f>
        <v>0</v>
      </c>
      <c r="F329">
        <f t="shared" si="28"/>
        <v>3</v>
      </c>
      <c r="G329">
        <f t="shared" si="28"/>
        <v>2</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5</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42</v>
      </c>
      <c r="E332">
        <f t="shared" ref="E332:BJ332" si="32">SUM(E323:E329)</f>
        <v>42</v>
      </c>
      <c r="F332">
        <f t="shared" si="32"/>
        <v>42</v>
      </c>
      <c r="G332">
        <f t="shared" si="32"/>
        <v>41</v>
      </c>
      <c r="H332">
        <f t="shared" si="32"/>
        <v>41</v>
      </c>
      <c r="I332">
        <f t="shared" si="32"/>
        <v>42</v>
      </c>
      <c r="J332">
        <f t="shared" si="32"/>
        <v>41</v>
      </c>
      <c r="K332">
        <f>SUM(K323:K331)</f>
        <v>42</v>
      </c>
      <c r="S332">
        <f t="shared" si="32"/>
        <v>42</v>
      </c>
      <c r="T332">
        <f t="shared" si="32"/>
        <v>0</v>
      </c>
      <c r="U332">
        <f t="shared" si="32"/>
        <v>0</v>
      </c>
      <c r="V332">
        <f t="shared" si="32"/>
        <v>2</v>
      </c>
      <c r="W332">
        <f t="shared" si="32"/>
        <v>12</v>
      </c>
      <c r="X332">
        <f t="shared" si="32"/>
        <v>1</v>
      </c>
      <c r="Y332">
        <f t="shared" si="32"/>
        <v>0</v>
      </c>
      <c r="Z332">
        <f t="shared" si="32"/>
        <v>1</v>
      </c>
      <c r="AA332">
        <f t="shared" si="32"/>
        <v>12</v>
      </c>
      <c r="AB332">
        <f t="shared" si="32"/>
        <v>11</v>
      </c>
      <c r="AC332">
        <f t="shared" si="32"/>
        <v>0</v>
      </c>
      <c r="AD332">
        <f t="shared" si="32"/>
        <v>0</v>
      </c>
      <c r="AE332">
        <f t="shared" si="32"/>
        <v>4</v>
      </c>
      <c r="AF332">
        <f t="shared" si="32"/>
        <v>1</v>
      </c>
      <c r="AG332">
        <f t="shared" si="32"/>
        <v>0</v>
      </c>
      <c r="AH332">
        <f t="shared" si="32"/>
        <v>3</v>
      </c>
      <c r="AJ332">
        <f t="shared" si="32"/>
        <v>3</v>
      </c>
      <c r="AL332" s="16">
        <f t="shared" si="32"/>
        <v>42</v>
      </c>
      <c r="AM332" s="13">
        <f t="shared" si="32"/>
        <v>42</v>
      </c>
      <c r="AN332">
        <f t="shared" si="32"/>
        <v>41</v>
      </c>
      <c r="AP332">
        <f t="shared" si="32"/>
        <v>36</v>
      </c>
      <c r="AQ332">
        <f t="shared" si="32"/>
        <v>5</v>
      </c>
      <c r="AR332">
        <f t="shared" si="32"/>
        <v>1</v>
      </c>
      <c r="AS332">
        <f t="shared" si="32"/>
        <v>4</v>
      </c>
      <c r="AT332">
        <f t="shared" si="32"/>
        <v>5</v>
      </c>
      <c r="AU332">
        <f t="shared" si="32"/>
        <v>26</v>
      </c>
      <c r="AV332">
        <f t="shared" si="32"/>
        <v>6</v>
      </c>
      <c r="AW332">
        <f t="shared" si="32"/>
        <v>8</v>
      </c>
      <c r="AX332">
        <f t="shared" si="32"/>
        <v>23</v>
      </c>
      <c r="AY332">
        <f t="shared" si="32"/>
        <v>22</v>
      </c>
      <c r="AZ332">
        <f t="shared" si="32"/>
        <v>7</v>
      </c>
      <c r="BA332">
        <f t="shared" si="32"/>
        <v>9</v>
      </c>
      <c r="BB332">
        <f t="shared" si="32"/>
        <v>9</v>
      </c>
      <c r="BC332">
        <f t="shared" si="32"/>
        <v>11</v>
      </c>
      <c r="BD332">
        <f t="shared" si="32"/>
        <v>16</v>
      </c>
      <c r="BE332">
        <f t="shared" si="32"/>
        <v>10</v>
      </c>
      <c r="BF332">
        <f t="shared" si="32"/>
        <v>4</v>
      </c>
      <c r="BG332">
        <f t="shared" si="32"/>
        <v>21</v>
      </c>
      <c r="BH332">
        <f t="shared" si="32"/>
        <v>8</v>
      </c>
      <c r="BI332">
        <f t="shared" si="32"/>
        <v>8</v>
      </c>
      <c r="BJ332">
        <f t="shared" si="32"/>
        <v>20</v>
      </c>
      <c r="BL332">
        <f t="shared" ref="BL332:BQ332" si="33">SUM(BL323:BL329)</f>
        <v>35</v>
      </c>
      <c r="BM332">
        <f t="shared" si="33"/>
        <v>0</v>
      </c>
      <c r="BN332">
        <f t="shared" si="33"/>
        <v>33</v>
      </c>
      <c r="BO332">
        <f t="shared" si="33"/>
        <v>17</v>
      </c>
      <c r="BP332">
        <f t="shared" si="33"/>
        <v>17</v>
      </c>
      <c r="BQ332">
        <f t="shared" si="33"/>
        <v>2</v>
      </c>
      <c r="BT332">
        <f t="shared" ref="BT332:BV332" si="34">SUM(BT323:BT329)</f>
        <v>14</v>
      </c>
      <c r="BU332">
        <f t="shared" si="34"/>
        <v>14</v>
      </c>
      <c r="BV332">
        <f t="shared" si="34"/>
        <v>14</v>
      </c>
      <c r="CA332">
        <f t="shared" ref="CA332:CI332" si="35">SUM(CA323:CA329)</f>
        <v>8</v>
      </c>
      <c r="CB332">
        <f t="shared" si="35"/>
        <v>9</v>
      </c>
      <c r="CC332">
        <f t="shared" si="35"/>
        <v>9</v>
      </c>
      <c r="CD332">
        <f t="shared" si="35"/>
        <v>10</v>
      </c>
      <c r="CE332">
        <f t="shared" si="35"/>
        <v>2</v>
      </c>
      <c r="CF332">
        <f t="shared" si="35"/>
        <v>7</v>
      </c>
      <c r="CG332">
        <f t="shared" si="35"/>
        <v>4</v>
      </c>
      <c r="CH332">
        <f t="shared" si="35"/>
        <v>5</v>
      </c>
      <c r="CI332">
        <f t="shared" si="35"/>
        <v>7</v>
      </c>
      <c r="CL332">
        <f t="shared" ref="CL332:DK332" si="36">SUM(CL323:CL329)</f>
        <v>35</v>
      </c>
      <c r="CM332">
        <f t="shared" si="36"/>
        <v>0</v>
      </c>
      <c r="CN332">
        <f t="shared" si="36"/>
        <v>1</v>
      </c>
      <c r="CO332">
        <f t="shared" si="36"/>
        <v>0</v>
      </c>
      <c r="CP332">
        <f t="shared" si="36"/>
        <v>26</v>
      </c>
      <c r="CQ332">
        <f t="shared" si="36"/>
        <v>0</v>
      </c>
      <c r="CR332">
        <f t="shared" si="36"/>
        <v>1</v>
      </c>
      <c r="CS332">
        <f t="shared" si="36"/>
        <v>0</v>
      </c>
      <c r="CT332" s="16">
        <f t="shared" si="36"/>
        <v>36</v>
      </c>
      <c r="CU332" s="16">
        <f t="shared" si="36"/>
        <v>36</v>
      </c>
      <c r="CV332" s="16">
        <f t="shared" si="36"/>
        <v>34</v>
      </c>
      <c r="CW332" s="16">
        <f t="shared" si="36"/>
        <v>35</v>
      </c>
      <c r="CX332" s="16">
        <f t="shared" si="36"/>
        <v>32</v>
      </c>
      <c r="CY332" s="16">
        <f t="shared" si="36"/>
        <v>34</v>
      </c>
      <c r="CZ332" s="16">
        <f t="shared" si="36"/>
        <v>34</v>
      </c>
      <c r="DA332" s="16">
        <f t="shared" si="36"/>
        <v>35</v>
      </c>
      <c r="DB332" s="16">
        <f t="shared" si="36"/>
        <v>35</v>
      </c>
      <c r="DC332" s="16">
        <f t="shared" si="36"/>
        <v>34</v>
      </c>
      <c r="DD332">
        <f t="shared" si="36"/>
        <v>19</v>
      </c>
      <c r="DE332">
        <f t="shared" si="36"/>
        <v>18</v>
      </c>
      <c r="DF332">
        <f t="shared" si="36"/>
        <v>19</v>
      </c>
      <c r="DG332">
        <f t="shared" si="36"/>
        <v>18</v>
      </c>
      <c r="DH332">
        <f t="shared" si="36"/>
        <v>12</v>
      </c>
      <c r="DI332">
        <f t="shared" si="36"/>
        <v>15</v>
      </c>
      <c r="DJ332">
        <f t="shared" si="36"/>
        <v>20</v>
      </c>
      <c r="DK332">
        <f t="shared" si="36"/>
        <v>2</v>
      </c>
      <c r="DO332" s="13">
        <f t="shared" ref="DO332:EF332" si="37">SUM(DO323:DO329)</f>
        <v>42</v>
      </c>
      <c r="DP332" s="13">
        <f t="shared" si="37"/>
        <v>42</v>
      </c>
      <c r="DQ332" s="13">
        <f t="shared" si="37"/>
        <v>41</v>
      </c>
      <c r="DR332" s="13">
        <f t="shared" si="37"/>
        <v>42</v>
      </c>
      <c r="DS332">
        <f t="shared" si="37"/>
        <v>4</v>
      </c>
      <c r="DT332">
        <f t="shared" si="37"/>
        <v>6</v>
      </c>
      <c r="DU332">
        <f t="shared" si="37"/>
        <v>26</v>
      </c>
      <c r="DV332">
        <f t="shared" si="37"/>
        <v>26</v>
      </c>
      <c r="DW332">
        <f t="shared" si="37"/>
        <v>3</v>
      </c>
      <c r="DX332">
        <f t="shared" si="37"/>
        <v>1</v>
      </c>
      <c r="DY332">
        <f t="shared" si="37"/>
        <v>3</v>
      </c>
      <c r="DZ332">
        <f t="shared" si="37"/>
        <v>11</v>
      </c>
      <c r="EA332">
        <f t="shared" si="37"/>
        <v>30</v>
      </c>
      <c r="EB332">
        <f t="shared" si="37"/>
        <v>2</v>
      </c>
      <c r="EC332">
        <f t="shared" si="37"/>
        <v>1</v>
      </c>
      <c r="ED332">
        <f t="shared" si="37"/>
        <v>2</v>
      </c>
      <c r="EE332">
        <f t="shared" si="37"/>
        <v>9</v>
      </c>
      <c r="EF332">
        <f t="shared" si="37"/>
        <v>32</v>
      </c>
      <c r="EH332">
        <f t="shared" ref="EH332:EI332" si="38">SUM(EH323:EH329)</f>
        <v>42</v>
      </c>
      <c r="EI332">
        <f t="shared" si="38"/>
        <v>42</v>
      </c>
    </row>
    <row r="333" spans="1:139" x14ac:dyDescent="0.25">
      <c r="A333" s="11" t="s">
        <v>1491</v>
      </c>
      <c r="D333">
        <f>COUNTBLANK(D2:D305)</f>
        <v>262</v>
      </c>
      <c r="E333">
        <f t="shared" ref="E333:BP333" si="39">COUNTBLANK(E2:E305)</f>
        <v>262</v>
      </c>
      <c r="F333">
        <f t="shared" si="39"/>
        <v>262</v>
      </c>
      <c r="G333">
        <f t="shared" si="39"/>
        <v>263</v>
      </c>
      <c r="H333">
        <f t="shared" si="39"/>
        <v>263</v>
      </c>
      <c r="I333">
        <f t="shared" si="39"/>
        <v>262</v>
      </c>
      <c r="J333">
        <f t="shared" si="39"/>
        <v>263</v>
      </c>
      <c r="K333">
        <f t="shared" si="39"/>
        <v>262</v>
      </c>
      <c r="S333">
        <f t="shared" si="39"/>
        <v>262</v>
      </c>
      <c r="T333">
        <f t="shared" si="39"/>
        <v>304</v>
      </c>
      <c r="U333">
        <f t="shared" si="39"/>
        <v>304</v>
      </c>
      <c r="V333">
        <f t="shared" si="39"/>
        <v>302</v>
      </c>
      <c r="W333">
        <f t="shared" si="39"/>
        <v>292</v>
      </c>
      <c r="X333">
        <f t="shared" si="39"/>
        <v>303</v>
      </c>
      <c r="Y333">
        <f t="shared" si="39"/>
        <v>304</v>
      </c>
      <c r="Z333">
        <f t="shared" si="39"/>
        <v>303</v>
      </c>
      <c r="AA333">
        <f t="shared" si="39"/>
        <v>292</v>
      </c>
      <c r="AB333">
        <f t="shared" si="39"/>
        <v>293</v>
      </c>
      <c r="AC333">
        <f t="shared" si="39"/>
        <v>304</v>
      </c>
      <c r="AD333">
        <f t="shared" si="39"/>
        <v>304</v>
      </c>
      <c r="AE333">
        <f t="shared" si="39"/>
        <v>300</v>
      </c>
      <c r="AF333">
        <f t="shared" si="39"/>
        <v>303</v>
      </c>
      <c r="AG333">
        <f t="shared" si="39"/>
        <v>304</v>
      </c>
      <c r="AH333">
        <f t="shared" si="39"/>
        <v>301</v>
      </c>
      <c r="AJ333">
        <f t="shared" si="39"/>
        <v>301</v>
      </c>
      <c r="AL333" s="16">
        <f t="shared" si="39"/>
        <v>262</v>
      </c>
      <c r="AM333" s="13">
        <f t="shared" si="39"/>
        <v>262</v>
      </c>
      <c r="AN333">
        <f t="shared" si="39"/>
        <v>263</v>
      </c>
      <c r="AP333">
        <f t="shared" si="39"/>
        <v>268</v>
      </c>
      <c r="AQ333">
        <f t="shared" si="39"/>
        <v>299</v>
      </c>
      <c r="AR333">
        <f t="shared" si="39"/>
        <v>303</v>
      </c>
      <c r="AS333">
        <f t="shared" si="39"/>
        <v>300</v>
      </c>
      <c r="AT333">
        <f t="shared" si="39"/>
        <v>299</v>
      </c>
      <c r="AU333">
        <f t="shared" si="39"/>
        <v>278</v>
      </c>
      <c r="AV333">
        <f t="shared" si="39"/>
        <v>298</v>
      </c>
      <c r="AW333">
        <f t="shared" si="39"/>
        <v>296</v>
      </c>
      <c r="AX333">
        <f t="shared" si="39"/>
        <v>281</v>
      </c>
      <c r="AY333">
        <f t="shared" si="39"/>
        <v>282</v>
      </c>
      <c r="AZ333">
        <f t="shared" si="39"/>
        <v>297</v>
      </c>
      <c r="BA333">
        <f t="shared" si="39"/>
        <v>295</v>
      </c>
      <c r="BB333">
        <f t="shared" si="39"/>
        <v>295</v>
      </c>
      <c r="BC333">
        <f t="shared" si="39"/>
        <v>293</v>
      </c>
      <c r="BD333">
        <f t="shared" si="39"/>
        <v>288</v>
      </c>
      <c r="BE333">
        <f t="shared" si="39"/>
        <v>294</v>
      </c>
      <c r="BF333">
        <f t="shared" si="39"/>
        <v>300</v>
      </c>
      <c r="BG333">
        <f t="shared" si="39"/>
        <v>283</v>
      </c>
      <c r="BH333">
        <f t="shared" si="39"/>
        <v>296</v>
      </c>
      <c r="BI333">
        <f t="shared" si="39"/>
        <v>296</v>
      </c>
      <c r="BJ333">
        <f t="shared" si="39"/>
        <v>284</v>
      </c>
      <c r="BL333">
        <f t="shared" si="39"/>
        <v>269</v>
      </c>
      <c r="BM333">
        <f t="shared" si="39"/>
        <v>303</v>
      </c>
      <c r="BN333">
        <f t="shared" si="39"/>
        <v>271</v>
      </c>
      <c r="BO333">
        <f t="shared" si="39"/>
        <v>287</v>
      </c>
      <c r="BP333">
        <f t="shared" si="39"/>
        <v>287</v>
      </c>
      <c r="BQ333">
        <f t="shared" ref="BQ333:EB333" si="40">COUNTBLANK(BQ2:BQ305)</f>
        <v>302</v>
      </c>
      <c r="BT333">
        <f t="shared" si="40"/>
        <v>290</v>
      </c>
      <c r="BU333">
        <f t="shared" si="40"/>
        <v>290</v>
      </c>
      <c r="BV333">
        <f t="shared" si="40"/>
        <v>290</v>
      </c>
      <c r="BW333">
        <f t="shared" si="40"/>
        <v>276</v>
      </c>
      <c r="BX333">
        <f t="shared" si="40"/>
        <v>280</v>
      </c>
      <c r="BY333">
        <f t="shared" si="40"/>
        <v>285</v>
      </c>
      <c r="BZ333">
        <f t="shared" si="40"/>
        <v>298</v>
      </c>
      <c r="CA333">
        <f t="shared" si="40"/>
        <v>296</v>
      </c>
      <c r="CB333">
        <f t="shared" si="40"/>
        <v>295</v>
      </c>
      <c r="CC333">
        <f t="shared" si="40"/>
        <v>295</v>
      </c>
      <c r="CD333">
        <f t="shared" si="40"/>
        <v>294</v>
      </c>
      <c r="CE333">
        <f t="shared" si="40"/>
        <v>302</v>
      </c>
      <c r="CF333">
        <f t="shared" si="40"/>
        <v>297</v>
      </c>
      <c r="CG333">
        <f t="shared" si="40"/>
        <v>300</v>
      </c>
      <c r="CH333">
        <f t="shared" si="40"/>
        <v>299</v>
      </c>
      <c r="CI333">
        <f t="shared" si="40"/>
        <v>297</v>
      </c>
      <c r="CL333">
        <f t="shared" si="40"/>
        <v>269</v>
      </c>
      <c r="CM333">
        <f t="shared" si="40"/>
        <v>304</v>
      </c>
      <c r="CN333">
        <f t="shared" si="40"/>
        <v>303</v>
      </c>
      <c r="CO333">
        <f t="shared" si="40"/>
        <v>304</v>
      </c>
      <c r="CP333">
        <f t="shared" si="40"/>
        <v>278</v>
      </c>
      <c r="CQ333">
        <f t="shared" si="40"/>
        <v>304</v>
      </c>
      <c r="CR333">
        <f t="shared" si="40"/>
        <v>303</v>
      </c>
      <c r="CS333">
        <f t="shared" si="40"/>
        <v>304</v>
      </c>
      <c r="CT333" s="16">
        <f t="shared" si="40"/>
        <v>268</v>
      </c>
      <c r="CU333" s="16">
        <f t="shared" si="40"/>
        <v>268</v>
      </c>
      <c r="CV333" s="16">
        <f t="shared" si="40"/>
        <v>270</v>
      </c>
      <c r="CW333" s="16">
        <f t="shared" si="40"/>
        <v>269</v>
      </c>
      <c r="CX333" s="16">
        <f t="shared" si="40"/>
        <v>272</v>
      </c>
      <c r="CY333" s="16">
        <f t="shared" si="40"/>
        <v>270</v>
      </c>
      <c r="CZ333" s="16">
        <f t="shared" si="40"/>
        <v>270</v>
      </c>
      <c r="DA333" s="16">
        <f t="shared" si="40"/>
        <v>269</v>
      </c>
      <c r="DB333" s="16">
        <f t="shared" si="40"/>
        <v>269</v>
      </c>
      <c r="DC333" s="16">
        <f t="shared" si="40"/>
        <v>270</v>
      </c>
      <c r="DD333">
        <f t="shared" si="40"/>
        <v>285</v>
      </c>
      <c r="DE333">
        <f t="shared" si="40"/>
        <v>286</v>
      </c>
      <c r="DF333">
        <f t="shared" si="40"/>
        <v>285</v>
      </c>
      <c r="DG333">
        <f t="shared" si="40"/>
        <v>286</v>
      </c>
      <c r="DH333">
        <f t="shared" si="40"/>
        <v>292</v>
      </c>
      <c r="DI333">
        <f t="shared" si="40"/>
        <v>289</v>
      </c>
      <c r="DJ333">
        <f t="shared" si="40"/>
        <v>284</v>
      </c>
      <c r="DK333">
        <f t="shared" si="40"/>
        <v>302</v>
      </c>
      <c r="DO333" s="13">
        <f t="shared" si="40"/>
        <v>262</v>
      </c>
      <c r="DP333" s="13">
        <f t="shared" si="40"/>
        <v>262</v>
      </c>
      <c r="DQ333" s="13">
        <f t="shared" si="40"/>
        <v>263</v>
      </c>
      <c r="DR333" s="13">
        <f t="shared" si="40"/>
        <v>262</v>
      </c>
      <c r="DS333">
        <f t="shared" si="40"/>
        <v>300</v>
      </c>
      <c r="DT333">
        <f t="shared" si="40"/>
        <v>298</v>
      </c>
      <c r="DU333">
        <f t="shared" si="40"/>
        <v>278</v>
      </c>
      <c r="DV333">
        <f t="shared" si="40"/>
        <v>278</v>
      </c>
      <c r="DW333">
        <f t="shared" si="40"/>
        <v>301</v>
      </c>
      <c r="DX333">
        <f t="shared" si="40"/>
        <v>303</v>
      </c>
      <c r="DY333">
        <f t="shared" si="40"/>
        <v>301</v>
      </c>
      <c r="DZ333">
        <f t="shared" si="40"/>
        <v>293</v>
      </c>
      <c r="EA333">
        <f t="shared" si="40"/>
        <v>274</v>
      </c>
      <c r="EB333">
        <f t="shared" si="40"/>
        <v>302</v>
      </c>
      <c r="EC333">
        <f t="shared" ref="EC333:EI333" si="41">COUNTBLANK(EC2:EC305)</f>
        <v>303</v>
      </c>
      <c r="ED333">
        <f t="shared" si="41"/>
        <v>302</v>
      </c>
      <c r="EE333">
        <f t="shared" si="41"/>
        <v>295</v>
      </c>
      <c r="EF333">
        <f t="shared" si="41"/>
        <v>272</v>
      </c>
      <c r="EH333">
        <f t="shared" si="41"/>
        <v>262</v>
      </c>
      <c r="EI333">
        <f t="shared" si="41"/>
        <v>262</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303</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0.11904761904761904</v>
      </c>
      <c r="E337" s="4">
        <f t="shared" ref="E337:BP337" si="49">E323/E332</f>
        <v>0.26190476190476192</v>
      </c>
      <c r="F337" s="4">
        <f t="shared" si="49"/>
        <v>0.11904761904761904</v>
      </c>
      <c r="G337" s="4">
        <f t="shared" si="49"/>
        <v>4.878048780487805E-2</v>
      </c>
      <c r="H337" s="4">
        <f t="shared" si="49"/>
        <v>0.34146341463414637</v>
      </c>
      <c r="I337" s="4">
        <f t="shared" si="49"/>
        <v>0.16666666666666666</v>
      </c>
      <c r="J337" s="4">
        <f t="shared" si="49"/>
        <v>0.63414634146341464</v>
      </c>
      <c r="K337" s="4">
        <f t="shared" si="49"/>
        <v>0</v>
      </c>
      <c r="S337" s="4">
        <f t="shared" si="49"/>
        <v>0.47619047619047616</v>
      </c>
      <c r="T337" s="4" t="e">
        <f t="shared" si="49"/>
        <v>#DIV/0!</v>
      </c>
      <c r="U337" s="4"/>
      <c r="V337" s="4">
        <f t="shared" si="49"/>
        <v>1</v>
      </c>
      <c r="W337" s="4">
        <f t="shared" si="49"/>
        <v>1</v>
      </c>
      <c r="X337" s="4">
        <f t="shared" si="49"/>
        <v>1</v>
      </c>
      <c r="Y337" s="4" t="e">
        <f t="shared" si="49"/>
        <v>#DIV/0!</v>
      </c>
      <c r="Z337" s="4">
        <f t="shared" si="49"/>
        <v>1</v>
      </c>
      <c r="AA337" s="4">
        <f t="shared" si="49"/>
        <v>1</v>
      </c>
      <c r="AB337" s="4">
        <f t="shared" si="49"/>
        <v>1</v>
      </c>
      <c r="AC337" s="4" t="e">
        <f t="shared" si="49"/>
        <v>#DIV/0!</v>
      </c>
      <c r="AD337" s="4" t="e">
        <f t="shared" si="49"/>
        <v>#DIV/0!</v>
      </c>
      <c r="AE337" s="4">
        <f t="shared" si="49"/>
        <v>1</v>
      </c>
      <c r="AF337" s="4">
        <f t="shared" si="49"/>
        <v>1</v>
      </c>
      <c r="AG337" s="4" t="e">
        <f t="shared" si="49"/>
        <v>#DIV/0!</v>
      </c>
      <c r="AH337" s="4">
        <f t="shared" si="49"/>
        <v>1</v>
      </c>
      <c r="AI337" s="4"/>
      <c r="AJ337" s="4">
        <f t="shared" si="49"/>
        <v>1</v>
      </c>
      <c r="AK337" s="4"/>
      <c r="AL337" s="17">
        <f t="shared" si="49"/>
        <v>0.19047619047619047</v>
      </c>
      <c r="AM337" s="14">
        <f t="shared" si="49"/>
        <v>0.14285714285714285</v>
      </c>
      <c r="AN337" s="4">
        <f t="shared" si="49"/>
        <v>0.70731707317073167</v>
      </c>
      <c r="AO337" s="4"/>
      <c r="AP337" s="4">
        <f t="shared" si="49"/>
        <v>1</v>
      </c>
      <c r="AQ337" s="4">
        <f t="shared" si="49"/>
        <v>1</v>
      </c>
      <c r="AR337" s="4">
        <f t="shared" si="49"/>
        <v>1</v>
      </c>
      <c r="AS337" s="4">
        <f t="shared" si="49"/>
        <v>1</v>
      </c>
      <c r="AT337" s="4">
        <f t="shared" si="49"/>
        <v>1</v>
      </c>
      <c r="AU337" s="4">
        <f t="shared" si="49"/>
        <v>1</v>
      </c>
      <c r="AV337" s="4">
        <f t="shared" si="49"/>
        <v>1</v>
      </c>
      <c r="AW337" s="4">
        <f t="shared" si="49"/>
        <v>1</v>
      </c>
      <c r="AX337" s="4">
        <f t="shared" si="49"/>
        <v>1</v>
      </c>
      <c r="AY337" s="4">
        <f t="shared" si="49"/>
        <v>1</v>
      </c>
      <c r="AZ337" s="4">
        <f t="shared" si="49"/>
        <v>1</v>
      </c>
      <c r="BA337" s="4">
        <f t="shared" si="49"/>
        <v>1</v>
      </c>
      <c r="BB337" s="4">
        <f t="shared" si="49"/>
        <v>1</v>
      </c>
      <c r="BC337" s="4">
        <f t="shared" si="49"/>
        <v>1</v>
      </c>
      <c r="BD337" s="4">
        <f t="shared" si="49"/>
        <v>1</v>
      </c>
      <c r="BE337" s="4">
        <f t="shared" si="49"/>
        <v>1</v>
      </c>
      <c r="BF337" s="4">
        <f t="shared" si="49"/>
        <v>1</v>
      </c>
      <c r="BG337" s="4">
        <f t="shared" si="49"/>
        <v>1</v>
      </c>
      <c r="BH337" s="4">
        <f t="shared" si="49"/>
        <v>1</v>
      </c>
      <c r="BI337" s="4">
        <f t="shared" si="49"/>
        <v>1</v>
      </c>
      <c r="BJ337" s="4">
        <f t="shared" si="49"/>
        <v>1</v>
      </c>
      <c r="BK337" s="4"/>
      <c r="BL337" s="4">
        <f t="shared" si="49"/>
        <v>0.77142857142857146</v>
      </c>
      <c r="BM337" s="4" t="e">
        <f t="shared" si="49"/>
        <v>#DIV/0!</v>
      </c>
      <c r="BN337" s="4">
        <f t="shared" si="49"/>
        <v>1</v>
      </c>
      <c r="BO337" s="4">
        <f t="shared" si="49"/>
        <v>1</v>
      </c>
      <c r="BP337" s="4">
        <f t="shared" si="49"/>
        <v>1</v>
      </c>
      <c r="BQ337" s="4">
        <f t="shared" ref="BQ337:EB337" si="50">BQ323/BQ332</f>
        <v>1</v>
      </c>
      <c r="BR337" s="4"/>
      <c r="BS337" s="14"/>
      <c r="BT337" s="4">
        <f t="shared" si="50"/>
        <v>0.42857142857142855</v>
      </c>
      <c r="BU337" s="4">
        <f t="shared" si="50"/>
        <v>0.5</v>
      </c>
      <c r="BV337" s="4">
        <f t="shared" si="50"/>
        <v>7.1428571428571425E-2</v>
      </c>
      <c r="BW337" s="14"/>
      <c r="BX337" s="14"/>
      <c r="BY337" s="14"/>
      <c r="BZ337" s="14"/>
      <c r="CA337" s="4">
        <f t="shared" si="50"/>
        <v>1</v>
      </c>
      <c r="CB337" s="4">
        <f t="shared" si="50"/>
        <v>1</v>
      </c>
      <c r="CC337" s="4">
        <f t="shared" si="50"/>
        <v>1</v>
      </c>
      <c r="CD337" s="4">
        <f t="shared" si="50"/>
        <v>1</v>
      </c>
      <c r="CE337" s="4">
        <f t="shared" si="50"/>
        <v>1</v>
      </c>
      <c r="CF337" s="4">
        <f t="shared" si="50"/>
        <v>1</v>
      </c>
      <c r="CG337" s="4">
        <f t="shared" si="50"/>
        <v>1</v>
      </c>
      <c r="CH337" s="4">
        <f t="shared" si="50"/>
        <v>1</v>
      </c>
      <c r="CI337" s="4">
        <f t="shared" si="50"/>
        <v>1</v>
      </c>
      <c r="CJ337" s="4"/>
      <c r="CK337" s="4"/>
      <c r="CL337" s="4">
        <f t="shared" si="50"/>
        <v>1</v>
      </c>
      <c r="CM337" s="4" t="e">
        <f t="shared" si="50"/>
        <v>#DIV/0!</v>
      </c>
      <c r="CN337" s="4">
        <f t="shared" si="50"/>
        <v>1</v>
      </c>
      <c r="CO337" s="4" t="e">
        <f t="shared" si="50"/>
        <v>#DIV/0!</v>
      </c>
      <c r="CP337" s="4">
        <f t="shared" si="50"/>
        <v>1</v>
      </c>
      <c r="CQ337" s="4" t="e">
        <f t="shared" si="50"/>
        <v>#DIV/0!</v>
      </c>
      <c r="CR337" s="4">
        <f t="shared" si="50"/>
        <v>1</v>
      </c>
      <c r="CS337" s="4" t="e">
        <f t="shared" si="50"/>
        <v>#DIV/0!</v>
      </c>
      <c r="CT337" s="17">
        <f t="shared" si="50"/>
        <v>0.19444444444444445</v>
      </c>
      <c r="CU337" s="17">
        <f t="shared" si="50"/>
        <v>2.7777777777777776E-2</v>
      </c>
      <c r="CV337" s="17">
        <f t="shared" si="50"/>
        <v>0.35294117647058826</v>
      </c>
      <c r="CW337" s="17">
        <f t="shared" si="50"/>
        <v>0.17142857142857143</v>
      </c>
      <c r="CX337" s="17">
        <f t="shared" si="50"/>
        <v>0.125</v>
      </c>
      <c r="CY337" s="17">
        <f t="shared" si="50"/>
        <v>0.17647058823529413</v>
      </c>
      <c r="CZ337" s="17">
        <f t="shared" si="50"/>
        <v>0.11764705882352941</v>
      </c>
      <c r="DA337" s="17">
        <f t="shared" si="50"/>
        <v>0.2</v>
      </c>
      <c r="DB337" s="17">
        <f t="shared" si="50"/>
        <v>0.25714285714285712</v>
      </c>
      <c r="DC337" s="17">
        <f t="shared" si="50"/>
        <v>0.14705882352941177</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0.21428571428571427</v>
      </c>
      <c r="DP337" s="14">
        <f t="shared" si="50"/>
        <v>0.11904761904761904</v>
      </c>
      <c r="DQ337" s="14">
        <f t="shared" si="50"/>
        <v>0.48780487804878048</v>
      </c>
      <c r="DR337" s="14">
        <f t="shared" si="50"/>
        <v>0.11904761904761904</v>
      </c>
      <c r="DS337" s="4">
        <f t="shared" si="50"/>
        <v>1</v>
      </c>
      <c r="DT337" s="4">
        <f t="shared" si="50"/>
        <v>1</v>
      </c>
      <c r="DU337" s="4">
        <f t="shared" si="50"/>
        <v>1</v>
      </c>
      <c r="DV337" s="4">
        <f t="shared" si="50"/>
        <v>1</v>
      </c>
      <c r="DW337" s="4">
        <f t="shared" si="50"/>
        <v>1</v>
      </c>
      <c r="DX337" s="4">
        <f t="shared" si="50"/>
        <v>1</v>
      </c>
      <c r="DY337" s="4">
        <f t="shared" si="50"/>
        <v>1</v>
      </c>
      <c r="DZ337" s="4">
        <f t="shared" si="50"/>
        <v>1</v>
      </c>
      <c r="EA337" s="4">
        <f t="shared" si="50"/>
        <v>1</v>
      </c>
      <c r="EB337" s="4">
        <f t="shared" si="50"/>
        <v>1</v>
      </c>
      <c r="EC337" s="4">
        <f t="shared" ref="EC337:EI337" si="51">EC323/EC332</f>
        <v>1</v>
      </c>
      <c r="ED337" s="4">
        <f t="shared" si="51"/>
        <v>1</v>
      </c>
      <c r="EE337" s="4">
        <f t="shared" si="51"/>
        <v>1</v>
      </c>
      <c r="EF337" s="4">
        <f t="shared" si="51"/>
        <v>0</v>
      </c>
      <c r="EG337" s="4"/>
      <c r="EH337" s="4">
        <f t="shared" si="51"/>
        <v>0.54761904761904767</v>
      </c>
      <c r="EI337" s="4">
        <f t="shared" si="51"/>
        <v>0.47619047619047616</v>
      </c>
      <c r="EJ337" s="4"/>
    </row>
    <row r="338" spans="1:140" x14ac:dyDescent="0.25">
      <c r="A338" s="11">
        <v>2</v>
      </c>
      <c r="D338" s="4">
        <f>D324/D332</f>
        <v>0.16666666666666666</v>
      </c>
      <c r="E338" s="4">
        <f t="shared" ref="E338:BP338" si="52">E324/E332</f>
        <v>0.26190476190476192</v>
      </c>
      <c r="F338" s="4">
        <f t="shared" si="52"/>
        <v>0.19047619047619047</v>
      </c>
      <c r="G338" s="4">
        <f t="shared" si="52"/>
        <v>4.878048780487805E-2</v>
      </c>
      <c r="H338" s="4">
        <f t="shared" si="52"/>
        <v>0.34146341463414637</v>
      </c>
      <c r="I338" s="4">
        <f t="shared" si="52"/>
        <v>0.11904761904761904</v>
      </c>
      <c r="J338" s="4">
        <f t="shared" si="52"/>
        <v>0.36585365853658536</v>
      </c>
      <c r="K338" s="4">
        <f t="shared" si="52"/>
        <v>1</v>
      </c>
      <c r="S338" s="4">
        <f t="shared" si="52"/>
        <v>0.21428571428571427</v>
      </c>
      <c r="T338" s="4" t="e">
        <f t="shared" si="52"/>
        <v>#DIV/0!</v>
      </c>
      <c r="U338" s="4"/>
      <c r="V338" s="4">
        <f t="shared" si="52"/>
        <v>0</v>
      </c>
      <c r="W338" s="4">
        <f t="shared" si="52"/>
        <v>0</v>
      </c>
      <c r="X338" s="4">
        <f t="shared" si="52"/>
        <v>0</v>
      </c>
      <c r="Y338" s="4" t="e">
        <f t="shared" si="52"/>
        <v>#DIV/0!</v>
      </c>
      <c r="Z338" s="4">
        <f t="shared" si="52"/>
        <v>0</v>
      </c>
      <c r="AA338" s="4">
        <f t="shared" si="52"/>
        <v>0</v>
      </c>
      <c r="AB338" s="4">
        <f t="shared" si="52"/>
        <v>0</v>
      </c>
      <c r="AC338" s="4" t="e">
        <f t="shared" si="52"/>
        <v>#DIV/0!</v>
      </c>
      <c r="AD338" s="4" t="e">
        <f t="shared" si="52"/>
        <v>#DIV/0!</v>
      </c>
      <c r="AE338" s="4">
        <f t="shared" si="52"/>
        <v>0</v>
      </c>
      <c r="AF338" s="4">
        <f t="shared" si="52"/>
        <v>0</v>
      </c>
      <c r="AG338" s="4" t="e">
        <f t="shared" si="52"/>
        <v>#DIV/0!</v>
      </c>
      <c r="AH338" s="4">
        <f t="shared" si="52"/>
        <v>0</v>
      </c>
      <c r="AI338" s="4"/>
      <c r="AJ338" s="4">
        <f t="shared" si="52"/>
        <v>0</v>
      </c>
      <c r="AK338" s="4"/>
      <c r="AL338" s="17">
        <f t="shared" si="52"/>
        <v>0.14285714285714285</v>
      </c>
      <c r="AM338" s="14">
        <f t="shared" si="52"/>
        <v>0.23809523809523808</v>
      </c>
      <c r="AN338" s="4">
        <f t="shared" si="52"/>
        <v>0.24390243902439024</v>
      </c>
      <c r="AO338" s="4"/>
      <c r="AP338" s="4">
        <f t="shared" si="52"/>
        <v>0</v>
      </c>
      <c r="AQ338" s="4">
        <f t="shared" si="52"/>
        <v>0</v>
      </c>
      <c r="AR338" s="4">
        <f t="shared" si="52"/>
        <v>0</v>
      </c>
      <c r="AS338" s="4">
        <f t="shared" si="52"/>
        <v>0</v>
      </c>
      <c r="AT338" s="4">
        <f t="shared" si="52"/>
        <v>0</v>
      </c>
      <c r="AU338" s="4">
        <f t="shared" si="52"/>
        <v>0</v>
      </c>
      <c r="AV338" s="4">
        <f t="shared" si="52"/>
        <v>0</v>
      </c>
      <c r="AW338" s="4">
        <f t="shared" si="52"/>
        <v>0</v>
      </c>
      <c r="AX338" s="4">
        <f t="shared" si="52"/>
        <v>0</v>
      </c>
      <c r="AY338" s="4">
        <f t="shared" si="52"/>
        <v>0</v>
      </c>
      <c r="AZ338" s="4">
        <f t="shared" si="52"/>
        <v>0</v>
      </c>
      <c r="BA338" s="4">
        <f t="shared" si="52"/>
        <v>0</v>
      </c>
      <c r="BB338" s="4">
        <f t="shared" si="52"/>
        <v>0</v>
      </c>
      <c r="BC338" s="4">
        <f t="shared" si="52"/>
        <v>0</v>
      </c>
      <c r="BD338" s="4">
        <f t="shared" si="52"/>
        <v>0</v>
      </c>
      <c r="BE338" s="4">
        <f t="shared" si="52"/>
        <v>0</v>
      </c>
      <c r="BF338" s="4">
        <f t="shared" si="52"/>
        <v>0</v>
      </c>
      <c r="BG338" s="4">
        <f t="shared" si="52"/>
        <v>0</v>
      </c>
      <c r="BH338" s="4">
        <f t="shared" si="52"/>
        <v>0</v>
      </c>
      <c r="BI338" s="4">
        <f t="shared" si="52"/>
        <v>0</v>
      </c>
      <c r="BJ338" s="4">
        <f t="shared" si="52"/>
        <v>0</v>
      </c>
      <c r="BK338" s="4"/>
      <c r="BL338" s="4">
        <f t="shared" si="52"/>
        <v>0.2</v>
      </c>
      <c r="BM338" s="4" t="e">
        <f t="shared" si="52"/>
        <v>#DIV/0!</v>
      </c>
      <c r="BN338" s="4">
        <f t="shared" si="52"/>
        <v>0</v>
      </c>
      <c r="BO338" s="4">
        <f t="shared" si="52"/>
        <v>0</v>
      </c>
      <c r="BP338" s="4">
        <f t="shared" si="52"/>
        <v>0</v>
      </c>
      <c r="BQ338" s="4">
        <f t="shared" ref="BQ338:EB338" si="53">BQ324/BQ332</f>
        <v>0</v>
      </c>
      <c r="BR338" s="4"/>
      <c r="BS338" s="14"/>
      <c r="BT338" s="4">
        <f t="shared" si="53"/>
        <v>0.5714285714285714</v>
      </c>
      <c r="BU338" s="4">
        <f t="shared" si="53"/>
        <v>0.35714285714285715</v>
      </c>
      <c r="BV338" s="4">
        <f t="shared" si="53"/>
        <v>7.1428571428571425E-2</v>
      </c>
      <c r="BW338" s="14"/>
      <c r="BX338" s="14"/>
      <c r="BY338" s="14"/>
      <c r="BZ338" s="14"/>
      <c r="CA338" s="4">
        <f t="shared" si="53"/>
        <v>0</v>
      </c>
      <c r="CB338" s="4">
        <f t="shared" si="53"/>
        <v>0</v>
      </c>
      <c r="CC338" s="4">
        <f t="shared" si="53"/>
        <v>0</v>
      </c>
      <c r="CD338" s="4">
        <f t="shared" si="53"/>
        <v>0</v>
      </c>
      <c r="CE338" s="4">
        <f t="shared" si="53"/>
        <v>0</v>
      </c>
      <c r="CF338" s="4">
        <f t="shared" si="53"/>
        <v>0</v>
      </c>
      <c r="CG338" s="4">
        <f t="shared" si="53"/>
        <v>0</v>
      </c>
      <c r="CH338" s="4">
        <f t="shared" si="53"/>
        <v>0</v>
      </c>
      <c r="CI338" s="4">
        <f t="shared" si="53"/>
        <v>0</v>
      </c>
      <c r="CJ338" s="4"/>
      <c r="CK338" s="4"/>
      <c r="CL338" s="4">
        <f t="shared" si="53"/>
        <v>0</v>
      </c>
      <c r="CM338" s="4" t="e">
        <f t="shared" si="53"/>
        <v>#DIV/0!</v>
      </c>
      <c r="CN338" s="4">
        <f t="shared" si="53"/>
        <v>0</v>
      </c>
      <c r="CO338" s="4" t="e">
        <f t="shared" si="53"/>
        <v>#DIV/0!</v>
      </c>
      <c r="CP338" s="4">
        <f t="shared" si="53"/>
        <v>0</v>
      </c>
      <c r="CQ338" s="4" t="e">
        <f t="shared" si="53"/>
        <v>#DIV/0!</v>
      </c>
      <c r="CR338" s="4">
        <f t="shared" si="53"/>
        <v>0</v>
      </c>
      <c r="CS338" s="4" t="e">
        <f t="shared" si="53"/>
        <v>#DIV/0!</v>
      </c>
      <c r="CT338" s="17">
        <f t="shared" si="53"/>
        <v>0.5</v>
      </c>
      <c r="CU338" s="17">
        <f t="shared" si="53"/>
        <v>0.22222222222222221</v>
      </c>
      <c r="CV338" s="17">
        <f t="shared" si="53"/>
        <v>0.5</v>
      </c>
      <c r="CW338" s="17">
        <f t="shared" si="53"/>
        <v>0.45714285714285713</v>
      </c>
      <c r="CX338" s="17">
        <f t="shared" si="53"/>
        <v>0.40625</v>
      </c>
      <c r="CY338" s="17">
        <f t="shared" si="53"/>
        <v>0.41176470588235292</v>
      </c>
      <c r="CZ338" s="17">
        <f t="shared" si="53"/>
        <v>0.47058823529411764</v>
      </c>
      <c r="DA338" s="17">
        <f t="shared" si="53"/>
        <v>0.45714285714285713</v>
      </c>
      <c r="DB338" s="17">
        <f t="shared" si="53"/>
        <v>0.51428571428571423</v>
      </c>
      <c r="DC338" s="17">
        <f t="shared" si="53"/>
        <v>0.52941176470588236</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0.16666666666666666</v>
      </c>
      <c r="DP338" s="14">
        <f t="shared" si="53"/>
        <v>0.16666666666666666</v>
      </c>
      <c r="DQ338" s="14">
        <f t="shared" si="53"/>
        <v>0.21951219512195122</v>
      </c>
      <c r="DR338" s="14">
        <f t="shared" si="53"/>
        <v>0.14285714285714285</v>
      </c>
      <c r="DS338" s="4">
        <f t="shared" si="53"/>
        <v>0</v>
      </c>
      <c r="DT338" s="4">
        <f t="shared" si="53"/>
        <v>0</v>
      </c>
      <c r="DU338" s="4">
        <f t="shared" si="53"/>
        <v>0</v>
      </c>
      <c r="DV338" s="4">
        <f t="shared" si="53"/>
        <v>0</v>
      </c>
      <c r="DW338" s="4">
        <f t="shared" si="53"/>
        <v>0</v>
      </c>
      <c r="DX338" s="4">
        <f t="shared" si="53"/>
        <v>0</v>
      </c>
      <c r="DY338" s="4">
        <f t="shared" si="53"/>
        <v>0</v>
      </c>
      <c r="DZ338" s="4">
        <f t="shared" si="53"/>
        <v>0</v>
      </c>
      <c r="EA338" s="4">
        <f t="shared" si="53"/>
        <v>0</v>
      </c>
      <c r="EB338" s="4">
        <f t="shared" si="53"/>
        <v>0</v>
      </c>
      <c r="EC338" s="4">
        <f t="shared" ref="EC338:EI338" si="54">EC324/EC332</f>
        <v>0</v>
      </c>
      <c r="ED338" s="4">
        <f t="shared" si="54"/>
        <v>0</v>
      </c>
      <c r="EE338" s="4">
        <f t="shared" si="54"/>
        <v>0</v>
      </c>
      <c r="EF338" s="4">
        <f t="shared" si="54"/>
        <v>0</v>
      </c>
      <c r="EG338" s="4"/>
      <c r="EH338" s="4">
        <f t="shared" si="54"/>
        <v>0.45238095238095238</v>
      </c>
      <c r="EI338" s="4">
        <f t="shared" si="54"/>
        <v>0.52380952380952384</v>
      </c>
      <c r="EJ338" s="4"/>
    </row>
    <row r="339" spans="1:140" x14ac:dyDescent="0.25">
      <c r="A339" s="11">
        <v>3</v>
      </c>
      <c r="D339" s="4">
        <f>D325/D332</f>
        <v>0.11904761904761904</v>
      </c>
      <c r="E339" s="4">
        <f t="shared" ref="E339:BP339" si="55">E325/E332</f>
        <v>0.33333333333333331</v>
      </c>
      <c r="F339" s="4">
        <f t="shared" si="55"/>
        <v>0.23809523809523808</v>
      </c>
      <c r="G339" s="4">
        <f t="shared" si="55"/>
        <v>0.24390243902439024</v>
      </c>
      <c r="H339" s="4">
        <f t="shared" si="55"/>
        <v>0</v>
      </c>
      <c r="I339" s="4">
        <f t="shared" si="55"/>
        <v>0.21428571428571427</v>
      </c>
      <c r="J339" s="4">
        <f t="shared" si="55"/>
        <v>0</v>
      </c>
      <c r="K339" s="4">
        <f t="shared" si="55"/>
        <v>0</v>
      </c>
      <c r="S339" s="4">
        <f t="shared" si="55"/>
        <v>9.5238095238095233E-2</v>
      </c>
      <c r="T339" s="4" t="e">
        <f t="shared" si="55"/>
        <v>#DIV/0!</v>
      </c>
      <c r="U339" s="4"/>
      <c r="V339" s="4">
        <f t="shared" si="55"/>
        <v>0</v>
      </c>
      <c r="W339" s="4">
        <f t="shared" si="55"/>
        <v>0</v>
      </c>
      <c r="X339" s="4">
        <f t="shared" si="55"/>
        <v>0</v>
      </c>
      <c r="Y339" s="4" t="e">
        <f t="shared" si="55"/>
        <v>#DIV/0!</v>
      </c>
      <c r="Z339" s="4">
        <f t="shared" si="55"/>
        <v>0</v>
      </c>
      <c r="AA339" s="4">
        <f t="shared" si="55"/>
        <v>0</v>
      </c>
      <c r="AB339" s="4">
        <f t="shared" si="55"/>
        <v>0</v>
      </c>
      <c r="AC339" s="4" t="e">
        <f t="shared" si="55"/>
        <v>#DIV/0!</v>
      </c>
      <c r="AD339" s="4" t="e">
        <f t="shared" si="55"/>
        <v>#DIV/0!</v>
      </c>
      <c r="AE339" s="4">
        <f t="shared" si="55"/>
        <v>0</v>
      </c>
      <c r="AF339" s="4">
        <f t="shared" si="55"/>
        <v>0</v>
      </c>
      <c r="AG339" s="4" t="e">
        <f t="shared" si="55"/>
        <v>#DIV/0!</v>
      </c>
      <c r="AH339" s="4">
        <f t="shared" si="55"/>
        <v>0</v>
      </c>
      <c r="AI339" s="4"/>
      <c r="AJ339" s="4">
        <f t="shared" si="55"/>
        <v>0</v>
      </c>
      <c r="AK339" s="4"/>
      <c r="AL339" s="17">
        <f t="shared" si="55"/>
        <v>0.16666666666666666</v>
      </c>
      <c r="AM339" s="14">
        <f t="shared" si="55"/>
        <v>0.16666666666666666</v>
      </c>
      <c r="AN339" s="4">
        <f t="shared" si="55"/>
        <v>4.878048780487805E-2</v>
      </c>
      <c r="AO339" s="4"/>
      <c r="AP339" s="4">
        <f t="shared" si="55"/>
        <v>0</v>
      </c>
      <c r="AQ339" s="4">
        <f t="shared" si="55"/>
        <v>0</v>
      </c>
      <c r="AR339" s="4">
        <f t="shared" si="55"/>
        <v>0</v>
      </c>
      <c r="AS339" s="4">
        <f t="shared" si="55"/>
        <v>0</v>
      </c>
      <c r="AT339" s="4">
        <f t="shared" si="55"/>
        <v>0</v>
      </c>
      <c r="AU339" s="4">
        <f t="shared" si="55"/>
        <v>0</v>
      </c>
      <c r="AV339" s="4">
        <f t="shared" si="55"/>
        <v>0</v>
      </c>
      <c r="AW339" s="4">
        <f t="shared" si="55"/>
        <v>0</v>
      </c>
      <c r="AX339" s="4">
        <f t="shared" si="55"/>
        <v>0</v>
      </c>
      <c r="AY339" s="4">
        <f t="shared" si="55"/>
        <v>0</v>
      </c>
      <c r="AZ339" s="4">
        <f t="shared" si="55"/>
        <v>0</v>
      </c>
      <c r="BA339" s="4">
        <f t="shared" si="55"/>
        <v>0</v>
      </c>
      <c r="BB339" s="4">
        <f t="shared" si="55"/>
        <v>0</v>
      </c>
      <c r="BC339" s="4">
        <f t="shared" si="55"/>
        <v>0</v>
      </c>
      <c r="BD339" s="4">
        <f t="shared" si="55"/>
        <v>0</v>
      </c>
      <c r="BE339" s="4">
        <f t="shared" si="55"/>
        <v>0</v>
      </c>
      <c r="BF339" s="4">
        <f t="shared" si="55"/>
        <v>0</v>
      </c>
      <c r="BG339" s="4">
        <f t="shared" si="55"/>
        <v>0</v>
      </c>
      <c r="BH339" s="4">
        <f t="shared" si="55"/>
        <v>0</v>
      </c>
      <c r="BI339" s="4">
        <f t="shared" si="55"/>
        <v>0</v>
      </c>
      <c r="BJ339" s="4">
        <f t="shared" si="55"/>
        <v>0</v>
      </c>
      <c r="BK339" s="4"/>
      <c r="BL339" s="4">
        <f t="shared" si="55"/>
        <v>0</v>
      </c>
      <c r="BM339" s="4" t="e">
        <f t="shared" si="55"/>
        <v>#DIV/0!</v>
      </c>
      <c r="BN339" s="4">
        <f t="shared" si="55"/>
        <v>0</v>
      </c>
      <c r="BO339" s="4">
        <f t="shared" si="55"/>
        <v>0</v>
      </c>
      <c r="BP339" s="4">
        <f t="shared" si="55"/>
        <v>0</v>
      </c>
      <c r="BQ339" s="4">
        <f t="shared" ref="BQ339:EB339" si="56">BQ325/BQ332</f>
        <v>0</v>
      </c>
      <c r="BR339" s="4"/>
      <c r="BS339" s="14"/>
      <c r="BT339" s="4">
        <f t="shared" si="56"/>
        <v>0</v>
      </c>
      <c r="BU339" s="4">
        <f t="shared" si="56"/>
        <v>0.14285714285714285</v>
      </c>
      <c r="BV339" s="4">
        <f t="shared" si="56"/>
        <v>0.8571428571428571</v>
      </c>
      <c r="BW339" s="14"/>
      <c r="BX339" s="14"/>
      <c r="BY339" s="14"/>
      <c r="BZ339" s="14"/>
      <c r="CA339" s="4">
        <f t="shared" si="56"/>
        <v>0</v>
      </c>
      <c r="CB339" s="4">
        <f t="shared" si="56"/>
        <v>0</v>
      </c>
      <c r="CC339" s="4">
        <f t="shared" si="56"/>
        <v>0</v>
      </c>
      <c r="CD339" s="4">
        <f t="shared" si="56"/>
        <v>0</v>
      </c>
      <c r="CE339" s="4">
        <f t="shared" si="56"/>
        <v>0</v>
      </c>
      <c r="CF339" s="4">
        <f t="shared" si="56"/>
        <v>0</v>
      </c>
      <c r="CG339" s="4">
        <f t="shared" si="56"/>
        <v>0</v>
      </c>
      <c r="CH339" s="4">
        <f t="shared" si="56"/>
        <v>0</v>
      </c>
      <c r="CI339" s="4">
        <f t="shared" si="56"/>
        <v>0</v>
      </c>
      <c r="CJ339" s="4"/>
      <c r="CK339" s="4"/>
      <c r="CL339" s="4">
        <f t="shared" si="56"/>
        <v>0</v>
      </c>
      <c r="CM339" s="4" t="e">
        <f t="shared" si="56"/>
        <v>#DIV/0!</v>
      </c>
      <c r="CN339" s="4">
        <f t="shared" si="56"/>
        <v>0</v>
      </c>
      <c r="CO339" s="4" t="e">
        <f t="shared" si="56"/>
        <v>#DIV/0!</v>
      </c>
      <c r="CP339" s="4">
        <f t="shared" si="56"/>
        <v>0</v>
      </c>
      <c r="CQ339" s="4" t="e">
        <f t="shared" si="56"/>
        <v>#DIV/0!</v>
      </c>
      <c r="CR339" s="4">
        <f t="shared" si="56"/>
        <v>0</v>
      </c>
      <c r="CS339" s="4" t="e">
        <f t="shared" si="56"/>
        <v>#DIV/0!</v>
      </c>
      <c r="CT339" s="17">
        <f t="shared" si="56"/>
        <v>0.16666666666666666</v>
      </c>
      <c r="CU339" s="17">
        <f t="shared" si="56"/>
        <v>0.47222222222222221</v>
      </c>
      <c r="CV339" s="17">
        <f t="shared" si="56"/>
        <v>8.8235294117647065E-2</v>
      </c>
      <c r="CW339" s="17">
        <f t="shared" si="56"/>
        <v>0.25714285714285712</v>
      </c>
      <c r="CX339" s="17">
        <f t="shared" si="56"/>
        <v>0.34375</v>
      </c>
      <c r="CY339" s="17">
        <f t="shared" si="56"/>
        <v>0.29411764705882354</v>
      </c>
      <c r="CZ339" s="17">
        <f t="shared" si="56"/>
        <v>0.17647058823529413</v>
      </c>
      <c r="DA339" s="17">
        <f t="shared" si="56"/>
        <v>0.22857142857142856</v>
      </c>
      <c r="DB339" s="17">
        <f t="shared" si="56"/>
        <v>0.2</v>
      </c>
      <c r="DC339" s="17">
        <f t="shared" si="56"/>
        <v>0.20588235294117646</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0.2857142857142857</v>
      </c>
      <c r="DP339" s="14">
        <f t="shared" si="56"/>
        <v>0.26190476190476192</v>
      </c>
      <c r="DQ339" s="14">
        <f t="shared" si="56"/>
        <v>0.12195121951219512</v>
      </c>
      <c r="DR339" s="14">
        <f t="shared" si="56"/>
        <v>0.14285714285714285</v>
      </c>
      <c r="DS339" s="4">
        <f t="shared" si="56"/>
        <v>0</v>
      </c>
      <c r="DT339" s="4">
        <f t="shared" si="56"/>
        <v>0</v>
      </c>
      <c r="DU339" s="4">
        <f t="shared" si="56"/>
        <v>0</v>
      </c>
      <c r="DV339" s="4">
        <f t="shared" si="56"/>
        <v>0</v>
      </c>
      <c r="DW339" s="4">
        <f t="shared" si="56"/>
        <v>0</v>
      </c>
      <c r="DX339" s="4">
        <f t="shared" si="56"/>
        <v>0</v>
      </c>
      <c r="DY339" s="4">
        <f t="shared" si="56"/>
        <v>0</v>
      </c>
      <c r="DZ339" s="4">
        <f t="shared" si="56"/>
        <v>0</v>
      </c>
      <c r="EA339" s="4">
        <f t="shared" si="56"/>
        <v>0</v>
      </c>
      <c r="EB339" s="4">
        <f t="shared" si="56"/>
        <v>0</v>
      </c>
      <c r="EC339" s="4">
        <f t="shared" ref="EC339:EI339" si="57">EC325/EC332</f>
        <v>0</v>
      </c>
      <c r="ED339" s="4">
        <f t="shared" si="57"/>
        <v>0</v>
      </c>
      <c r="EE339" s="4">
        <f t="shared" si="57"/>
        <v>0</v>
      </c>
      <c r="EF339" s="4">
        <f t="shared" si="57"/>
        <v>9.375E-2</v>
      </c>
      <c r="EG339" s="4"/>
      <c r="EH339" s="4">
        <f t="shared" si="57"/>
        <v>0</v>
      </c>
      <c r="EI339" s="4">
        <f t="shared" si="57"/>
        <v>0</v>
      </c>
      <c r="EJ339" s="4"/>
    </row>
    <row r="340" spans="1:140" x14ac:dyDescent="0.25">
      <c r="A340" s="11">
        <v>4</v>
      </c>
      <c r="D340" s="4">
        <f>D326/D332</f>
        <v>0.26190476190476192</v>
      </c>
      <c r="E340" s="4">
        <f t="shared" ref="E340:BP340" si="58">E326/E332</f>
        <v>7.1428571428571425E-2</v>
      </c>
      <c r="F340" s="4">
        <f t="shared" si="58"/>
        <v>9.5238095238095233E-2</v>
      </c>
      <c r="G340" s="4">
        <f t="shared" si="58"/>
        <v>0.1951219512195122</v>
      </c>
      <c r="H340" s="4">
        <f t="shared" si="58"/>
        <v>0.31707317073170732</v>
      </c>
      <c r="I340" s="4">
        <f t="shared" si="58"/>
        <v>0.21428571428571427</v>
      </c>
      <c r="J340" s="4">
        <f t="shared" si="58"/>
        <v>0</v>
      </c>
      <c r="K340" s="4">
        <f t="shared" si="58"/>
        <v>0</v>
      </c>
      <c r="S340" s="4">
        <f t="shared" si="58"/>
        <v>0.16666666666666666</v>
      </c>
      <c r="T340" s="4" t="e">
        <f t="shared" si="58"/>
        <v>#DIV/0!</v>
      </c>
      <c r="U340" s="4"/>
      <c r="V340" s="4">
        <f t="shared" si="58"/>
        <v>0</v>
      </c>
      <c r="W340" s="4">
        <f t="shared" si="58"/>
        <v>0</v>
      </c>
      <c r="X340" s="4">
        <f t="shared" si="58"/>
        <v>0</v>
      </c>
      <c r="Y340" s="4" t="e">
        <f t="shared" si="58"/>
        <v>#DIV/0!</v>
      </c>
      <c r="Z340" s="4">
        <f t="shared" si="58"/>
        <v>0</v>
      </c>
      <c r="AA340" s="4">
        <f t="shared" si="58"/>
        <v>0</v>
      </c>
      <c r="AB340" s="4">
        <f t="shared" si="58"/>
        <v>0</v>
      </c>
      <c r="AC340" s="4" t="e">
        <f t="shared" si="58"/>
        <v>#DIV/0!</v>
      </c>
      <c r="AD340" s="4" t="e">
        <f t="shared" si="58"/>
        <v>#DIV/0!</v>
      </c>
      <c r="AE340" s="4">
        <f t="shared" si="58"/>
        <v>0</v>
      </c>
      <c r="AF340" s="4">
        <f t="shared" si="58"/>
        <v>0</v>
      </c>
      <c r="AG340" s="4" t="e">
        <f t="shared" si="58"/>
        <v>#DIV/0!</v>
      </c>
      <c r="AH340" s="4">
        <f t="shared" si="58"/>
        <v>0</v>
      </c>
      <c r="AI340" s="4"/>
      <c r="AJ340" s="4">
        <f t="shared" si="58"/>
        <v>0</v>
      </c>
      <c r="AK340" s="4"/>
      <c r="AL340" s="17">
        <f t="shared" si="58"/>
        <v>0.45238095238095238</v>
      </c>
      <c r="AM340" s="14">
        <f t="shared" si="58"/>
        <v>0.16666666666666666</v>
      </c>
      <c r="AN340" s="4">
        <f t="shared" si="58"/>
        <v>0</v>
      </c>
      <c r="AO340" s="4"/>
      <c r="AP340" s="4">
        <f t="shared" si="58"/>
        <v>0</v>
      </c>
      <c r="AQ340" s="4">
        <f t="shared" si="58"/>
        <v>0</v>
      </c>
      <c r="AR340" s="4">
        <f t="shared" si="58"/>
        <v>0</v>
      </c>
      <c r="AS340" s="4">
        <f t="shared" si="58"/>
        <v>0</v>
      </c>
      <c r="AT340" s="4">
        <f t="shared" si="58"/>
        <v>0</v>
      </c>
      <c r="AU340" s="4">
        <f t="shared" si="58"/>
        <v>0</v>
      </c>
      <c r="AV340" s="4">
        <f t="shared" si="58"/>
        <v>0</v>
      </c>
      <c r="AW340" s="4">
        <f t="shared" si="58"/>
        <v>0</v>
      </c>
      <c r="AX340" s="4">
        <f t="shared" si="58"/>
        <v>0</v>
      </c>
      <c r="AY340" s="4">
        <f t="shared" si="58"/>
        <v>0</v>
      </c>
      <c r="AZ340" s="4">
        <f t="shared" si="58"/>
        <v>0</v>
      </c>
      <c r="BA340" s="4">
        <f t="shared" si="58"/>
        <v>0</v>
      </c>
      <c r="BB340" s="4">
        <f t="shared" si="58"/>
        <v>0</v>
      </c>
      <c r="BC340" s="4">
        <f t="shared" si="58"/>
        <v>0</v>
      </c>
      <c r="BD340" s="4">
        <f t="shared" si="58"/>
        <v>0</v>
      </c>
      <c r="BE340" s="4">
        <f t="shared" si="58"/>
        <v>0</v>
      </c>
      <c r="BF340" s="4">
        <f t="shared" si="58"/>
        <v>0</v>
      </c>
      <c r="BG340" s="4">
        <f t="shared" si="58"/>
        <v>0</v>
      </c>
      <c r="BH340" s="4">
        <f t="shared" si="58"/>
        <v>0</v>
      </c>
      <c r="BI340" s="4">
        <f t="shared" si="58"/>
        <v>0</v>
      </c>
      <c r="BJ340" s="4">
        <f t="shared" si="58"/>
        <v>0</v>
      </c>
      <c r="BK340" s="4"/>
      <c r="BL340" s="4">
        <f t="shared" si="58"/>
        <v>0</v>
      </c>
      <c r="BM340" s="4" t="e">
        <f t="shared" si="58"/>
        <v>#DIV/0!</v>
      </c>
      <c r="BN340" s="4">
        <f t="shared" si="58"/>
        <v>0</v>
      </c>
      <c r="BO340" s="4">
        <f t="shared" si="58"/>
        <v>0</v>
      </c>
      <c r="BP340" s="4">
        <f t="shared" si="58"/>
        <v>0</v>
      </c>
      <c r="BQ340" s="4">
        <f t="shared" ref="BQ340:EB340" si="59">BQ326/BQ332</f>
        <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f t="shared" si="59"/>
        <v>0</v>
      </c>
      <c r="CG340" s="4">
        <f t="shared" si="59"/>
        <v>0</v>
      </c>
      <c r="CH340" s="4">
        <f t="shared" si="59"/>
        <v>0</v>
      </c>
      <c r="CI340" s="4">
        <f t="shared" si="59"/>
        <v>0</v>
      </c>
      <c r="CJ340" s="4"/>
      <c r="CK340" s="4"/>
      <c r="CL340" s="4">
        <f t="shared" si="59"/>
        <v>0</v>
      </c>
      <c r="CM340" s="4" t="e">
        <f t="shared" si="59"/>
        <v>#DIV/0!</v>
      </c>
      <c r="CN340" s="4">
        <f t="shared" si="59"/>
        <v>0</v>
      </c>
      <c r="CO340" s="4" t="e">
        <f t="shared" si="59"/>
        <v>#DIV/0!</v>
      </c>
      <c r="CP340" s="4">
        <f t="shared" si="59"/>
        <v>0</v>
      </c>
      <c r="CQ340" s="4" t="e">
        <f t="shared" si="59"/>
        <v>#DIV/0!</v>
      </c>
      <c r="CR340" s="4">
        <f t="shared" si="59"/>
        <v>0</v>
      </c>
      <c r="CS340" s="4" t="e">
        <f t="shared" si="59"/>
        <v>#DIV/0!</v>
      </c>
      <c r="CT340" s="17">
        <f t="shared" si="59"/>
        <v>5.5555555555555552E-2</v>
      </c>
      <c r="CU340" s="17">
        <f t="shared" si="59"/>
        <v>0.27777777777777779</v>
      </c>
      <c r="CV340" s="17">
        <f t="shared" si="59"/>
        <v>5.8823529411764705E-2</v>
      </c>
      <c r="CW340" s="17">
        <f t="shared" si="59"/>
        <v>0.11428571428571428</v>
      </c>
      <c r="CX340" s="17">
        <f t="shared" si="59"/>
        <v>0.125</v>
      </c>
      <c r="CY340" s="17">
        <f t="shared" si="59"/>
        <v>0.11764705882352941</v>
      </c>
      <c r="CZ340" s="17">
        <f t="shared" si="59"/>
        <v>0.23529411764705882</v>
      </c>
      <c r="DA340" s="17">
        <f t="shared" si="59"/>
        <v>0.11428571428571428</v>
      </c>
      <c r="DB340" s="17">
        <f t="shared" si="59"/>
        <v>2.8571428571428571E-2</v>
      </c>
      <c r="DC340" s="17">
        <f t="shared" si="59"/>
        <v>0.11764705882352941</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0.33333333333333331</v>
      </c>
      <c r="DP340" s="14">
        <f t="shared" si="59"/>
        <v>0.45238095238095238</v>
      </c>
      <c r="DQ340" s="14">
        <f t="shared" si="59"/>
        <v>0.17073170731707318</v>
      </c>
      <c r="DR340" s="14">
        <f t="shared" si="59"/>
        <v>0.2857142857142857</v>
      </c>
      <c r="DS340" s="4">
        <f t="shared" si="59"/>
        <v>0</v>
      </c>
      <c r="DT340" s="4">
        <f t="shared" si="59"/>
        <v>0</v>
      </c>
      <c r="DU340" s="4">
        <f t="shared" si="59"/>
        <v>0</v>
      </c>
      <c r="DV340" s="4">
        <f t="shared" si="59"/>
        <v>0</v>
      </c>
      <c r="DW340" s="4">
        <f t="shared" si="59"/>
        <v>0</v>
      </c>
      <c r="DX340" s="4">
        <f t="shared" si="59"/>
        <v>0</v>
      </c>
      <c r="DY340" s="4">
        <f t="shared" si="59"/>
        <v>0</v>
      </c>
      <c r="DZ340" s="4">
        <f t="shared" si="59"/>
        <v>0</v>
      </c>
      <c r="EA340" s="4">
        <f t="shared" si="59"/>
        <v>0</v>
      </c>
      <c r="EB340" s="4">
        <f t="shared" si="59"/>
        <v>0</v>
      </c>
      <c r="EC340" s="4">
        <f t="shared" ref="EC340:EI340" si="60">EC326/EC332</f>
        <v>0</v>
      </c>
      <c r="ED340" s="4">
        <f t="shared" si="60"/>
        <v>0</v>
      </c>
      <c r="EE340" s="4">
        <f t="shared" si="60"/>
        <v>0</v>
      </c>
      <c r="EF340" s="4">
        <f t="shared" si="60"/>
        <v>0.4375</v>
      </c>
      <c r="EG340" s="4"/>
      <c r="EH340" s="4">
        <f t="shared" si="60"/>
        <v>0</v>
      </c>
      <c r="EI340" s="4">
        <f t="shared" si="60"/>
        <v>0</v>
      </c>
      <c r="EJ340" s="4"/>
    </row>
    <row r="341" spans="1:140" x14ac:dyDescent="0.25">
      <c r="A341" s="11">
        <v>5</v>
      </c>
      <c r="D341" s="4">
        <f>D327/D332</f>
        <v>7.1428571428571425E-2</v>
      </c>
      <c r="E341" s="4">
        <f t="shared" ref="E341:BP341" si="61">E327/E332</f>
        <v>2.3809523809523808E-2</v>
      </c>
      <c r="F341" s="4">
        <f t="shared" si="61"/>
        <v>7.1428571428571425E-2</v>
      </c>
      <c r="G341" s="4">
        <f t="shared" si="61"/>
        <v>0.26829268292682928</v>
      </c>
      <c r="H341" s="4">
        <f t="shared" si="61"/>
        <v>0</v>
      </c>
      <c r="I341" s="4">
        <f t="shared" si="61"/>
        <v>0.11904761904761904</v>
      </c>
      <c r="J341" s="4">
        <f t="shared" si="61"/>
        <v>0</v>
      </c>
      <c r="K341" s="4">
        <f t="shared" si="61"/>
        <v>0</v>
      </c>
      <c r="S341" s="4">
        <f t="shared" si="61"/>
        <v>4.7619047619047616E-2</v>
      </c>
      <c r="T341" s="4" t="e">
        <f t="shared" si="61"/>
        <v>#DIV/0!</v>
      </c>
      <c r="U341" s="4"/>
      <c r="V341" s="4">
        <f t="shared" si="61"/>
        <v>0</v>
      </c>
      <c r="W341" s="4">
        <f t="shared" si="61"/>
        <v>0</v>
      </c>
      <c r="X341" s="4">
        <f t="shared" si="61"/>
        <v>0</v>
      </c>
      <c r="Y341" s="4" t="e">
        <f t="shared" si="61"/>
        <v>#DIV/0!</v>
      </c>
      <c r="Z341" s="4">
        <f t="shared" si="61"/>
        <v>0</v>
      </c>
      <c r="AA341" s="4">
        <f t="shared" si="61"/>
        <v>0</v>
      </c>
      <c r="AB341" s="4">
        <f t="shared" si="61"/>
        <v>0</v>
      </c>
      <c r="AC341" s="4" t="e">
        <f t="shared" si="61"/>
        <v>#DIV/0!</v>
      </c>
      <c r="AD341" s="4" t="e">
        <f t="shared" si="61"/>
        <v>#DIV/0!</v>
      </c>
      <c r="AE341" s="4">
        <f t="shared" si="61"/>
        <v>0</v>
      </c>
      <c r="AF341" s="4">
        <f t="shared" si="61"/>
        <v>0</v>
      </c>
      <c r="AG341" s="4" t="e">
        <f t="shared" si="61"/>
        <v>#DIV/0!</v>
      </c>
      <c r="AH341" s="4">
        <f t="shared" si="61"/>
        <v>0</v>
      </c>
      <c r="AI341" s="4"/>
      <c r="AJ341" s="4">
        <f t="shared" si="61"/>
        <v>0</v>
      </c>
      <c r="AK341" s="4"/>
      <c r="AL341" s="17">
        <f t="shared" si="61"/>
        <v>4.7619047619047616E-2</v>
      </c>
      <c r="AM341" s="14">
        <f t="shared" si="61"/>
        <v>0.2857142857142857</v>
      </c>
      <c r="AN341" s="4">
        <f t="shared" si="61"/>
        <v>0</v>
      </c>
      <c r="AO341" s="4"/>
      <c r="AP341" s="4">
        <f t="shared" si="61"/>
        <v>0</v>
      </c>
      <c r="AQ341" s="4">
        <f t="shared" si="61"/>
        <v>0</v>
      </c>
      <c r="AR341" s="4">
        <f t="shared" si="61"/>
        <v>0</v>
      </c>
      <c r="AS341" s="4">
        <f t="shared" si="61"/>
        <v>0</v>
      </c>
      <c r="AT341" s="4">
        <f t="shared" si="61"/>
        <v>0</v>
      </c>
      <c r="AU341" s="4">
        <f t="shared" si="61"/>
        <v>0</v>
      </c>
      <c r="AV341" s="4">
        <f t="shared" si="61"/>
        <v>0</v>
      </c>
      <c r="AW341" s="4">
        <f t="shared" si="61"/>
        <v>0</v>
      </c>
      <c r="AX341" s="4">
        <f t="shared" si="61"/>
        <v>0</v>
      </c>
      <c r="AY341" s="4">
        <f t="shared" si="61"/>
        <v>0</v>
      </c>
      <c r="AZ341" s="4">
        <f t="shared" si="61"/>
        <v>0</v>
      </c>
      <c r="BA341" s="4">
        <f t="shared" si="61"/>
        <v>0</v>
      </c>
      <c r="BB341" s="4">
        <f t="shared" si="61"/>
        <v>0</v>
      </c>
      <c r="BC341" s="4">
        <f t="shared" si="61"/>
        <v>0</v>
      </c>
      <c r="BD341" s="4">
        <f t="shared" si="61"/>
        <v>0</v>
      </c>
      <c r="BE341" s="4">
        <f t="shared" si="61"/>
        <v>0</v>
      </c>
      <c r="BF341" s="4">
        <f t="shared" si="61"/>
        <v>0</v>
      </c>
      <c r="BG341" s="4">
        <f t="shared" si="61"/>
        <v>0</v>
      </c>
      <c r="BH341" s="4">
        <f t="shared" si="61"/>
        <v>0</v>
      </c>
      <c r="BI341" s="4">
        <f t="shared" si="61"/>
        <v>0</v>
      </c>
      <c r="BJ341" s="4">
        <f t="shared" si="61"/>
        <v>0</v>
      </c>
      <c r="BK341" s="4"/>
      <c r="BL341" s="4">
        <f t="shared" si="61"/>
        <v>2.8571428571428571E-2</v>
      </c>
      <c r="BM341" s="4" t="e">
        <f t="shared" si="61"/>
        <v>#DIV/0!</v>
      </c>
      <c r="BN341" s="4">
        <f t="shared" si="61"/>
        <v>0</v>
      </c>
      <c r="BO341" s="4">
        <f t="shared" si="61"/>
        <v>0</v>
      </c>
      <c r="BP341" s="4">
        <f t="shared" si="61"/>
        <v>0</v>
      </c>
      <c r="BQ341" s="4">
        <f t="shared" ref="BQ341:EB341" si="62">BQ327/BQ332</f>
        <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f t="shared" si="62"/>
        <v>0</v>
      </c>
      <c r="CG341" s="4">
        <f t="shared" si="62"/>
        <v>0</v>
      </c>
      <c r="CH341" s="4">
        <f t="shared" si="62"/>
        <v>0</v>
      </c>
      <c r="CI341" s="4">
        <f t="shared" si="62"/>
        <v>0</v>
      </c>
      <c r="CJ341" s="4"/>
      <c r="CK341" s="4"/>
      <c r="CL341" s="4">
        <f t="shared" si="62"/>
        <v>0</v>
      </c>
      <c r="CM341" s="4" t="e">
        <f t="shared" si="62"/>
        <v>#DIV/0!</v>
      </c>
      <c r="CN341" s="4">
        <f t="shared" si="62"/>
        <v>0</v>
      </c>
      <c r="CO341" s="4" t="e">
        <f t="shared" si="62"/>
        <v>#DIV/0!</v>
      </c>
      <c r="CP341" s="4">
        <f t="shared" si="62"/>
        <v>0</v>
      </c>
      <c r="CQ341" s="4" t="e">
        <f t="shared" si="62"/>
        <v>#DIV/0!</v>
      </c>
      <c r="CR341" s="4">
        <f t="shared" si="62"/>
        <v>0</v>
      </c>
      <c r="CS341" s="4" t="e">
        <f t="shared" si="62"/>
        <v>#DIV/0!</v>
      </c>
      <c r="CT341" s="17">
        <f t="shared" si="62"/>
        <v>0</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0.30952380952380953</v>
      </c>
      <c r="DS341" s="4">
        <f t="shared" si="62"/>
        <v>0</v>
      </c>
      <c r="DT341" s="4">
        <f t="shared" si="62"/>
        <v>0</v>
      </c>
      <c r="DU341" s="4">
        <f t="shared" si="62"/>
        <v>0</v>
      </c>
      <c r="DV341" s="4">
        <f t="shared" si="62"/>
        <v>0</v>
      </c>
      <c r="DW341" s="4">
        <f t="shared" si="62"/>
        <v>0</v>
      </c>
      <c r="DX341" s="4">
        <f t="shared" si="62"/>
        <v>0</v>
      </c>
      <c r="DY341" s="4">
        <f t="shared" si="62"/>
        <v>0</v>
      </c>
      <c r="DZ341" s="4">
        <f t="shared" si="62"/>
        <v>0</v>
      </c>
      <c r="EA341" s="4">
        <f t="shared" si="62"/>
        <v>0</v>
      </c>
      <c r="EB341" s="4">
        <f t="shared" si="62"/>
        <v>0</v>
      </c>
      <c r="EC341" s="4">
        <f t="shared" ref="EC341:EI341" si="63">EC327/EC332</f>
        <v>0</v>
      </c>
      <c r="ED341" s="4">
        <f t="shared" si="63"/>
        <v>0</v>
      </c>
      <c r="EE341" s="4">
        <f t="shared" si="63"/>
        <v>0</v>
      </c>
      <c r="EF341" s="4">
        <f t="shared" si="63"/>
        <v>0.3125</v>
      </c>
      <c r="EG341" s="4"/>
      <c r="EH341" s="4">
        <f t="shared" si="63"/>
        <v>0</v>
      </c>
      <c r="EI341" s="4">
        <f t="shared" si="63"/>
        <v>0</v>
      </c>
      <c r="EJ341" s="4"/>
    </row>
    <row r="342" spans="1:140" x14ac:dyDescent="0.25">
      <c r="A342" s="11">
        <v>6</v>
      </c>
      <c r="D342" s="4">
        <f>D328/D332</f>
        <v>0.23809523809523808</v>
      </c>
      <c r="E342" s="4">
        <f t="shared" ref="E342:BP342" si="64">E328/E332</f>
        <v>4.7619047619047616E-2</v>
      </c>
      <c r="F342" s="4">
        <f t="shared" si="64"/>
        <v>0.21428571428571427</v>
      </c>
      <c r="G342" s="4">
        <f t="shared" si="64"/>
        <v>0.14634146341463414</v>
      </c>
      <c r="H342" s="4">
        <f t="shared" si="64"/>
        <v>0</v>
      </c>
      <c r="I342" s="4">
        <f t="shared" si="64"/>
        <v>0.16666666666666666</v>
      </c>
      <c r="J342" s="4">
        <f t="shared" si="64"/>
        <v>0</v>
      </c>
      <c r="K342" s="4">
        <f t="shared" si="64"/>
        <v>0</v>
      </c>
      <c r="S342" s="4">
        <f t="shared" si="64"/>
        <v>0</v>
      </c>
      <c r="T342" s="4" t="e">
        <f t="shared" si="64"/>
        <v>#DIV/0!</v>
      </c>
      <c r="U342" s="4"/>
      <c r="V342" s="4">
        <f t="shared" si="64"/>
        <v>0</v>
      </c>
      <c r="W342" s="4">
        <f t="shared" si="64"/>
        <v>0</v>
      </c>
      <c r="X342" s="4">
        <f t="shared" si="64"/>
        <v>0</v>
      </c>
      <c r="Y342" s="4" t="e">
        <f t="shared" si="64"/>
        <v>#DIV/0!</v>
      </c>
      <c r="Z342" s="4">
        <f t="shared" si="64"/>
        <v>0</v>
      </c>
      <c r="AA342" s="4">
        <f t="shared" si="64"/>
        <v>0</v>
      </c>
      <c r="AB342" s="4">
        <f t="shared" si="64"/>
        <v>0</v>
      </c>
      <c r="AC342" s="4" t="e">
        <f t="shared" si="64"/>
        <v>#DIV/0!</v>
      </c>
      <c r="AD342" s="4" t="e">
        <f t="shared" si="64"/>
        <v>#DIV/0!</v>
      </c>
      <c r="AE342" s="4">
        <f t="shared" si="64"/>
        <v>0</v>
      </c>
      <c r="AF342" s="4">
        <f t="shared" si="64"/>
        <v>0</v>
      </c>
      <c r="AG342" s="4" t="e">
        <f t="shared" si="64"/>
        <v>#DIV/0!</v>
      </c>
      <c r="AH342" s="4">
        <f t="shared" si="64"/>
        <v>0</v>
      </c>
      <c r="AI342" s="4"/>
      <c r="AJ342" s="4">
        <f t="shared" si="64"/>
        <v>0</v>
      </c>
      <c r="AK342" s="4"/>
      <c r="AL342" s="17">
        <f t="shared" si="64"/>
        <v>0</v>
      </c>
      <c r="AM342" s="14">
        <f t="shared" si="64"/>
        <v>0</v>
      </c>
      <c r="AN342" s="4">
        <f t="shared" si="64"/>
        <v>0</v>
      </c>
      <c r="AO342" s="4"/>
      <c r="AP342" s="4">
        <f t="shared" si="64"/>
        <v>0</v>
      </c>
      <c r="AQ342" s="4">
        <f t="shared" si="64"/>
        <v>0</v>
      </c>
      <c r="AR342" s="4">
        <f t="shared" si="64"/>
        <v>0</v>
      </c>
      <c r="AS342" s="4">
        <f t="shared" si="64"/>
        <v>0</v>
      </c>
      <c r="AT342" s="4">
        <f t="shared" si="64"/>
        <v>0</v>
      </c>
      <c r="AU342" s="4">
        <f t="shared" si="64"/>
        <v>0</v>
      </c>
      <c r="AV342" s="4">
        <f t="shared" si="64"/>
        <v>0</v>
      </c>
      <c r="AW342" s="4">
        <f t="shared" si="64"/>
        <v>0</v>
      </c>
      <c r="AX342" s="4">
        <f t="shared" si="64"/>
        <v>0</v>
      </c>
      <c r="AY342" s="4">
        <f t="shared" si="64"/>
        <v>0</v>
      </c>
      <c r="AZ342" s="4">
        <f t="shared" si="64"/>
        <v>0</v>
      </c>
      <c r="BA342" s="4">
        <f t="shared" si="64"/>
        <v>0</v>
      </c>
      <c r="BB342" s="4">
        <f t="shared" si="64"/>
        <v>0</v>
      </c>
      <c r="BC342" s="4">
        <f t="shared" si="64"/>
        <v>0</v>
      </c>
      <c r="BD342" s="4">
        <f t="shared" si="64"/>
        <v>0</v>
      </c>
      <c r="BE342" s="4">
        <f t="shared" si="64"/>
        <v>0</v>
      </c>
      <c r="BF342" s="4">
        <f t="shared" si="64"/>
        <v>0</v>
      </c>
      <c r="BG342" s="4">
        <f t="shared" si="64"/>
        <v>0</v>
      </c>
      <c r="BH342" s="4">
        <f t="shared" si="64"/>
        <v>0</v>
      </c>
      <c r="BI342" s="4">
        <f t="shared" si="64"/>
        <v>0</v>
      </c>
      <c r="BJ342" s="4">
        <f t="shared" si="64"/>
        <v>0</v>
      </c>
      <c r="BK342" s="4"/>
      <c r="BL342" s="4">
        <f t="shared" si="64"/>
        <v>0</v>
      </c>
      <c r="BM342" s="4" t="e">
        <f t="shared" si="64"/>
        <v>#DIV/0!</v>
      </c>
      <c r="BN342" s="4">
        <f t="shared" si="64"/>
        <v>0</v>
      </c>
      <c r="BO342" s="4">
        <f t="shared" si="64"/>
        <v>0</v>
      </c>
      <c r="BP342" s="4">
        <f t="shared" si="64"/>
        <v>0</v>
      </c>
      <c r="BQ342" s="4">
        <f t="shared" ref="BQ342:EB342" si="65">BQ328/BQ332</f>
        <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f t="shared" si="65"/>
        <v>0</v>
      </c>
      <c r="CG342" s="4">
        <f t="shared" si="65"/>
        <v>0</v>
      </c>
      <c r="CH342" s="4">
        <f t="shared" si="65"/>
        <v>0</v>
      </c>
      <c r="CI342" s="4">
        <f t="shared" si="65"/>
        <v>0</v>
      </c>
      <c r="CJ342" s="4"/>
      <c r="CK342" s="4"/>
      <c r="CL342" s="4">
        <f t="shared" si="65"/>
        <v>0</v>
      </c>
      <c r="CM342" s="4" t="e">
        <f t="shared" si="65"/>
        <v>#DIV/0!</v>
      </c>
      <c r="CN342" s="4">
        <f t="shared" si="65"/>
        <v>0</v>
      </c>
      <c r="CO342" s="4" t="e">
        <f t="shared" si="65"/>
        <v>#DIV/0!</v>
      </c>
      <c r="CP342" s="4">
        <f t="shared" si="65"/>
        <v>0</v>
      </c>
      <c r="CQ342" s="4" t="e">
        <f t="shared" si="65"/>
        <v>#DIV/0!</v>
      </c>
      <c r="CR342" s="4">
        <f t="shared" si="65"/>
        <v>0</v>
      </c>
      <c r="CS342" s="4" t="e">
        <f t="shared" si="65"/>
        <v>#DIV/0!</v>
      </c>
      <c r="CT342" s="17">
        <f t="shared" si="65"/>
        <v>8.3333333333333329E-2</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f t="shared" si="65"/>
        <v>0</v>
      </c>
      <c r="DT342" s="4">
        <f t="shared" si="65"/>
        <v>0</v>
      </c>
      <c r="DU342" s="4">
        <f t="shared" si="65"/>
        <v>0</v>
      </c>
      <c r="DV342" s="4">
        <f t="shared" si="65"/>
        <v>0</v>
      </c>
      <c r="DW342" s="4">
        <f t="shared" si="65"/>
        <v>0</v>
      </c>
      <c r="DX342" s="4">
        <f t="shared" si="65"/>
        <v>0</v>
      </c>
      <c r="DY342" s="4">
        <f t="shared" si="65"/>
        <v>0</v>
      </c>
      <c r="DZ342" s="4">
        <f t="shared" si="65"/>
        <v>0</v>
      </c>
      <c r="EA342" s="4">
        <f t="shared" si="65"/>
        <v>0</v>
      </c>
      <c r="EB342" s="4">
        <f t="shared" si="65"/>
        <v>0</v>
      </c>
      <c r="EC342" s="4">
        <f t="shared" ref="EC342:EI342" si="66">EC328/EC332</f>
        <v>0</v>
      </c>
      <c r="ED342" s="4">
        <f t="shared" si="66"/>
        <v>0</v>
      </c>
      <c r="EE342" s="4">
        <f t="shared" si="66"/>
        <v>0</v>
      </c>
      <c r="EF342" s="4">
        <f t="shared" si="66"/>
        <v>0</v>
      </c>
      <c r="EG342" s="4"/>
      <c r="EH342" s="4">
        <f t="shared" si="66"/>
        <v>0</v>
      </c>
      <c r="EI342" s="4">
        <f t="shared" si="66"/>
        <v>0</v>
      </c>
      <c r="EJ342" s="4"/>
    </row>
    <row r="343" spans="1:140" x14ac:dyDescent="0.25">
      <c r="A343" s="11">
        <v>7</v>
      </c>
      <c r="D343" s="4">
        <f>D329/D332</f>
        <v>2.3809523809523808E-2</v>
      </c>
      <c r="E343" s="4">
        <f t="shared" ref="E343:BP343" si="67">E329/E332</f>
        <v>0</v>
      </c>
      <c r="F343" s="4">
        <f t="shared" si="67"/>
        <v>7.1428571428571425E-2</v>
      </c>
      <c r="G343" s="4">
        <f t="shared" si="67"/>
        <v>4.878048780487805E-2</v>
      </c>
      <c r="H343" s="4">
        <f t="shared" si="67"/>
        <v>0</v>
      </c>
      <c r="I343" s="4">
        <f t="shared" si="67"/>
        <v>0</v>
      </c>
      <c r="J343" s="4">
        <f t="shared" si="67"/>
        <v>0</v>
      </c>
      <c r="K343" s="4">
        <f t="shared" si="67"/>
        <v>0</v>
      </c>
      <c r="S343" s="4">
        <f t="shared" si="67"/>
        <v>0</v>
      </c>
      <c r="T343" s="4" t="e">
        <f t="shared" si="67"/>
        <v>#DIV/0!</v>
      </c>
      <c r="U343" s="4"/>
      <c r="V343" s="4">
        <f t="shared" si="67"/>
        <v>0</v>
      </c>
      <c r="W343" s="4">
        <f t="shared" si="67"/>
        <v>0</v>
      </c>
      <c r="X343" s="4">
        <f t="shared" si="67"/>
        <v>0</v>
      </c>
      <c r="Y343" s="4" t="e">
        <f t="shared" si="67"/>
        <v>#DIV/0!</v>
      </c>
      <c r="Z343" s="4">
        <f t="shared" si="67"/>
        <v>0</v>
      </c>
      <c r="AA343" s="4">
        <f t="shared" si="67"/>
        <v>0</v>
      </c>
      <c r="AB343" s="4">
        <f t="shared" si="67"/>
        <v>0</v>
      </c>
      <c r="AC343" s="4" t="e">
        <f t="shared" si="67"/>
        <v>#DIV/0!</v>
      </c>
      <c r="AD343" s="4" t="e">
        <f t="shared" si="67"/>
        <v>#DIV/0!</v>
      </c>
      <c r="AE343" s="4">
        <f t="shared" si="67"/>
        <v>0</v>
      </c>
      <c r="AF343" s="4">
        <f t="shared" si="67"/>
        <v>0</v>
      </c>
      <c r="AG343" s="4" t="e">
        <f t="shared" si="67"/>
        <v>#DIV/0!</v>
      </c>
      <c r="AH343" s="4">
        <f t="shared" si="67"/>
        <v>0</v>
      </c>
      <c r="AI343" s="4"/>
      <c r="AJ343" s="4">
        <f t="shared" si="67"/>
        <v>0</v>
      </c>
      <c r="AK343" s="4"/>
      <c r="AL343" s="17">
        <f t="shared" si="67"/>
        <v>0</v>
      </c>
      <c r="AM343" s="14">
        <f t="shared" si="67"/>
        <v>0</v>
      </c>
      <c r="AN343" s="4">
        <f t="shared" si="67"/>
        <v>0</v>
      </c>
      <c r="AO343" s="4"/>
      <c r="AP343" s="4">
        <f t="shared" si="67"/>
        <v>0</v>
      </c>
      <c r="AQ343" s="4">
        <f t="shared" si="67"/>
        <v>0</v>
      </c>
      <c r="AR343" s="4">
        <f t="shared" si="67"/>
        <v>0</v>
      </c>
      <c r="AS343" s="4">
        <f t="shared" si="67"/>
        <v>0</v>
      </c>
      <c r="AT343" s="4">
        <f t="shared" si="67"/>
        <v>0</v>
      </c>
      <c r="AU343" s="4">
        <f t="shared" si="67"/>
        <v>0</v>
      </c>
      <c r="AV343" s="4">
        <f t="shared" si="67"/>
        <v>0</v>
      </c>
      <c r="AW343" s="4">
        <f t="shared" si="67"/>
        <v>0</v>
      </c>
      <c r="AX343" s="4">
        <f t="shared" si="67"/>
        <v>0</v>
      </c>
      <c r="AY343" s="4">
        <f t="shared" si="67"/>
        <v>0</v>
      </c>
      <c r="AZ343" s="4">
        <f t="shared" si="67"/>
        <v>0</v>
      </c>
      <c r="BA343" s="4">
        <f t="shared" si="67"/>
        <v>0</v>
      </c>
      <c r="BB343" s="4">
        <f t="shared" si="67"/>
        <v>0</v>
      </c>
      <c r="BC343" s="4">
        <f t="shared" si="67"/>
        <v>0</v>
      </c>
      <c r="BD343" s="4">
        <f t="shared" si="67"/>
        <v>0</v>
      </c>
      <c r="BE343" s="4">
        <f t="shared" si="67"/>
        <v>0</v>
      </c>
      <c r="BF343" s="4">
        <f t="shared" si="67"/>
        <v>0</v>
      </c>
      <c r="BG343" s="4">
        <f t="shared" si="67"/>
        <v>0</v>
      </c>
      <c r="BH343" s="4">
        <f t="shared" si="67"/>
        <v>0</v>
      </c>
      <c r="BI343" s="4">
        <f t="shared" si="67"/>
        <v>0</v>
      </c>
      <c r="BJ343" s="4">
        <f t="shared" si="67"/>
        <v>0</v>
      </c>
      <c r="BK343" s="4"/>
      <c r="BL343" s="4">
        <f t="shared" si="67"/>
        <v>0</v>
      </c>
      <c r="BM343" s="4" t="e">
        <f t="shared" si="67"/>
        <v>#DIV/0!</v>
      </c>
      <c r="BN343" s="4">
        <f t="shared" si="67"/>
        <v>0</v>
      </c>
      <c r="BO343" s="4">
        <f t="shared" si="67"/>
        <v>0</v>
      </c>
      <c r="BP343" s="4">
        <f t="shared" si="67"/>
        <v>0</v>
      </c>
      <c r="BQ343" s="4">
        <f t="shared" ref="BQ343:EB343" si="68">BQ329/BQ332</f>
        <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f t="shared" si="68"/>
        <v>0</v>
      </c>
      <c r="CG343" s="4">
        <f t="shared" si="68"/>
        <v>0</v>
      </c>
      <c r="CH343" s="4">
        <f t="shared" si="68"/>
        <v>0</v>
      </c>
      <c r="CI343" s="4">
        <f t="shared" si="68"/>
        <v>0</v>
      </c>
      <c r="CJ343" s="4"/>
      <c r="CK343" s="4"/>
      <c r="CL343" s="4">
        <f t="shared" si="68"/>
        <v>0</v>
      </c>
      <c r="CM343" s="4" t="e">
        <f t="shared" si="68"/>
        <v>#DIV/0!</v>
      </c>
      <c r="CN343" s="4">
        <f t="shared" si="68"/>
        <v>0</v>
      </c>
      <c r="CO343" s="4" t="e">
        <f t="shared" si="68"/>
        <v>#DIV/0!</v>
      </c>
      <c r="CP343" s="4">
        <f t="shared" si="68"/>
        <v>0</v>
      </c>
      <c r="CQ343" s="4" t="e">
        <f t="shared" si="68"/>
        <v>#DIV/0!</v>
      </c>
      <c r="CR343" s="4">
        <f t="shared" si="68"/>
        <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f t="shared" si="68"/>
        <v>0</v>
      </c>
      <c r="DT343" s="4">
        <f t="shared" si="68"/>
        <v>0</v>
      </c>
      <c r="DU343" s="4">
        <f t="shared" si="68"/>
        <v>0</v>
      </c>
      <c r="DV343" s="4">
        <f t="shared" si="68"/>
        <v>0</v>
      </c>
      <c r="DW343" s="4">
        <f t="shared" si="68"/>
        <v>0</v>
      </c>
      <c r="DX343" s="4">
        <f t="shared" si="68"/>
        <v>0</v>
      </c>
      <c r="DY343" s="4">
        <f t="shared" si="68"/>
        <v>0</v>
      </c>
      <c r="DZ343" s="4">
        <f t="shared" si="68"/>
        <v>0</v>
      </c>
      <c r="EA343" s="4">
        <f t="shared" si="68"/>
        <v>0</v>
      </c>
      <c r="EB343" s="4">
        <f t="shared" si="68"/>
        <v>0</v>
      </c>
      <c r="EC343" s="4">
        <f t="shared" ref="EC343:EI343" si="69">EC329/EC332</f>
        <v>0</v>
      </c>
      <c r="ED343" s="4">
        <f t="shared" si="69"/>
        <v>0</v>
      </c>
      <c r="EE343" s="4">
        <f t="shared" si="69"/>
        <v>0</v>
      </c>
      <c r="EF343" s="4">
        <f t="shared" si="69"/>
        <v>0.15625</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1</v>
      </c>
      <c r="H346" s="12">
        <f t="shared" si="70"/>
        <v>1</v>
      </c>
      <c r="I346" s="12">
        <f t="shared" si="70"/>
        <v>1</v>
      </c>
      <c r="J346" s="12">
        <f t="shared" si="70"/>
        <v>1</v>
      </c>
      <c r="K346" s="12">
        <f>SUM(K337:K345)</f>
        <v>1</v>
      </c>
      <c r="S346" s="12">
        <f t="shared" si="70"/>
        <v>1</v>
      </c>
      <c r="T346" s="12" t="e">
        <f t="shared" si="70"/>
        <v>#DIV/0!</v>
      </c>
      <c r="U346" s="12"/>
      <c r="V346" s="12">
        <f t="shared" si="70"/>
        <v>1</v>
      </c>
      <c r="W346" s="12">
        <f t="shared" si="70"/>
        <v>1</v>
      </c>
      <c r="X346" s="12">
        <f t="shared" si="70"/>
        <v>1</v>
      </c>
      <c r="Y346" s="12" t="e">
        <f t="shared" si="70"/>
        <v>#DIV/0!</v>
      </c>
      <c r="Z346" s="12">
        <f t="shared" si="70"/>
        <v>1</v>
      </c>
      <c r="AA346" s="12">
        <f t="shared" si="70"/>
        <v>1</v>
      </c>
      <c r="AB346" s="12">
        <f t="shared" si="70"/>
        <v>1</v>
      </c>
      <c r="AC346" s="12" t="e">
        <f t="shared" si="70"/>
        <v>#DIV/0!</v>
      </c>
      <c r="AD346" s="12" t="e">
        <f t="shared" si="70"/>
        <v>#DIV/0!</v>
      </c>
      <c r="AE346" s="12">
        <f t="shared" si="70"/>
        <v>1</v>
      </c>
      <c r="AF346" s="12">
        <f t="shared" si="70"/>
        <v>1</v>
      </c>
      <c r="AG346" s="12" t="e">
        <f t="shared" si="70"/>
        <v>#DIV/0!</v>
      </c>
      <c r="AH346" s="12">
        <f t="shared" si="70"/>
        <v>1</v>
      </c>
      <c r="AI346" s="12"/>
      <c r="AJ346" s="12">
        <f t="shared" si="70"/>
        <v>1</v>
      </c>
      <c r="AK346" s="12"/>
      <c r="AL346" s="18">
        <f t="shared" si="70"/>
        <v>1</v>
      </c>
      <c r="AM346" s="15">
        <f t="shared" si="70"/>
        <v>0.99999999999999989</v>
      </c>
      <c r="AN346" s="12">
        <f t="shared" si="70"/>
        <v>1</v>
      </c>
      <c r="AO346" s="12"/>
      <c r="AP346" s="12">
        <f t="shared" si="70"/>
        <v>1</v>
      </c>
      <c r="AQ346" s="12">
        <f t="shared" si="70"/>
        <v>1</v>
      </c>
      <c r="AR346" s="12">
        <f t="shared" si="70"/>
        <v>1</v>
      </c>
      <c r="AS346" s="12">
        <f t="shared" si="70"/>
        <v>1</v>
      </c>
      <c r="AT346" s="12">
        <f t="shared" si="70"/>
        <v>1</v>
      </c>
      <c r="AU346" s="12">
        <f t="shared" si="70"/>
        <v>1</v>
      </c>
      <c r="AV346" s="12">
        <f t="shared" si="70"/>
        <v>1</v>
      </c>
      <c r="AW346" s="12">
        <f t="shared" si="70"/>
        <v>1</v>
      </c>
      <c r="AX346" s="12">
        <f t="shared" si="70"/>
        <v>1</v>
      </c>
      <c r="AY346" s="12">
        <f t="shared" si="70"/>
        <v>1</v>
      </c>
      <c r="AZ346" s="12">
        <f t="shared" si="70"/>
        <v>1</v>
      </c>
      <c r="BA346" s="12">
        <f t="shared" si="70"/>
        <v>1</v>
      </c>
      <c r="BB346" s="12">
        <f t="shared" si="70"/>
        <v>1</v>
      </c>
      <c r="BC346" s="12">
        <f t="shared" si="70"/>
        <v>1</v>
      </c>
      <c r="BD346" s="12">
        <f t="shared" si="70"/>
        <v>1</v>
      </c>
      <c r="BE346" s="12">
        <f t="shared" si="70"/>
        <v>1</v>
      </c>
      <c r="BF346" s="12">
        <f t="shared" si="70"/>
        <v>1</v>
      </c>
      <c r="BG346" s="12">
        <f t="shared" si="70"/>
        <v>1</v>
      </c>
      <c r="BH346" s="12">
        <f t="shared" si="70"/>
        <v>1</v>
      </c>
      <c r="BI346" s="12">
        <f t="shared" si="70"/>
        <v>1</v>
      </c>
      <c r="BJ346" s="12">
        <f t="shared" si="70"/>
        <v>1</v>
      </c>
      <c r="BK346" s="12"/>
      <c r="BL346" s="12">
        <f t="shared" ref="BL346:BQ346" si="71">SUM(BL337:BL343)</f>
        <v>1</v>
      </c>
      <c r="BM346" s="12" t="e">
        <f t="shared" si="71"/>
        <v>#DIV/0!</v>
      </c>
      <c r="BN346" s="12">
        <f t="shared" si="71"/>
        <v>1</v>
      </c>
      <c r="BO346" s="12">
        <f t="shared" si="71"/>
        <v>1</v>
      </c>
      <c r="BP346" s="12">
        <f t="shared" si="71"/>
        <v>1</v>
      </c>
      <c r="BQ346" s="12">
        <f t="shared" si="71"/>
        <v>1</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f t="shared" si="73"/>
        <v>1</v>
      </c>
      <c r="CG346" s="12">
        <f t="shared" si="73"/>
        <v>1</v>
      </c>
      <c r="CH346" s="12">
        <f t="shared" si="73"/>
        <v>1</v>
      </c>
      <c r="CI346" s="12">
        <f t="shared" si="73"/>
        <v>1</v>
      </c>
      <c r="CJ346" s="12"/>
      <c r="CK346" s="12"/>
      <c r="CL346" s="12">
        <f t="shared" ref="CL346:DK346" si="74">SUM(CL337:CL343)</f>
        <v>1</v>
      </c>
      <c r="CM346" s="12" t="e">
        <f t="shared" si="74"/>
        <v>#DIV/0!</v>
      </c>
      <c r="CN346" s="12">
        <f t="shared" si="74"/>
        <v>1</v>
      </c>
      <c r="CO346" s="12" t="e">
        <f t="shared" si="74"/>
        <v>#DIV/0!</v>
      </c>
      <c r="CP346" s="12">
        <f t="shared" si="74"/>
        <v>1</v>
      </c>
      <c r="CQ346" s="12" t="e">
        <f t="shared" si="74"/>
        <v>#DIV/0!</v>
      </c>
      <c r="CR346" s="12">
        <f t="shared" si="74"/>
        <v>1</v>
      </c>
      <c r="CS346" s="12" t="e">
        <f t="shared" si="74"/>
        <v>#DIV/0!</v>
      </c>
      <c r="CT346" s="18">
        <f t="shared" si="74"/>
        <v>1</v>
      </c>
      <c r="CU346" s="18">
        <f t="shared" si="74"/>
        <v>1</v>
      </c>
      <c r="CV346" s="18">
        <f t="shared" si="74"/>
        <v>1</v>
      </c>
      <c r="CW346" s="18">
        <f t="shared" si="74"/>
        <v>1</v>
      </c>
      <c r="CX346" s="18">
        <f t="shared" si="74"/>
        <v>1</v>
      </c>
      <c r="CY346" s="18">
        <f t="shared" si="74"/>
        <v>1</v>
      </c>
      <c r="CZ346" s="18">
        <f t="shared" si="74"/>
        <v>1</v>
      </c>
      <c r="DA346" s="18">
        <f t="shared" si="74"/>
        <v>1</v>
      </c>
      <c r="DB346" s="18">
        <f t="shared" si="74"/>
        <v>0.99999999999999989</v>
      </c>
      <c r="DC346" s="18">
        <f t="shared" si="74"/>
        <v>1</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1</v>
      </c>
      <c r="DS346" s="12">
        <f t="shared" si="75"/>
        <v>1</v>
      </c>
      <c r="DT346" s="12">
        <f t="shared" si="75"/>
        <v>1</v>
      </c>
      <c r="DU346" s="12">
        <f t="shared" si="75"/>
        <v>1</v>
      </c>
      <c r="DV346" s="12">
        <f t="shared" si="75"/>
        <v>1</v>
      </c>
      <c r="DW346" s="12">
        <f t="shared" si="75"/>
        <v>1</v>
      </c>
      <c r="DX346" s="12">
        <f t="shared" si="75"/>
        <v>1</v>
      </c>
      <c r="DY346" s="12">
        <f t="shared" si="75"/>
        <v>1</v>
      </c>
      <c r="DZ346" s="12">
        <f t="shared" si="75"/>
        <v>1</v>
      </c>
      <c r="EA346" s="12">
        <f t="shared" si="75"/>
        <v>1</v>
      </c>
      <c r="EB346" s="12">
        <f t="shared" si="75"/>
        <v>1</v>
      </c>
      <c r="EC346" s="12">
        <f t="shared" si="75"/>
        <v>1</v>
      </c>
      <c r="ED346" s="12">
        <f t="shared" si="75"/>
        <v>1</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0.19047619047619047</v>
      </c>
      <c r="CB348" s="4">
        <f>CB323/D$332</f>
        <v>0.21428571428571427</v>
      </c>
      <c r="CC348" s="4">
        <f>CC323/D$332</f>
        <v>0.21428571428571427</v>
      </c>
      <c r="CD348" s="4">
        <f>CD323/D$332</f>
        <v>0.23809523809523808</v>
      </c>
      <c r="CE348" s="4">
        <f>CE323/D$332</f>
        <v>4.7619047619047616E-2</v>
      </c>
      <c r="CF348" s="4">
        <f>CF323/D$332</f>
        <v>0.16666666666666666</v>
      </c>
      <c r="CG348" s="4">
        <f>CG323/D$332</f>
        <v>9.5238095238095233E-2</v>
      </c>
      <c r="CH348" s="4">
        <f>CH323/D$332</f>
        <v>0.11904761904761904</v>
      </c>
      <c r="CI348" s="4">
        <f>CI323/D$332</f>
        <v>0.16666666666666666</v>
      </c>
      <c r="CJ348" s="4"/>
      <c r="CK348" s="4"/>
      <c r="CL348" s="4">
        <f>CL323/D$332</f>
        <v>0.83333333333333337</v>
      </c>
      <c r="CM348" s="4">
        <f>CM323/D$332</f>
        <v>0</v>
      </c>
      <c r="CN348" s="4">
        <f>CN323/D$332</f>
        <v>2.3809523809523808E-2</v>
      </c>
      <c r="CO348" s="4">
        <f>CO323/D$332</f>
        <v>0</v>
      </c>
      <c r="CP348" s="4">
        <f>CP323/D$332</f>
        <v>0.61904761904761907</v>
      </c>
      <c r="CQ348" s="4">
        <f>CQ323/D$332</f>
        <v>0</v>
      </c>
      <c r="CR348" s="4">
        <f>CR323/D$332</f>
        <v>2.3809523809523808E-2</v>
      </c>
      <c r="CS348" s="4">
        <f>CS323/D$332</f>
        <v>0</v>
      </c>
      <c r="CT348" s="4">
        <f t="shared" ref="CT348" si="77">CT323/E$332</f>
        <v>0.16666666666666666</v>
      </c>
      <c r="CU348" s="4"/>
      <c r="CV348" s="4"/>
      <c r="CW348" s="4"/>
      <c r="CX348" s="4"/>
      <c r="CY348" s="4"/>
      <c r="CZ348" s="4"/>
      <c r="DA348" s="4"/>
      <c r="DB348" s="4"/>
      <c r="DC348" s="4"/>
      <c r="DD348" s="4">
        <f>DD323/D$332</f>
        <v>0.45238095238095238</v>
      </c>
      <c r="DE348" s="4">
        <f>DE323/D$332</f>
        <v>0.42857142857142855</v>
      </c>
      <c r="DF348" s="4">
        <f>DF323/D$332</f>
        <v>0.45238095238095238</v>
      </c>
      <c r="DG348" s="4">
        <f>DG323/D$332</f>
        <v>0.42857142857142855</v>
      </c>
      <c r="DH348" s="4">
        <f>DH323/D$332</f>
        <v>0.2857142857142857</v>
      </c>
      <c r="DI348" s="4">
        <f>DI323/D$332</f>
        <v>0.35714285714285715</v>
      </c>
      <c r="DJ348" s="4">
        <f>DJ323/D$332</f>
        <v>0.47619047619047616</v>
      </c>
      <c r="DK348" s="4">
        <f>DK323/D$332</f>
        <v>4.7619047619047616E-2</v>
      </c>
      <c r="DS348" s="4">
        <f>DS323/D$332</f>
        <v>9.5238095238095233E-2</v>
      </c>
      <c r="DT348" s="4">
        <f>DT323/D$332</f>
        <v>0.14285714285714285</v>
      </c>
      <c r="DU348" s="4">
        <f>DU323/D$332</f>
        <v>0.61904761904761907</v>
      </c>
      <c r="DV348" s="4">
        <f>DV323/D$332</f>
        <v>0.61904761904761907</v>
      </c>
      <c r="DW348" s="4">
        <f>DW323/D$332</f>
        <v>7.1428571428571425E-2</v>
      </c>
      <c r="DX348" s="4">
        <f>DX323/D$332</f>
        <v>2.3809523809523808E-2</v>
      </c>
      <c r="DY348" s="4">
        <f>DY323/D$332</f>
        <v>7.1428571428571425E-2</v>
      </c>
      <c r="DZ348" s="4">
        <f>DZ323/D$332</f>
        <v>0.26190476190476192</v>
      </c>
      <c r="EA348" s="4">
        <f>EA323/D$332</f>
        <v>0.7142857142857143</v>
      </c>
      <c r="EB348" s="4">
        <f>EB323/D$332</f>
        <v>4.7619047619047616E-2</v>
      </c>
      <c r="EC348" s="4">
        <f>EC323/D$332</f>
        <v>2.3809523809523808E-2</v>
      </c>
      <c r="ED348" s="4">
        <f>ED323/D$332</f>
        <v>4.7619047619047616E-2</v>
      </c>
      <c r="EE348" s="4">
        <f>EE323/D$332</f>
        <v>0.21428571428571427</v>
      </c>
      <c r="EF348" s="4">
        <f>EF323/D$332</f>
        <v>0</v>
      </c>
    </row>
    <row r="349" spans="1:140" x14ac:dyDescent="0.25">
      <c r="A349">
        <v>1</v>
      </c>
      <c r="L349" s="13">
        <f t="shared" si="0"/>
        <v>0</v>
      </c>
      <c r="M349" s="13">
        <f t="shared" si="0"/>
        <v>2</v>
      </c>
      <c r="N349" s="13">
        <f t="shared" si="0"/>
        <v>0</v>
      </c>
      <c r="O349" s="13">
        <f t="shared" si="0"/>
        <v>0</v>
      </c>
      <c r="P349" s="13">
        <f t="shared" si="0"/>
        <v>0</v>
      </c>
      <c r="Q349" s="13">
        <f t="shared" si="0"/>
        <v>0</v>
      </c>
      <c r="R349" s="13">
        <f t="shared" si="0"/>
        <v>0</v>
      </c>
    </row>
    <row r="350" spans="1:140" x14ac:dyDescent="0.25">
      <c r="A350">
        <v>2</v>
      </c>
      <c r="L350" s="13">
        <f t="shared" si="5"/>
        <v>0</v>
      </c>
      <c r="M350" s="13">
        <f t="shared" si="5"/>
        <v>7</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3</v>
      </c>
      <c r="N351" s="13">
        <f t="shared" si="10"/>
        <v>0</v>
      </c>
      <c r="O351" s="13">
        <f t="shared" si="10"/>
        <v>0</v>
      </c>
      <c r="P351" s="13">
        <f t="shared" si="10"/>
        <v>0</v>
      </c>
      <c r="Q351" s="13">
        <f t="shared" si="10"/>
        <v>0</v>
      </c>
      <c r="R351" s="13">
        <f t="shared" si="10"/>
        <v>0</v>
      </c>
      <c r="BR351" t="s">
        <v>0</v>
      </c>
      <c r="BS351" s="13">
        <f>MIN(BS$2:BS$305)</f>
        <v>57</v>
      </c>
      <c r="BT351" s="16"/>
      <c r="BU351" s="16"/>
      <c r="BV351" s="16"/>
      <c r="BW351" s="13">
        <f t="shared" ref="BW351:BZ351" si="78">MIN(BW$2:BW$305)</f>
        <v>40</v>
      </c>
      <c r="BX351" s="13">
        <f t="shared" si="78"/>
        <v>16</v>
      </c>
      <c r="BY351" s="13">
        <f t="shared" si="78"/>
        <v>40</v>
      </c>
      <c r="BZ351" s="13">
        <f t="shared" si="78"/>
        <v>20</v>
      </c>
    </row>
    <row r="352" spans="1:140" x14ac:dyDescent="0.25">
      <c r="A352">
        <v>4</v>
      </c>
      <c r="L352" s="13">
        <f t="shared" si="15"/>
        <v>0</v>
      </c>
      <c r="M352" s="13">
        <f t="shared" si="15"/>
        <v>3</v>
      </c>
      <c r="N352" s="13">
        <f t="shared" si="15"/>
        <v>0</v>
      </c>
      <c r="O352" s="13">
        <f t="shared" si="15"/>
        <v>0</v>
      </c>
      <c r="P352" s="13">
        <f t="shared" si="15"/>
        <v>0</v>
      </c>
      <c r="Q352" s="13">
        <f t="shared" si="15"/>
        <v>0</v>
      </c>
      <c r="R352" s="13">
        <f t="shared" si="15"/>
        <v>0</v>
      </c>
      <c r="BR352" t="s">
        <v>1</v>
      </c>
      <c r="BS352" s="13">
        <f>MAX(BS$2:BS$305)</f>
        <v>100</v>
      </c>
      <c r="BT352" s="16"/>
      <c r="BU352" s="16"/>
      <c r="BV352" s="16"/>
      <c r="BW352" s="13">
        <f t="shared" ref="BW352:BZ352" si="79">MAX(BW$2:BW$305)</f>
        <v>400</v>
      </c>
      <c r="BX352" s="13">
        <f t="shared" si="79"/>
        <v>250</v>
      </c>
      <c r="BY352" s="13">
        <f t="shared" si="79"/>
        <v>200</v>
      </c>
      <c r="BZ352" s="13">
        <f t="shared" si="79"/>
        <v>88</v>
      </c>
    </row>
    <row r="353" spans="1:78" x14ac:dyDescent="0.25">
      <c r="A353">
        <v>5</v>
      </c>
      <c r="L353" s="13">
        <f t="shared" si="20"/>
        <v>0</v>
      </c>
      <c r="M353" s="13">
        <f t="shared" si="20"/>
        <v>4</v>
      </c>
      <c r="O353" s="13">
        <f t="shared" si="20"/>
        <v>0</v>
      </c>
      <c r="P353" s="13">
        <f t="shared" si="20"/>
        <v>0</v>
      </c>
      <c r="Q353" s="13">
        <f t="shared" si="20"/>
        <v>0</v>
      </c>
      <c r="R353" s="13">
        <f t="shared" si="20"/>
        <v>0</v>
      </c>
      <c r="BR353" t="s">
        <v>2</v>
      </c>
      <c r="BS353" s="19">
        <f>AVERAGE(BS$2:BS$305)</f>
        <v>86.305555555555557</v>
      </c>
      <c r="BT353" s="22"/>
      <c r="BU353" s="22"/>
      <c r="BV353" s="22"/>
      <c r="BW353" s="19">
        <f t="shared" ref="BW353:BZ353" si="80">AVERAGE(BW$2:BW$305)</f>
        <v>164.39285714285714</v>
      </c>
      <c r="BX353" s="19">
        <f t="shared" si="80"/>
        <v>90.041666666666671</v>
      </c>
      <c r="BY353" s="19">
        <f t="shared" si="80"/>
        <v>90.94736842105263</v>
      </c>
      <c r="BZ353" s="19">
        <f t="shared" si="80"/>
        <v>57.166666666666664</v>
      </c>
    </row>
    <row r="354" spans="1:78" x14ac:dyDescent="0.25">
      <c r="A354">
        <v>6</v>
      </c>
      <c r="L354" s="13">
        <f t="shared" si="24"/>
        <v>0</v>
      </c>
      <c r="M354" s="13">
        <f t="shared" si="24"/>
        <v>1</v>
      </c>
      <c r="O354" s="13">
        <f t="shared" si="24"/>
        <v>0</v>
      </c>
      <c r="P354" s="13">
        <f t="shared" si="24"/>
        <v>0</v>
      </c>
      <c r="Q354" s="13">
        <f t="shared" si="24"/>
        <v>0</v>
      </c>
      <c r="R354" s="13">
        <f t="shared" si="24"/>
        <v>0</v>
      </c>
      <c r="BR354" t="s">
        <v>3</v>
      </c>
      <c r="BS354" s="13">
        <f>MEDIAN(BS$2:BS$305)</f>
        <v>87.5</v>
      </c>
      <c r="BT354" s="16"/>
      <c r="BU354" s="16"/>
      <c r="BV354" s="16"/>
      <c r="BW354" s="13">
        <f t="shared" ref="BW354:BZ354" si="81">MEDIAN(BW$2:BW$305)</f>
        <v>150</v>
      </c>
      <c r="BX354" s="13">
        <f t="shared" si="81"/>
        <v>80</v>
      </c>
      <c r="BY354" s="13">
        <f t="shared" si="81"/>
        <v>75</v>
      </c>
      <c r="BZ354" s="13">
        <f t="shared" si="81"/>
        <v>57.5</v>
      </c>
    </row>
    <row r="355" spans="1:78" x14ac:dyDescent="0.25">
      <c r="A355">
        <v>7</v>
      </c>
      <c r="L355" s="13">
        <f t="shared" si="28"/>
        <v>0</v>
      </c>
      <c r="M355" s="13">
        <f t="shared" si="28"/>
        <v>3</v>
      </c>
      <c r="O355" s="13">
        <f t="shared" si="28"/>
        <v>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7</v>
      </c>
      <c r="O356" s="13">
        <f t="shared" si="82"/>
        <v>0</v>
      </c>
      <c r="P356" s="13">
        <f t="shared" si="82"/>
        <v>0</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2</v>
      </c>
      <c r="P359" s="13">
        <f t="shared" si="85"/>
        <v>0</v>
      </c>
      <c r="Q359" s="13">
        <f t="shared" si="85"/>
        <v>0</v>
      </c>
      <c r="R359" s="13">
        <f t="shared" si="85"/>
        <v>0</v>
      </c>
      <c r="BR359" s="7" t="s">
        <v>11</v>
      </c>
      <c r="BS359">
        <f>COUNTIFS(BS$2:BS$305,"&gt;19",BS$2:BS$305,"&lt;40")</f>
        <v>0</v>
      </c>
    </row>
    <row r="360" spans="1:78" x14ac:dyDescent="0.25">
      <c r="A360">
        <v>12</v>
      </c>
      <c r="L360" s="13">
        <f>COUNTIF(L$2:L$305,12)</f>
        <v>0</v>
      </c>
      <c r="M360" s="13">
        <f t="shared" ref="M360:P360" si="86">COUNTIF(M$2:M$305,12)</f>
        <v>5</v>
      </c>
      <c r="P360" s="13">
        <f t="shared" si="86"/>
        <v>0</v>
      </c>
      <c r="Q360" s="13">
        <f>COUNTIF(Q$2:Q$305,12)</f>
        <v>0</v>
      </c>
      <c r="BR360" s="7" t="s">
        <v>12</v>
      </c>
      <c r="BS360">
        <f>COUNTIFS(BS$2:BS$305,"&gt;=40",BS$2:BS$305,"&lt;=59")</f>
        <v>1</v>
      </c>
      <c r="BW360" s="13">
        <f>304-BW333</f>
        <v>28</v>
      </c>
      <c r="BX360" s="13">
        <f t="shared" ref="BX360:BZ360" si="87">304-BX333</f>
        <v>24</v>
      </c>
      <c r="BY360" s="13">
        <f t="shared" si="87"/>
        <v>19</v>
      </c>
      <c r="BZ360" s="13">
        <f t="shared" si="87"/>
        <v>6</v>
      </c>
    </row>
    <row r="361" spans="1:78" x14ac:dyDescent="0.25">
      <c r="A361">
        <v>13</v>
      </c>
      <c r="L361" s="13">
        <f>COUNTIF(L$2:L$305,13)</f>
        <v>0</v>
      </c>
      <c r="M361" s="13">
        <f t="shared" ref="M361:P361" si="88">COUNTIF(M$2:M$305,13)</f>
        <v>2</v>
      </c>
      <c r="P361" s="13">
        <f t="shared" si="88"/>
        <v>0</v>
      </c>
      <c r="Q361" s="13">
        <f>COUNTIF(Q$2:Q$305,13)</f>
        <v>0</v>
      </c>
      <c r="BR361" s="7" t="s">
        <v>13</v>
      </c>
      <c r="BS361">
        <f>COUNTIFS(BS$2:BS$305,"&gt;=60",BS$2:BS$305,"&lt;=79")</f>
        <v>9</v>
      </c>
    </row>
    <row r="362" spans="1:78" x14ac:dyDescent="0.25">
      <c r="A362">
        <v>14</v>
      </c>
      <c r="L362" s="13">
        <f>COUNTIF(L$2:L$305,14)</f>
        <v>0</v>
      </c>
      <c r="M362" s="13">
        <f>COUNTIF(M$2:M$305,14)</f>
        <v>2</v>
      </c>
      <c r="P362" s="13">
        <f t="shared" ref="P362" si="89">COUNTIF(P$2:P$305,14)</f>
        <v>0</v>
      </c>
      <c r="Q362" s="13">
        <f>COUNTIF(Q$2:Q$305,14)</f>
        <v>0</v>
      </c>
      <c r="BR362" s="7" t="s">
        <v>14</v>
      </c>
      <c r="BS362">
        <f>COUNTIF(BS$2:BS$305,"&gt;79")</f>
        <v>26</v>
      </c>
    </row>
    <row r="363" spans="1:78" x14ac:dyDescent="0.25">
      <c r="A363">
        <v>15</v>
      </c>
      <c r="P363" s="13">
        <f t="shared" ref="P363" si="90">COUNTIF(P$2:P$305,15)</f>
        <v>0</v>
      </c>
      <c r="Q363" s="13">
        <f>COUNTIF(Q$2:Q$305,15)</f>
        <v>0</v>
      </c>
      <c r="BS363">
        <f>SUM(BS358:BS362)</f>
        <v>36</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2.7777777777777776E-2</v>
      </c>
    </row>
    <row r="369" spans="1:71" x14ac:dyDescent="0.25">
      <c r="A369">
        <v>21</v>
      </c>
      <c r="P369" s="13">
        <f>COUNTIF(P$2:P$305,21)</f>
        <v>0</v>
      </c>
      <c r="BR369" s="7" t="s">
        <v>13</v>
      </c>
      <c r="BS369" s="4">
        <f>BS361/BS363</f>
        <v>0.25</v>
      </c>
    </row>
    <row r="370" spans="1:71" x14ac:dyDescent="0.25">
      <c r="A370">
        <v>22</v>
      </c>
      <c r="P370" s="13">
        <f>COUNTIF(P$2:P$305,22)</f>
        <v>0</v>
      </c>
      <c r="BR370" s="7" t="s">
        <v>14</v>
      </c>
      <c r="BS370" s="4">
        <f>BS362/BS363</f>
        <v>0.72222222222222221</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41</v>
      </c>
      <c r="N378" s="13">
        <f>SUM(N349:N353)</f>
        <v>0</v>
      </c>
      <c r="O378" s="13">
        <f>SUM(O349:O358)</f>
        <v>0</v>
      </c>
      <c r="P378" s="13">
        <f>SUM(P349:P376)</f>
        <v>0</v>
      </c>
      <c r="Q378" s="13">
        <f>SUM(Q349:Q363)</f>
        <v>0</v>
      </c>
      <c r="R378" s="13">
        <f>SUM(R349:R359)</f>
        <v>0</v>
      </c>
    </row>
    <row r="380" spans="1:71" x14ac:dyDescent="0.25">
      <c r="A380">
        <v>1</v>
      </c>
      <c r="L380" s="14" t="e">
        <f>L349/L$378</f>
        <v>#DIV/0!</v>
      </c>
      <c r="M380" s="14">
        <f t="shared" ref="M380:R380" si="91">M349/M$378</f>
        <v>4.878048780487805E-2</v>
      </c>
      <c r="N380" s="14" t="e">
        <f t="shared" si="91"/>
        <v>#DIV/0!</v>
      </c>
      <c r="O380" s="14" t="e">
        <f t="shared" si="91"/>
        <v>#DIV/0!</v>
      </c>
      <c r="P380" s="14" t="e">
        <f t="shared" si="91"/>
        <v>#DIV/0!</v>
      </c>
      <c r="Q380" s="14" t="e">
        <f t="shared" si="91"/>
        <v>#DIV/0!</v>
      </c>
      <c r="R380" s="14" t="e">
        <f t="shared" si="91"/>
        <v>#DIV/0!</v>
      </c>
    </row>
    <row r="381" spans="1:71" x14ac:dyDescent="0.25">
      <c r="A381">
        <v>2</v>
      </c>
      <c r="L381" s="14" t="e">
        <f t="shared" ref="L381:R396" si="92">L350/L$378</f>
        <v>#DIV/0!</v>
      </c>
      <c r="M381" s="14">
        <f t="shared" si="92"/>
        <v>0.17073170731707318</v>
      </c>
      <c r="N381" s="14" t="e">
        <f t="shared" si="92"/>
        <v>#DIV/0!</v>
      </c>
      <c r="O381" s="14" t="e">
        <f t="shared" si="92"/>
        <v>#DIV/0!</v>
      </c>
      <c r="P381" s="14" t="e">
        <f t="shared" si="92"/>
        <v>#DIV/0!</v>
      </c>
      <c r="Q381" s="14" t="e">
        <f t="shared" si="92"/>
        <v>#DIV/0!</v>
      </c>
      <c r="R381" s="14" t="e">
        <f t="shared" si="92"/>
        <v>#DIV/0!</v>
      </c>
    </row>
    <row r="382" spans="1:71" x14ac:dyDescent="0.25">
      <c r="A382">
        <v>3</v>
      </c>
      <c r="L382" s="14" t="e">
        <f t="shared" si="92"/>
        <v>#DIV/0!</v>
      </c>
      <c r="M382" s="14">
        <f t="shared" si="92"/>
        <v>7.3170731707317069E-2</v>
      </c>
      <c r="N382" s="14" t="e">
        <f t="shared" si="92"/>
        <v>#DIV/0!</v>
      </c>
      <c r="O382" s="14" t="e">
        <f t="shared" si="92"/>
        <v>#DIV/0!</v>
      </c>
      <c r="P382" s="14" t="e">
        <f t="shared" si="92"/>
        <v>#DIV/0!</v>
      </c>
      <c r="Q382" s="14" t="e">
        <f t="shared" si="92"/>
        <v>#DIV/0!</v>
      </c>
      <c r="R382" s="14" t="e">
        <f t="shared" si="92"/>
        <v>#DIV/0!</v>
      </c>
    </row>
    <row r="383" spans="1:71" x14ac:dyDescent="0.25">
      <c r="A383">
        <v>4</v>
      </c>
      <c r="L383" s="14" t="e">
        <f t="shared" si="92"/>
        <v>#DIV/0!</v>
      </c>
      <c r="M383" s="14">
        <f t="shared" si="92"/>
        <v>7.3170731707317069E-2</v>
      </c>
      <c r="N383" s="14" t="e">
        <f t="shared" si="92"/>
        <v>#DIV/0!</v>
      </c>
      <c r="O383" s="14" t="e">
        <f t="shared" si="92"/>
        <v>#DIV/0!</v>
      </c>
      <c r="P383" s="14" t="e">
        <f t="shared" si="92"/>
        <v>#DIV/0!</v>
      </c>
      <c r="Q383" s="14" t="e">
        <f t="shared" si="92"/>
        <v>#DIV/0!</v>
      </c>
      <c r="R383" s="14" t="e">
        <f t="shared" si="92"/>
        <v>#DIV/0!</v>
      </c>
    </row>
    <row r="384" spans="1:71" x14ac:dyDescent="0.25">
      <c r="A384">
        <v>5</v>
      </c>
      <c r="L384" s="14" t="e">
        <f t="shared" si="92"/>
        <v>#DIV/0!</v>
      </c>
      <c r="M384" s="14">
        <f t="shared" si="92"/>
        <v>9.7560975609756101E-2</v>
      </c>
      <c r="N384" s="14" t="e">
        <f t="shared" si="92"/>
        <v>#DIV/0!</v>
      </c>
      <c r="O384" s="14" t="e">
        <f t="shared" si="92"/>
        <v>#DIV/0!</v>
      </c>
      <c r="P384" s="14" t="e">
        <f t="shared" si="92"/>
        <v>#DIV/0!</v>
      </c>
      <c r="Q384" s="14" t="e">
        <f t="shared" si="92"/>
        <v>#DIV/0!</v>
      </c>
      <c r="R384" s="14" t="e">
        <f t="shared" si="92"/>
        <v>#DIV/0!</v>
      </c>
    </row>
    <row r="385" spans="1:18" x14ac:dyDescent="0.25">
      <c r="A385">
        <v>6</v>
      </c>
      <c r="L385" s="14" t="e">
        <f t="shared" si="92"/>
        <v>#DIV/0!</v>
      </c>
      <c r="M385" s="14">
        <f t="shared" si="92"/>
        <v>2.4390243902439025E-2</v>
      </c>
      <c r="N385" s="14"/>
      <c r="O385" s="14" t="e">
        <f t="shared" si="92"/>
        <v>#DIV/0!</v>
      </c>
      <c r="P385" s="14" t="e">
        <f t="shared" si="92"/>
        <v>#DIV/0!</v>
      </c>
      <c r="Q385" s="14" t="e">
        <f t="shared" si="92"/>
        <v>#DIV/0!</v>
      </c>
      <c r="R385" s="14" t="e">
        <f t="shared" si="92"/>
        <v>#DIV/0!</v>
      </c>
    </row>
    <row r="386" spans="1:18" x14ac:dyDescent="0.25">
      <c r="A386">
        <v>7</v>
      </c>
      <c r="L386" s="14" t="e">
        <f t="shared" si="92"/>
        <v>#DIV/0!</v>
      </c>
      <c r="M386" s="14">
        <f t="shared" si="92"/>
        <v>7.3170731707317069E-2</v>
      </c>
      <c r="N386" s="14"/>
      <c r="O386" s="14" t="e">
        <f t="shared" si="92"/>
        <v>#DIV/0!</v>
      </c>
      <c r="P386" s="14" t="e">
        <f t="shared" si="92"/>
        <v>#DIV/0!</v>
      </c>
      <c r="Q386" s="14" t="e">
        <f t="shared" si="92"/>
        <v>#DIV/0!</v>
      </c>
      <c r="R386" s="14" t="e">
        <f t="shared" si="92"/>
        <v>#DIV/0!</v>
      </c>
    </row>
    <row r="387" spans="1:18" x14ac:dyDescent="0.25">
      <c r="A387">
        <v>8</v>
      </c>
      <c r="L387" s="14" t="e">
        <f t="shared" si="92"/>
        <v>#DIV/0!</v>
      </c>
      <c r="M387" s="14">
        <f t="shared" si="92"/>
        <v>0.17073170731707318</v>
      </c>
      <c r="N387" s="14"/>
      <c r="O387" s="14" t="e">
        <f t="shared" si="92"/>
        <v>#DIV/0!</v>
      </c>
      <c r="P387" s="14" t="e">
        <f t="shared" si="92"/>
        <v>#DIV/0!</v>
      </c>
      <c r="Q387" s="14" t="e">
        <f t="shared" si="92"/>
        <v>#DIV/0!</v>
      </c>
      <c r="R387" s="14" t="e">
        <f t="shared" si="92"/>
        <v>#DIV/0!</v>
      </c>
    </row>
    <row r="388" spans="1:18" x14ac:dyDescent="0.25">
      <c r="A388">
        <v>9</v>
      </c>
      <c r="L388" s="14" t="e">
        <f t="shared" si="92"/>
        <v>#DIV/0!</v>
      </c>
      <c r="M388" s="14">
        <f t="shared" si="92"/>
        <v>0</v>
      </c>
      <c r="N388" s="14"/>
      <c r="O388" s="14" t="e">
        <f t="shared" si="92"/>
        <v>#DIV/0!</v>
      </c>
      <c r="P388" s="14" t="e">
        <f t="shared" si="92"/>
        <v>#DIV/0!</v>
      </c>
      <c r="Q388" s="14" t="e">
        <f t="shared" si="92"/>
        <v>#DIV/0!</v>
      </c>
      <c r="R388" s="14" t="e">
        <f t="shared" si="92"/>
        <v>#DIV/0!</v>
      </c>
    </row>
    <row r="389" spans="1:18" x14ac:dyDescent="0.25">
      <c r="A389">
        <v>10</v>
      </c>
      <c r="L389" s="14" t="e">
        <f t="shared" si="92"/>
        <v>#DIV/0!</v>
      </c>
      <c r="M389" s="14">
        <f t="shared" si="92"/>
        <v>0</v>
      </c>
      <c r="N389" s="14"/>
      <c r="O389" s="14" t="e">
        <f t="shared" si="92"/>
        <v>#DIV/0!</v>
      </c>
      <c r="P389" s="14" t="e">
        <f t="shared" si="92"/>
        <v>#DIV/0!</v>
      </c>
      <c r="Q389" s="14" t="e">
        <f t="shared" si="92"/>
        <v>#DIV/0!</v>
      </c>
      <c r="R389" s="14" t="e">
        <f t="shared" si="92"/>
        <v>#DIV/0!</v>
      </c>
    </row>
    <row r="390" spans="1:18" x14ac:dyDescent="0.25">
      <c r="A390">
        <v>11</v>
      </c>
      <c r="L390" s="14" t="e">
        <f t="shared" si="92"/>
        <v>#DIV/0!</v>
      </c>
      <c r="M390" s="14">
        <f t="shared" si="92"/>
        <v>4.878048780487805E-2</v>
      </c>
      <c r="N390" s="14"/>
      <c r="O390" s="14"/>
      <c r="P390" s="14" t="e">
        <f t="shared" si="92"/>
        <v>#DIV/0!</v>
      </c>
      <c r="Q390" s="14" t="e">
        <f t="shared" si="92"/>
        <v>#DIV/0!</v>
      </c>
      <c r="R390" s="14" t="e">
        <f t="shared" si="92"/>
        <v>#DIV/0!</v>
      </c>
    </row>
    <row r="391" spans="1:18" x14ac:dyDescent="0.25">
      <c r="A391">
        <v>12</v>
      </c>
      <c r="L391" s="14" t="e">
        <f t="shared" si="92"/>
        <v>#DIV/0!</v>
      </c>
      <c r="M391" s="14">
        <f t="shared" si="92"/>
        <v>0.12195121951219512</v>
      </c>
      <c r="N391" s="14"/>
      <c r="O391" s="14"/>
      <c r="P391" s="14" t="e">
        <f t="shared" si="92"/>
        <v>#DIV/0!</v>
      </c>
      <c r="Q391" s="14" t="e">
        <f t="shared" si="92"/>
        <v>#DIV/0!</v>
      </c>
      <c r="R391" s="14"/>
    </row>
    <row r="392" spans="1:18" x14ac:dyDescent="0.25">
      <c r="A392">
        <v>13</v>
      </c>
      <c r="L392" s="14" t="e">
        <f t="shared" si="92"/>
        <v>#DIV/0!</v>
      </c>
      <c r="M392" s="14">
        <f t="shared" si="92"/>
        <v>4.878048780487805E-2</v>
      </c>
      <c r="N392" s="14"/>
      <c r="O392" s="14"/>
      <c r="P392" s="14" t="e">
        <f t="shared" si="92"/>
        <v>#DIV/0!</v>
      </c>
      <c r="Q392" s="14" t="e">
        <f t="shared" si="92"/>
        <v>#DIV/0!</v>
      </c>
      <c r="R392" s="14"/>
    </row>
    <row r="393" spans="1:18" x14ac:dyDescent="0.25">
      <c r="A393">
        <v>14</v>
      </c>
      <c r="L393" s="14" t="e">
        <f t="shared" si="92"/>
        <v>#DIV/0!</v>
      </c>
      <c r="M393" s="14">
        <f t="shared" si="92"/>
        <v>4.878048780487805E-2</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f t="shared" si="94"/>
        <v>1</v>
      </c>
      <c r="N409" s="14" t="e">
        <f t="shared" si="94"/>
        <v>#DIV/0!</v>
      </c>
      <c r="O409" s="14" t="e">
        <f t="shared" si="94"/>
        <v>#DIV/0!</v>
      </c>
      <c r="P409" s="14" t="e">
        <f t="shared" si="94"/>
        <v>#DIV/0!</v>
      </c>
      <c r="Q409" s="14" t="e">
        <f t="shared" si="94"/>
        <v>#DIV/0!</v>
      </c>
      <c r="R409" s="14" t="e">
        <f t="shared" si="94"/>
        <v>#DIV/0!</v>
      </c>
    </row>
    <row r="413" spans="1:18" x14ac:dyDescent="0.25">
      <c r="A413" t="s">
        <v>0</v>
      </c>
      <c r="B413" s="24">
        <f>MIN(B$2:B$305)</f>
        <v>1</v>
      </c>
      <c r="C413" s="24">
        <f>MIN(C$2:C$305)</f>
        <v>0</v>
      </c>
    </row>
    <row r="414" spans="1:18" x14ac:dyDescent="0.25">
      <c r="A414" t="s">
        <v>1</v>
      </c>
      <c r="B414" s="24">
        <f>MAX(B$2:B$305)</f>
        <v>100</v>
      </c>
      <c r="C414" s="24">
        <f>MAX(C$2:C$305)</f>
        <v>100</v>
      </c>
    </row>
    <row r="415" spans="1:18" x14ac:dyDescent="0.25">
      <c r="A415" t="s">
        <v>2</v>
      </c>
      <c r="B415" s="24">
        <f>AVERAGE(B$2:B$305)</f>
        <v>52</v>
      </c>
      <c r="C415" s="24">
        <f>AVERAGE(C$2:C$305)</f>
        <v>54.638888888888886</v>
      </c>
    </row>
    <row r="416" spans="1:18" x14ac:dyDescent="0.25">
      <c r="A416" t="s">
        <v>3</v>
      </c>
      <c r="B416" s="24">
        <f>MEDIAN(B$2:B$305)</f>
        <v>60</v>
      </c>
      <c r="C416" s="24">
        <f>MEDIAN(C$2:C$305)</f>
        <v>68</v>
      </c>
    </row>
  </sheetData>
  <sortState ref="A2:EJ305">
    <sortCondition ref="K2:K305"/>
  </sortState>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O1" workbookViewId="0">
      <pane ySplit="1" topLeftCell="A338"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139" x14ac:dyDescent="0.25">
      <c r="A81" s="10"/>
      <c r="BW81" s="20"/>
      <c r="BX81" s="20"/>
      <c r="BY81" s="20"/>
      <c r="BZ81" s="20"/>
    </row>
    <row r="82" spans="1:139" x14ac:dyDescent="0.25">
      <c r="A82" s="10"/>
      <c r="BW82" s="20"/>
      <c r="BX82" s="20"/>
      <c r="BY82" s="20"/>
      <c r="BZ82" s="20"/>
    </row>
    <row r="83" spans="1:139" x14ac:dyDescent="0.25">
      <c r="A83" s="10"/>
      <c r="BW83" s="20"/>
      <c r="BX83" s="20"/>
      <c r="BY83" s="20"/>
      <c r="BZ83" s="20"/>
    </row>
    <row r="84" spans="1:139" x14ac:dyDescent="0.25">
      <c r="A84" s="10"/>
      <c r="BW84" s="20"/>
      <c r="BX84" s="20"/>
      <c r="BY84" s="20"/>
      <c r="BZ84" s="20"/>
    </row>
    <row r="85" spans="1:139" x14ac:dyDescent="0.25">
      <c r="A85" s="10"/>
      <c r="BW85" s="20"/>
      <c r="BX85" s="20"/>
      <c r="BY85" s="20"/>
      <c r="BZ85" s="20"/>
    </row>
    <row r="86" spans="1:139" x14ac:dyDescent="0.25">
      <c r="A86" s="10"/>
      <c r="BW86" s="20"/>
      <c r="BX86" s="20"/>
      <c r="BY86" s="20"/>
      <c r="BZ86" s="20"/>
    </row>
    <row r="87" spans="1:139" x14ac:dyDescent="0.25">
      <c r="A87" s="10"/>
      <c r="BW87" s="20"/>
      <c r="BX87" s="20"/>
      <c r="BY87" s="20"/>
      <c r="BZ87" s="20"/>
    </row>
    <row r="88" spans="1:139" x14ac:dyDescent="0.25">
      <c r="A88" s="10"/>
      <c r="BW88" s="20"/>
      <c r="BX88" s="20"/>
      <c r="BY88" s="20"/>
      <c r="BZ88" s="20"/>
    </row>
    <row r="89" spans="1:139" x14ac:dyDescent="0.25">
      <c r="A89" s="10"/>
      <c r="BW89" s="20"/>
      <c r="BX89" s="20"/>
      <c r="BY89" s="20"/>
      <c r="BZ89" s="20"/>
    </row>
    <row r="90" spans="1:139" x14ac:dyDescent="0.25">
      <c r="A90" s="9">
        <v>43585.663923611108</v>
      </c>
      <c r="B90">
        <v>36</v>
      </c>
      <c r="C90">
        <v>18</v>
      </c>
      <c r="D90">
        <v>1</v>
      </c>
      <c r="E90" s="1">
        <v>1</v>
      </c>
      <c r="F90">
        <v>6</v>
      </c>
      <c r="G90">
        <v>3</v>
      </c>
      <c r="H90" s="1">
        <v>4</v>
      </c>
      <c r="I90">
        <v>4</v>
      </c>
      <c r="J90">
        <v>1</v>
      </c>
      <c r="K90">
        <v>3</v>
      </c>
      <c r="N90" s="13">
        <v>6</v>
      </c>
      <c r="S90">
        <v>2</v>
      </c>
      <c r="AL90" s="16">
        <v>3</v>
      </c>
      <c r="AM90" s="13">
        <v>6</v>
      </c>
      <c r="AN90">
        <v>1</v>
      </c>
      <c r="AP90">
        <v>1</v>
      </c>
      <c r="BL90">
        <v>2</v>
      </c>
      <c r="BN90">
        <v>1</v>
      </c>
      <c r="BS90" s="13">
        <v>100</v>
      </c>
      <c r="BW90" s="20">
        <v>39</v>
      </c>
      <c r="BX90" s="20"/>
      <c r="BY90" s="20"/>
      <c r="BZ90" s="20"/>
      <c r="CD90">
        <v>1</v>
      </c>
      <c r="CL90">
        <v>1</v>
      </c>
      <c r="CP90">
        <v>1</v>
      </c>
      <c r="CT90" s="16">
        <v>14</v>
      </c>
      <c r="CU90" s="16">
        <v>15</v>
      </c>
      <c r="CV90" s="16">
        <v>13</v>
      </c>
      <c r="CW90" s="16">
        <v>13</v>
      </c>
      <c r="CX90" s="16">
        <v>13</v>
      </c>
      <c r="CY90" s="16">
        <v>13</v>
      </c>
      <c r="CZ90" s="16">
        <v>13</v>
      </c>
      <c r="DA90" s="16">
        <v>13</v>
      </c>
      <c r="DB90" s="16">
        <v>13</v>
      </c>
      <c r="DC90" s="16">
        <v>14</v>
      </c>
      <c r="DE90">
        <v>1</v>
      </c>
      <c r="DM90" t="s">
        <v>347</v>
      </c>
      <c r="DN90" t="s">
        <v>348</v>
      </c>
      <c r="DO90" s="13">
        <v>8</v>
      </c>
      <c r="DP90" s="13">
        <v>8</v>
      </c>
      <c r="DQ90" s="13">
        <v>8</v>
      </c>
      <c r="DR90" s="13">
        <v>7</v>
      </c>
      <c r="DU90">
        <v>1</v>
      </c>
      <c r="DV90">
        <v>1</v>
      </c>
      <c r="EA90">
        <v>1</v>
      </c>
      <c r="EF90">
        <v>5</v>
      </c>
      <c r="EH90">
        <v>2</v>
      </c>
      <c r="EI90">
        <v>1</v>
      </c>
    </row>
    <row r="91" spans="1:139" x14ac:dyDescent="0.25">
      <c r="A91" s="10">
        <v>43592.643067129633</v>
      </c>
      <c r="B91">
        <v>15</v>
      </c>
      <c r="C91">
        <v>50</v>
      </c>
      <c r="D91">
        <v>3</v>
      </c>
      <c r="E91">
        <v>4</v>
      </c>
      <c r="F91">
        <v>6</v>
      </c>
      <c r="G91">
        <v>4</v>
      </c>
      <c r="H91">
        <v>4</v>
      </c>
      <c r="I91">
        <v>3</v>
      </c>
      <c r="J91">
        <v>1</v>
      </c>
      <c r="K91">
        <v>3</v>
      </c>
      <c r="N91" s="13">
        <v>6</v>
      </c>
      <c r="S91">
        <v>4</v>
      </c>
      <c r="AL91" s="16">
        <v>4</v>
      </c>
      <c r="AM91" s="13">
        <v>8</v>
      </c>
      <c r="AN91">
        <v>1</v>
      </c>
      <c r="AP91">
        <v>1</v>
      </c>
      <c r="BL91">
        <v>2</v>
      </c>
      <c r="BN91">
        <v>1</v>
      </c>
      <c r="BS91" s="13">
        <v>100</v>
      </c>
      <c r="BW91" s="20"/>
      <c r="BX91" s="20"/>
      <c r="BY91" s="20"/>
      <c r="BZ91" s="20"/>
      <c r="CA91">
        <v>1</v>
      </c>
      <c r="CL91">
        <v>1</v>
      </c>
      <c r="CT91" s="16">
        <v>14</v>
      </c>
      <c r="CU91" s="16">
        <v>14</v>
      </c>
      <c r="CV91" s="16">
        <v>14</v>
      </c>
      <c r="CW91" s="16">
        <v>14</v>
      </c>
      <c r="CX91" s="16">
        <v>13</v>
      </c>
      <c r="CY91" s="16">
        <v>14</v>
      </c>
      <c r="CZ91" s="16">
        <v>13</v>
      </c>
      <c r="DA91" s="16">
        <v>13</v>
      </c>
      <c r="DB91" s="16">
        <v>13</v>
      </c>
      <c r="DC91" s="16">
        <v>14</v>
      </c>
      <c r="DD91">
        <v>1</v>
      </c>
      <c r="DE91">
        <v>1</v>
      </c>
      <c r="DF91">
        <v>1</v>
      </c>
      <c r="DG91">
        <v>1</v>
      </c>
      <c r="DJ91">
        <v>1</v>
      </c>
      <c r="DM91" t="s">
        <v>705</v>
      </c>
      <c r="DN91" t="s">
        <v>706</v>
      </c>
      <c r="DO91" s="13">
        <v>8</v>
      </c>
      <c r="DP91" s="13">
        <v>8</v>
      </c>
      <c r="DQ91" s="13">
        <v>6</v>
      </c>
      <c r="DR91" s="13">
        <v>6</v>
      </c>
      <c r="DT91">
        <v>1</v>
      </c>
      <c r="DV91">
        <v>1</v>
      </c>
      <c r="EA91">
        <v>1</v>
      </c>
      <c r="EH91">
        <v>2</v>
      </c>
      <c r="EI91">
        <v>1</v>
      </c>
    </row>
    <row r="92" spans="1:139" x14ac:dyDescent="0.25">
      <c r="A92" s="10">
        <v>43592.648263888892</v>
      </c>
      <c r="D92">
        <v>3</v>
      </c>
      <c r="E92">
        <v>2</v>
      </c>
      <c r="F92">
        <v>5</v>
      </c>
      <c r="G92">
        <v>6</v>
      </c>
      <c r="H92">
        <v>4</v>
      </c>
      <c r="I92">
        <v>2</v>
      </c>
      <c r="J92">
        <v>1</v>
      </c>
      <c r="K92">
        <v>3</v>
      </c>
      <c r="N92" s="13">
        <v>6</v>
      </c>
      <c r="S92">
        <v>4</v>
      </c>
      <c r="AL92" s="16">
        <v>4</v>
      </c>
      <c r="AM92" s="13">
        <v>5</v>
      </c>
      <c r="AN92">
        <v>2</v>
      </c>
      <c r="AO92" t="s">
        <v>721</v>
      </c>
      <c r="AP92">
        <v>1</v>
      </c>
      <c r="BL92">
        <v>1</v>
      </c>
      <c r="BQ92">
        <v>1</v>
      </c>
      <c r="BR92" t="s">
        <v>722</v>
      </c>
      <c r="BS92" s="13">
        <v>100</v>
      </c>
      <c r="BW92" s="20"/>
      <c r="BX92" s="20"/>
      <c r="BY92" s="20">
        <v>0</v>
      </c>
      <c r="BZ92" s="20"/>
      <c r="CP92">
        <v>1</v>
      </c>
      <c r="CT92" s="16">
        <v>14</v>
      </c>
      <c r="CU92" s="16">
        <v>13</v>
      </c>
      <c r="CV92" s="16">
        <v>14</v>
      </c>
      <c r="CW92" s="16">
        <v>16</v>
      </c>
      <c r="CX92" s="16">
        <v>14</v>
      </c>
      <c r="CY92" s="16">
        <v>16</v>
      </c>
      <c r="CZ92" s="16">
        <v>14</v>
      </c>
      <c r="DA92" s="16">
        <v>14</v>
      </c>
      <c r="DB92" s="16">
        <v>15</v>
      </c>
      <c r="DC92" s="16">
        <v>14</v>
      </c>
      <c r="DK92">
        <v>1</v>
      </c>
      <c r="DL92" t="s">
        <v>723</v>
      </c>
      <c r="DM92" t="s">
        <v>724</v>
      </c>
      <c r="DN92" t="s">
        <v>725</v>
      </c>
      <c r="DO92" s="13">
        <v>8</v>
      </c>
      <c r="DP92" s="13">
        <v>8</v>
      </c>
      <c r="DQ92" s="13">
        <v>8</v>
      </c>
      <c r="DR92" s="13">
        <v>7</v>
      </c>
      <c r="DT92">
        <v>1</v>
      </c>
      <c r="DV92">
        <v>1</v>
      </c>
      <c r="EA92">
        <v>1</v>
      </c>
      <c r="EH92">
        <v>2</v>
      </c>
      <c r="EI92">
        <v>1</v>
      </c>
    </row>
    <row r="93" spans="1:139" x14ac:dyDescent="0.25">
      <c r="A93" s="10">
        <v>43592.70175925926</v>
      </c>
      <c r="D93">
        <v>2</v>
      </c>
      <c r="E93">
        <v>1</v>
      </c>
      <c r="F93">
        <v>6</v>
      </c>
      <c r="G93">
        <v>3</v>
      </c>
      <c r="H93">
        <v>1</v>
      </c>
      <c r="I93">
        <v>3</v>
      </c>
      <c r="J93">
        <v>1</v>
      </c>
      <c r="K93">
        <v>3</v>
      </c>
      <c r="N93" s="13">
        <v>6</v>
      </c>
      <c r="S93">
        <v>4</v>
      </c>
      <c r="AL93" s="16">
        <v>4</v>
      </c>
      <c r="AM93" s="13">
        <v>5</v>
      </c>
      <c r="AN93">
        <v>1</v>
      </c>
      <c r="AO93">
        <v>721</v>
      </c>
      <c r="AP93">
        <v>1</v>
      </c>
      <c r="AU93">
        <v>1</v>
      </c>
      <c r="AX93">
        <v>1</v>
      </c>
      <c r="AZ93">
        <v>1</v>
      </c>
      <c r="BD93">
        <v>1</v>
      </c>
      <c r="BG93">
        <v>1</v>
      </c>
      <c r="BH93">
        <v>1</v>
      </c>
      <c r="BL93">
        <v>1</v>
      </c>
      <c r="BN93">
        <v>1</v>
      </c>
      <c r="BS93" s="13">
        <v>100</v>
      </c>
      <c r="BW93" s="20"/>
      <c r="BX93" s="20"/>
      <c r="BY93" s="20"/>
      <c r="BZ93" s="20"/>
      <c r="CK93" t="s">
        <v>774</v>
      </c>
      <c r="CL93">
        <v>1</v>
      </c>
      <c r="CT93" s="16">
        <v>14</v>
      </c>
      <c r="CU93" s="16">
        <v>13</v>
      </c>
      <c r="CV93" s="16">
        <v>14</v>
      </c>
      <c r="CW93" s="16">
        <v>14</v>
      </c>
      <c r="CX93" s="16">
        <v>14</v>
      </c>
      <c r="CY93" s="16">
        <v>15</v>
      </c>
      <c r="CZ93" s="16">
        <v>14</v>
      </c>
      <c r="DA93" s="16">
        <v>14</v>
      </c>
      <c r="DB93" s="16">
        <v>15</v>
      </c>
      <c r="DC93" s="16">
        <v>14</v>
      </c>
      <c r="DD93">
        <v>1</v>
      </c>
      <c r="DE93">
        <v>1</v>
      </c>
      <c r="DF93">
        <v>1</v>
      </c>
      <c r="DG93">
        <v>1</v>
      </c>
      <c r="DH93">
        <v>1</v>
      </c>
      <c r="DJ93">
        <v>1</v>
      </c>
      <c r="DO93" s="13">
        <v>5</v>
      </c>
      <c r="DP93" s="13">
        <v>5</v>
      </c>
      <c r="DQ93" s="13">
        <v>5</v>
      </c>
      <c r="DR93" s="13">
        <v>7</v>
      </c>
      <c r="DT93">
        <v>1</v>
      </c>
      <c r="DZ93">
        <v>1</v>
      </c>
      <c r="EA93">
        <v>1</v>
      </c>
      <c r="EH93">
        <v>2</v>
      </c>
      <c r="EI93">
        <v>2</v>
      </c>
    </row>
    <row r="94" spans="1:139" x14ac:dyDescent="0.25">
      <c r="A94" s="10">
        <v>43600.443680555552</v>
      </c>
      <c r="C94">
        <v>36</v>
      </c>
      <c r="D94">
        <v>4</v>
      </c>
      <c r="E94">
        <v>3</v>
      </c>
      <c r="F94">
        <v>4</v>
      </c>
      <c r="G94">
        <v>5</v>
      </c>
      <c r="H94">
        <v>1</v>
      </c>
      <c r="I94">
        <v>3</v>
      </c>
      <c r="J94">
        <v>1</v>
      </c>
      <c r="K94">
        <v>3</v>
      </c>
      <c r="N94" s="13">
        <v>1</v>
      </c>
      <c r="AL94" s="16">
        <v>4</v>
      </c>
      <c r="AM94" s="13">
        <v>8</v>
      </c>
      <c r="AN94">
        <v>1</v>
      </c>
      <c r="AP94">
        <v>1</v>
      </c>
      <c r="AU94">
        <v>1</v>
      </c>
      <c r="AX94">
        <v>1</v>
      </c>
      <c r="AY94">
        <v>1</v>
      </c>
      <c r="BC94">
        <v>1</v>
      </c>
      <c r="BG94">
        <v>1</v>
      </c>
      <c r="BJ94">
        <v>1</v>
      </c>
      <c r="BL94">
        <v>2</v>
      </c>
      <c r="BN94">
        <v>1</v>
      </c>
      <c r="BS94" s="13">
        <v>100</v>
      </c>
      <c r="BW94" s="20"/>
      <c r="BX94" s="20"/>
      <c r="BY94" s="20"/>
      <c r="BZ94" s="20"/>
      <c r="CA94">
        <v>1</v>
      </c>
      <c r="CI94">
        <v>1</v>
      </c>
      <c r="CJ94" t="s">
        <v>1050</v>
      </c>
      <c r="CK94" t="s">
        <v>1051</v>
      </c>
      <c r="CL94">
        <v>1</v>
      </c>
      <c r="CP94">
        <v>1</v>
      </c>
      <c r="CT94" s="16">
        <v>14</v>
      </c>
      <c r="CU94" s="16">
        <v>15</v>
      </c>
      <c r="CV94" s="16">
        <v>14</v>
      </c>
      <c r="CX94" s="16">
        <v>16</v>
      </c>
      <c r="CY94" s="16">
        <v>14</v>
      </c>
      <c r="CZ94" s="16">
        <v>15</v>
      </c>
      <c r="DA94" s="16">
        <v>14</v>
      </c>
      <c r="DB94" s="16">
        <v>15</v>
      </c>
      <c r="DC94" s="16">
        <v>15</v>
      </c>
      <c r="DD94">
        <v>1</v>
      </c>
      <c r="DF94">
        <v>1</v>
      </c>
      <c r="DG94">
        <v>1</v>
      </c>
      <c r="DH94">
        <v>1</v>
      </c>
      <c r="DI94">
        <v>1</v>
      </c>
      <c r="DJ94">
        <v>1</v>
      </c>
      <c r="DM94" t="s">
        <v>1052</v>
      </c>
      <c r="DN94" t="s">
        <v>1053</v>
      </c>
      <c r="DO94" s="13">
        <v>8</v>
      </c>
      <c r="DP94" s="13">
        <v>8</v>
      </c>
      <c r="DQ94" s="13">
        <v>5</v>
      </c>
      <c r="DR94" s="13">
        <v>8</v>
      </c>
      <c r="DT94">
        <v>1</v>
      </c>
      <c r="DV94">
        <v>1</v>
      </c>
      <c r="EA94">
        <v>1</v>
      </c>
      <c r="EG94" t="s">
        <v>1054</v>
      </c>
      <c r="EH94">
        <v>1</v>
      </c>
      <c r="EI94">
        <v>2</v>
      </c>
    </row>
    <row r="95" spans="1:139" x14ac:dyDescent="0.25">
      <c r="A95" s="10">
        <v>43620.553043981483</v>
      </c>
      <c r="B95">
        <v>17</v>
      </c>
      <c r="C95">
        <v>36</v>
      </c>
      <c r="D95">
        <v>2</v>
      </c>
      <c r="E95">
        <v>2</v>
      </c>
      <c r="F95">
        <v>3</v>
      </c>
      <c r="G95">
        <v>2</v>
      </c>
      <c r="H95">
        <v>4</v>
      </c>
      <c r="I95">
        <v>3</v>
      </c>
      <c r="J95">
        <v>1</v>
      </c>
      <c r="K95">
        <v>3</v>
      </c>
      <c r="N95" s="13">
        <v>6</v>
      </c>
      <c r="S95">
        <v>2</v>
      </c>
      <c r="AL95" s="16">
        <v>3</v>
      </c>
      <c r="AM95" s="13">
        <v>1</v>
      </c>
      <c r="AN95">
        <v>1</v>
      </c>
      <c r="AP95">
        <v>1</v>
      </c>
      <c r="AU95">
        <v>1</v>
      </c>
      <c r="AX95">
        <v>1</v>
      </c>
      <c r="BA95">
        <v>1</v>
      </c>
      <c r="BD95">
        <v>1</v>
      </c>
      <c r="BG95">
        <v>1</v>
      </c>
      <c r="BJ95">
        <v>1</v>
      </c>
      <c r="BL95">
        <v>3</v>
      </c>
      <c r="BN95">
        <v>1</v>
      </c>
      <c r="BS95" s="13">
        <v>100</v>
      </c>
      <c r="BW95" s="20"/>
      <c r="BX95" s="20"/>
      <c r="BY95" s="20"/>
      <c r="BZ95" s="20"/>
      <c r="CA95">
        <v>1</v>
      </c>
      <c r="CD95">
        <v>1</v>
      </c>
      <c r="CH95">
        <v>1</v>
      </c>
      <c r="CT95" s="16">
        <v>14</v>
      </c>
      <c r="CU95" s="16">
        <v>13</v>
      </c>
      <c r="CV95" s="16">
        <v>13</v>
      </c>
      <c r="CW95" s="16">
        <v>13</v>
      </c>
      <c r="CX95" s="16">
        <v>13</v>
      </c>
      <c r="CY95" s="16">
        <v>13</v>
      </c>
      <c r="CZ95" s="16">
        <v>13</v>
      </c>
      <c r="DA95" s="16">
        <v>13</v>
      </c>
      <c r="DB95" s="16">
        <v>13</v>
      </c>
      <c r="DC95" s="16">
        <v>13</v>
      </c>
      <c r="DD95">
        <v>1</v>
      </c>
      <c r="DE95">
        <v>1</v>
      </c>
      <c r="DF95">
        <v>1</v>
      </c>
      <c r="DG95">
        <v>1</v>
      </c>
      <c r="DH95">
        <v>1</v>
      </c>
      <c r="DJ95">
        <v>1</v>
      </c>
      <c r="DO95" s="13">
        <v>7</v>
      </c>
      <c r="DP95" s="13">
        <v>7</v>
      </c>
      <c r="DQ95" s="13">
        <v>7</v>
      </c>
      <c r="DR95" s="13">
        <v>7</v>
      </c>
      <c r="DU95">
        <v>1</v>
      </c>
      <c r="DZ95">
        <v>1</v>
      </c>
      <c r="EA95">
        <v>1</v>
      </c>
      <c r="EF95">
        <v>7</v>
      </c>
      <c r="EH95">
        <v>2</v>
      </c>
      <c r="EI95">
        <v>2</v>
      </c>
    </row>
    <row r="96" spans="1:139"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2</v>
      </c>
      <c r="C307">
        <f>COUNTIF(C$2:C$305,"&lt;20")</f>
        <v>1</v>
      </c>
    </row>
    <row r="308" spans="1:78" x14ac:dyDescent="0.25">
      <c r="A308" s="7" t="s">
        <v>11</v>
      </c>
      <c r="B308">
        <f>COUNTIFS(B$2:B$305,"&gt;19",B$2:B$305,"&lt;40")</f>
        <v>1</v>
      </c>
      <c r="C308">
        <f>COUNTIFS(C$2:C$305,"&gt;19",C$2:C$305,"&lt;40")</f>
        <v>2</v>
      </c>
    </row>
    <row r="309" spans="1:78" x14ac:dyDescent="0.25">
      <c r="A309" s="7" t="s">
        <v>12</v>
      </c>
      <c r="B309">
        <f>COUNTIFS(B$2:B$305,"&gt;=40",B$2:B$305,"&lt;=59")</f>
        <v>0</v>
      </c>
      <c r="C309">
        <f>COUNTIFS(C$2:C$305,"&gt;=40",C$2:C$305,"&lt;=59")</f>
        <v>1</v>
      </c>
    </row>
    <row r="310" spans="1:78" x14ac:dyDescent="0.25">
      <c r="A310" s="7" t="s">
        <v>13</v>
      </c>
      <c r="B310">
        <f>COUNTIFS(B$2:B$305,"&gt;=60",B$2:B$305,"&lt;=79")</f>
        <v>0</v>
      </c>
      <c r="C310">
        <f>COUNTIFS(C$2:C$305,"&gt;=60",C$2:C$305,"&lt;=79")</f>
        <v>0</v>
      </c>
    </row>
    <row r="311" spans="1:78" x14ac:dyDescent="0.25">
      <c r="A311" s="7" t="s">
        <v>14</v>
      </c>
      <c r="B311">
        <f>COUNTIF(B$2:B$305,"&gt;79")</f>
        <v>0</v>
      </c>
      <c r="C311">
        <f>COUNTIF(C$2:C$305,"&gt;=80")</f>
        <v>0</v>
      </c>
    </row>
    <row r="312" spans="1:78" x14ac:dyDescent="0.25">
      <c r="B312">
        <f>SUM(B307:B311)</f>
        <v>3</v>
      </c>
      <c r="C312">
        <f>SUM(C307:C311)</f>
        <v>4</v>
      </c>
    </row>
    <row r="315" spans="1:78" x14ac:dyDescent="0.25">
      <c r="A315" s="7" t="s">
        <v>15</v>
      </c>
      <c r="B315" s="4">
        <f>B307/B312</f>
        <v>0.66666666666666663</v>
      </c>
      <c r="C315" s="4">
        <f>C307/C312</f>
        <v>0.25</v>
      </c>
    </row>
    <row r="316" spans="1:78" x14ac:dyDescent="0.25">
      <c r="A316" s="7" t="s">
        <v>11</v>
      </c>
      <c r="B316" s="4">
        <f>B308/B312</f>
        <v>0.33333333333333331</v>
      </c>
      <c r="C316" s="4">
        <f>C308/C312</f>
        <v>0.5</v>
      </c>
    </row>
    <row r="317" spans="1:78" x14ac:dyDescent="0.25">
      <c r="A317" s="7" t="s">
        <v>12</v>
      </c>
      <c r="B317" s="4">
        <f>B309/B312</f>
        <v>0</v>
      </c>
      <c r="C317" s="4">
        <f>C309/C312</f>
        <v>0.25</v>
      </c>
    </row>
    <row r="318" spans="1:78" x14ac:dyDescent="0.25">
      <c r="A318" s="7" t="s">
        <v>13</v>
      </c>
      <c r="B318" s="4">
        <f>B310/B312</f>
        <v>0</v>
      </c>
      <c r="C318" s="4">
        <f>C310/C312</f>
        <v>0</v>
      </c>
    </row>
    <row r="319" spans="1:78" x14ac:dyDescent="0.25">
      <c r="A319" s="7" t="s">
        <v>14</v>
      </c>
      <c r="B319" s="4">
        <f>B311/B312</f>
        <v>0</v>
      </c>
      <c r="C319" s="4">
        <f>C311/C312</f>
        <v>0</v>
      </c>
    </row>
    <row r="320" spans="1:78" x14ac:dyDescent="0.25">
      <c r="B320" s="12">
        <f>SUM(B315:B319)</f>
        <v>1</v>
      </c>
      <c r="C320" s="12">
        <f>SUM(C315:C319)</f>
        <v>1</v>
      </c>
    </row>
    <row r="323" spans="1:139" x14ac:dyDescent="0.25">
      <c r="A323" s="11">
        <v>1</v>
      </c>
      <c r="D323">
        <f>COUNTIF(D$2:D$305,1)</f>
        <v>1</v>
      </c>
      <c r="E323">
        <f t="shared" ref="E323:BP349" si="0">COUNTIF(E$2:E$305,1)</f>
        <v>2</v>
      </c>
      <c r="F323">
        <f t="shared" si="0"/>
        <v>0</v>
      </c>
      <c r="G323">
        <f t="shared" si="0"/>
        <v>0</v>
      </c>
      <c r="H323">
        <f t="shared" si="0"/>
        <v>2</v>
      </c>
      <c r="I323">
        <f t="shared" si="0"/>
        <v>0</v>
      </c>
      <c r="J323">
        <f t="shared" si="0"/>
        <v>6</v>
      </c>
      <c r="K323">
        <f t="shared" si="0"/>
        <v>0</v>
      </c>
      <c r="S323">
        <f t="shared" si="0"/>
        <v>0</v>
      </c>
      <c r="T323">
        <f t="shared" si="0"/>
        <v>0</v>
      </c>
      <c r="U323">
        <f t="shared" si="0"/>
        <v>0</v>
      </c>
      <c r="V323">
        <f t="shared" si="0"/>
        <v>0</v>
      </c>
      <c r="W323">
        <f t="shared" si="0"/>
        <v>0</v>
      </c>
      <c r="X323">
        <f t="shared" si="0"/>
        <v>0</v>
      </c>
      <c r="Y323">
        <f t="shared" si="0"/>
        <v>0</v>
      </c>
      <c r="Z323">
        <f t="shared" si="0"/>
        <v>0</v>
      </c>
      <c r="AA323">
        <f t="shared" si="0"/>
        <v>0</v>
      </c>
      <c r="AB323">
        <f t="shared" si="0"/>
        <v>0</v>
      </c>
      <c r="AC323">
        <f t="shared" si="0"/>
        <v>0</v>
      </c>
      <c r="AD323">
        <f t="shared" si="0"/>
        <v>0</v>
      </c>
      <c r="AE323">
        <f t="shared" si="0"/>
        <v>0</v>
      </c>
      <c r="AF323">
        <f t="shared" si="0"/>
        <v>0</v>
      </c>
      <c r="AG323">
        <f t="shared" si="0"/>
        <v>0</v>
      </c>
      <c r="AH323">
        <f t="shared" si="0"/>
        <v>0</v>
      </c>
      <c r="AJ323">
        <f t="shared" si="0"/>
        <v>0</v>
      </c>
      <c r="AL323" s="16">
        <f t="shared" si="0"/>
        <v>0</v>
      </c>
      <c r="AM323" s="13">
        <f t="shared" si="0"/>
        <v>1</v>
      </c>
      <c r="AN323">
        <f t="shared" si="0"/>
        <v>5</v>
      </c>
      <c r="AP323">
        <f t="shared" si="0"/>
        <v>6</v>
      </c>
      <c r="AQ323">
        <f t="shared" si="0"/>
        <v>0</v>
      </c>
      <c r="AR323">
        <f t="shared" si="0"/>
        <v>0</v>
      </c>
      <c r="AS323">
        <f t="shared" si="0"/>
        <v>0</v>
      </c>
      <c r="AT323">
        <f t="shared" si="0"/>
        <v>0</v>
      </c>
      <c r="AU323">
        <f t="shared" si="0"/>
        <v>3</v>
      </c>
      <c r="AV323">
        <f t="shared" si="0"/>
        <v>0</v>
      </c>
      <c r="AW323">
        <f t="shared" si="0"/>
        <v>0</v>
      </c>
      <c r="AX323">
        <f t="shared" si="0"/>
        <v>3</v>
      </c>
      <c r="AY323">
        <f t="shared" si="0"/>
        <v>1</v>
      </c>
      <c r="AZ323">
        <f t="shared" si="0"/>
        <v>1</v>
      </c>
      <c r="BA323">
        <f t="shared" si="0"/>
        <v>1</v>
      </c>
      <c r="BB323">
        <f t="shared" si="0"/>
        <v>0</v>
      </c>
      <c r="BC323">
        <f t="shared" si="0"/>
        <v>1</v>
      </c>
      <c r="BD323">
        <f t="shared" si="0"/>
        <v>2</v>
      </c>
      <c r="BE323">
        <f t="shared" si="0"/>
        <v>0</v>
      </c>
      <c r="BF323">
        <f t="shared" si="0"/>
        <v>0</v>
      </c>
      <c r="BG323">
        <f t="shared" si="0"/>
        <v>3</v>
      </c>
      <c r="BH323">
        <f t="shared" si="0"/>
        <v>1</v>
      </c>
      <c r="BI323">
        <f t="shared" si="0"/>
        <v>0</v>
      </c>
      <c r="BJ323">
        <f t="shared" si="0"/>
        <v>2</v>
      </c>
      <c r="BL323">
        <f t="shared" si="0"/>
        <v>2</v>
      </c>
      <c r="BM323">
        <f t="shared" si="0"/>
        <v>0</v>
      </c>
      <c r="BN323">
        <f t="shared" si="0"/>
        <v>5</v>
      </c>
      <c r="BO323">
        <f t="shared" si="0"/>
        <v>0</v>
      </c>
      <c r="BP323">
        <f t="shared" si="0"/>
        <v>0</v>
      </c>
      <c r="BQ323">
        <f t="shared" ref="BQ323:EB323" si="1">COUNTIF(BQ$2:BQ$305,1)</f>
        <v>1</v>
      </c>
      <c r="BT323">
        <f t="shared" si="1"/>
        <v>0</v>
      </c>
      <c r="BU323">
        <f t="shared" si="1"/>
        <v>0</v>
      </c>
      <c r="BV323">
        <f t="shared" si="1"/>
        <v>0</v>
      </c>
      <c r="CA323">
        <f t="shared" si="1"/>
        <v>3</v>
      </c>
      <c r="CB323">
        <f t="shared" si="1"/>
        <v>0</v>
      </c>
      <c r="CC323">
        <f t="shared" si="1"/>
        <v>0</v>
      </c>
      <c r="CD323">
        <f t="shared" si="1"/>
        <v>2</v>
      </c>
      <c r="CE323">
        <f t="shared" si="1"/>
        <v>0</v>
      </c>
      <c r="CF323">
        <f t="shared" si="1"/>
        <v>0</v>
      </c>
      <c r="CG323">
        <f t="shared" si="1"/>
        <v>0</v>
      </c>
      <c r="CH323">
        <f t="shared" si="1"/>
        <v>1</v>
      </c>
      <c r="CI323">
        <f t="shared" si="1"/>
        <v>1</v>
      </c>
      <c r="CL323">
        <f t="shared" si="1"/>
        <v>4</v>
      </c>
      <c r="CM323">
        <f t="shared" si="1"/>
        <v>0</v>
      </c>
      <c r="CN323">
        <f t="shared" si="1"/>
        <v>0</v>
      </c>
      <c r="CO323">
        <f t="shared" si="1"/>
        <v>0</v>
      </c>
      <c r="CP323">
        <f t="shared" si="1"/>
        <v>3</v>
      </c>
      <c r="CQ323">
        <f t="shared" si="1"/>
        <v>0</v>
      </c>
      <c r="CR323">
        <f t="shared" si="1"/>
        <v>0</v>
      </c>
      <c r="CS323">
        <f t="shared" si="1"/>
        <v>0</v>
      </c>
      <c r="CT323" s="16">
        <f>COUNTIF(CT$2:CT$305,13)</f>
        <v>0</v>
      </c>
      <c r="CU323" s="16">
        <f t="shared" ref="CU323:DC323" si="2">COUNTIF(CU$2:CU$305,13)</f>
        <v>3</v>
      </c>
      <c r="CV323" s="16">
        <f t="shared" si="2"/>
        <v>2</v>
      </c>
      <c r="CW323" s="16">
        <f t="shared" si="2"/>
        <v>2</v>
      </c>
      <c r="CX323" s="16">
        <f t="shared" si="2"/>
        <v>3</v>
      </c>
      <c r="CY323" s="16">
        <f t="shared" si="2"/>
        <v>2</v>
      </c>
      <c r="CZ323" s="16">
        <f t="shared" si="2"/>
        <v>3</v>
      </c>
      <c r="DA323" s="16">
        <f t="shared" si="2"/>
        <v>3</v>
      </c>
      <c r="DB323" s="16">
        <f t="shared" si="2"/>
        <v>3</v>
      </c>
      <c r="DC323" s="16">
        <f t="shared" si="2"/>
        <v>1</v>
      </c>
      <c r="DD323">
        <f t="shared" si="1"/>
        <v>4</v>
      </c>
      <c r="DE323">
        <f t="shared" si="1"/>
        <v>4</v>
      </c>
      <c r="DF323">
        <f t="shared" si="1"/>
        <v>4</v>
      </c>
      <c r="DG323">
        <f t="shared" si="1"/>
        <v>4</v>
      </c>
      <c r="DH323">
        <f t="shared" si="1"/>
        <v>3</v>
      </c>
      <c r="DI323">
        <f t="shared" si="1"/>
        <v>1</v>
      </c>
      <c r="DJ323">
        <f t="shared" si="1"/>
        <v>4</v>
      </c>
      <c r="DK323">
        <f t="shared" si="1"/>
        <v>1</v>
      </c>
      <c r="DO323" s="13">
        <f>COUNTIF(DO$2:DO$305,5)</f>
        <v>1</v>
      </c>
      <c r="DP323" s="13">
        <f t="shared" ref="DP323:DQ323" si="3">COUNTIF(DP$2:DP$305,5)</f>
        <v>1</v>
      </c>
      <c r="DQ323" s="13">
        <f t="shared" si="3"/>
        <v>2</v>
      </c>
      <c r="DR323" s="13">
        <f>COUNTIF(DR$2:DR$305,6)</f>
        <v>1</v>
      </c>
      <c r="DS323">
        <f t="shared" si="1"/>
        <v>0</v>
      </c>
      <c r="DT323">
        <f t="shared" si="1"/>
        <v>4</v>
      </c>
      <c r="DU323">
        <f t="shared" si="1"/>
        <v>2</v>
      </c>
      <c r="DV323">
        <f t="shared" si="1"/>
        <v>4</v>
      </c>
      <c r="DW323">
        <f t="shared" si="1"/>
        <v>0</v>
      </c>
      <c r="DX323">
        <f t="shared" si="1"/>
        <v>0</v>
      </c>
      <c r="DY323">
        <f t="shared" si="1"/>
        <v>0</v>
      </c>
      <c r="DZ323">
        <f t="shared" si="1"/>
        <v>2</v>
      </c>
      <c r="EA323">
        <f t="shared" si="1"/>
        <v>6</v>
      </c>
      <c r="EB323">
        <f t="shared" si="1"/>
        <v>0</v>
      </c>
      <c r="EC323">
        <f t="shared" ref="EC323:EI323" si="4">COUNTIF(EC$2:EC$305,1)</f>
        <v>0</v>
      </c>
      <c r="ED323">
        <f t="shared" si="4"/>
        <v>0</v>
      </c>
      <c r="EE323">
        <f t="shared" si="4"/>
        <v>0</v>
      </c>
      <c r="EF323">
        <f t="shared" si="4"/>
        <v>0</v>
      </c>
      <c r="EH323">
        <f t="shared" si="4"/>
        <v>1</v>
      </c>
      <c r="EI323">
        <f t="shared" si="4"/>
        <v>3</v>
      </c>
    </row>
    <row r="324" spans="1:139" x14ac:dyDescent="0.25">
      <c r="A324" s="11">
        <v>2</v>
      </c>
      <c r="D324">
        <f>COUNTIF(D$2:D$305,2)</f>
        <v>2</v>
      </c>
      <c r="E324">
        <f t="shared" ref="E324:BP350" si="5">COUNTIF(E$2:E$305,2)</f>
        <v>2</v>
      </c>
      <c r="F324">
        <f t="shared" si="5"/>
        <v>0</v>
      </c>
      <c r="G324">
        <f t="shared" si="5"/>
        <v>1</v>
      </c>
      <c r="H324">
        <f t="shared" si="5"/>
        <v>0</v>
      </c>
      <c r="I324">
        <f t="shared" si="5"/>
        <v>1</v>
      </c>
      <c r="J324">
        <f t="shared" si="5"/>
        <v>0</v>
      </c>
      <c r="K324">
        <f t="shared" si="5"/>
        <v>0</v>
      </c>
      <c r="S324">
        <f t="shared" si="5"/>
        <v>2</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0</v>
      </c>
      <c r="AM324" s="13">
        <f>COUNTIF(AM$2:AM$305,5)</f>
        <v>2</v>
      </c>
      <c r="AN324">
        <f t="shared" si="5"/>
        <v>1</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3</v>
      </c>
      <c r="BM324">
        <f t="shared" si="5"/>
        <v>0</v>
      </c>
      <c r="BN324">
        <f t="shared" si="5"/>
        <v>0</v>
      </c>
      <c r="BO324">
        <f t="shared" si="5"/>
        <v>0</v>
      </c>
      <c r="BP324">
        <f t="shared" si="5"/>
        <v>0</v>
      </c>
      <c r="BQ324">
        <f t="shared" ref="BQ324:EB324" si="6">COUNTIF(BQ$2:BQ$305,2)</f>
        <v>0</v>
      </c>
      <c r="BT324">
        <f t="shared" si="6"/>
        <v>0</v>
      </c>
      <c r="BU324">
        <f t="shared" si="6"/>
        <v>0</v>
      </c>
      <c r="BV324">
        <f t="shared" si="6"/>
        <v>0</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6</v>
      </c>
      <c r="CU324" s="16">
        <f t="shared" ref="CU324:DC324" si="7">COUNTIF(CU$2:CU$305,14)</f>
        <v>1</v>
      </c>
      <c r="CV324" s="16">
        <f t="shared" si="7"/>
        <v>4</v>
      </c>
      <c r="CW324" s="16">
        <f t="shared" si="7"/>
        <v>2</v>
      </c>
      <c r="CX324" s="16">
        <f t="shared" si="7"/>
        <v>2</v>
      </c>
      <c r="CY324" s="16">
        <f t="shared" si="7"/>
        <v>2</v>
      </c>
      <c r="CZ324" s="16">
        <f t="shared" si="7"/>
        <v>2</v>
      </c>
      <c r="DA324" s="16">
        <f t="shared" si="7"/>
        <v>3</v>
      </c>
      <c r="DB324" s="16">
        <f t="shared" si="7"/>
        <v>0</v>
      </c>
      <c r="DC324" s="16">
        <f t="shared" si="7"/>
        <v>4</v>
      </c>
      <c r="DD324">
        <f t="shared" si="6"/>
        <v>0</v>
      </c>
      <c r="DE324">
        <f t="shared" si="6"/>
        <v>0</v>
      </c>
      <c r="DF324">
        <f t="shared" si="6"/>
        <v>0</v>
      </c>
      <c r="DG324">
        <f t="shared" si="6"/>
        <v>0</v>
      </c>
      <c r="DH324">
        <f t="shared" si="6"/>
        <v>0</v>
      </c>
      <c r="DI324">
        <f t="shared" si="6"/>
        <v>0</v>
      </c>
      <c r="DJ324">
        <f t="shared" si="6"/>
        <v>0</v>
      </c>
      <c r="DK324">
        <f t="shared" si="6"/>
        <v>0</v>
      </c>
      <c r="DO324" s="13">
        <f>COUNTIF(DO$2:DO$305,6)</f>
        <v>0</v>
      </c>
      <c r="DP324" s="13">
        <f t="shared" ref="DP324:DQ324" si="8">COUNTIF(DP$2:DP$305,6)</f>
        <v>0</v>
      </c>
      <c r="DQ324" s="13">
        <f t="shared" si="8"/>
        <v>1</v>
      </c>
      <c r="DR324" s="13">
        <f>COUNTIF(DR$2:DR$305,7)</f>
        <v>4</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5</v>
      </c>
      <c r="EI324">
        <f t="shared" si="9"/>
        <v>3</v>
      </c>
    </row>
    <row r="325" spans="1:139" x14ac:dyDescent="0.25">
      <c r="A325" s="11">
        <v>3</v>
      </c>
      <c r="D325">
        <f>COUNTIF(D$2:D$305,3)</f>
        <v>2</v>
      </c>
      <c r="E325">
        <f t="shared" ref="E325:BP351" si="10">COUNTIF(E$2:E$305,3)</f>
        <v>1</v>
      </c>
      <c r="F325">
        <f t="shared" si="10"/>
        <v>1</v>
      </c>
      <c r="G325">
        <f t="shared" si="10"/>
        <v>2</v>
      </c>
      <c r="H325">
        <f t="shared" si="10"/>
        <v>0</v>
      </c>
      <c r="I325">
        <f t="shared" si="10"/>
        <v>4</v>
      </c>
      <c r="J325">
        <f t="shared" si="10"/>
        <v>0</v>
      </c>
      <c r="K325">
        <f t="shared" si="10"/>
        <v>6</v>
      </c>
      <c r="S325">
        <f t="shared" si="10"/>
        <v>0</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2</v>
      </c>
      <c r="AM325" s="13">
        <f>COUNTIF(AM$2:AM$305,6)</f>
        <v>1</v>
      </c>
      <c r="AN325">
        <f t="shared" si="10"/>
        <v>0</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1</v>
      </c>
      <c r="BM325">
        <f t="shared" si="10"/>
        <v>0</v>
      </c>
      <c r="BN325">
        <f t="shared" si="10"/>
        <v>0</v>
      </c>
      <c r="BO325">
        <f t="shared" si="10"/>
        <v>0</v>
      </c>
      <c r="BP325">
        <f t="shared" si="10"/>
        <v>0</v>
      </c>
      <c r="BQ325">
        <f t="shared" ref="BQ325:EB325" si="11">COUNTIF(BQ$2:BQ$305,3)</f>
        <v>0</v>
      </c>
      <c r="BT325">
        <f t="shared" si="11"/>
        <v>0</v>
      </c>
      <c r="BU325">
        <f t="shared" si="11"/>
        <v>0</v>
      </c>
      <c r="BV325">
        <f t="shared" si="11"/>
        <v>0</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0</v>
      </c>
      <c r="CU325" s="16">
        <f t="shared" ref="CU325:DC325" si="12">COUNTIF(CU$2:CU$305,15)</f>
        <v>2</v>
      </c>
      <c r="CV325" s="16">
        <f t="shared" si="12"/>
        <v>0</v>
      </c>
      <c r="CW325" s="16">
        <f t="shared" si="12"/>
        <v>0</v>
      </c>
      <c r="CX325" s="16">
        <f t="shared" si="12"/>
        <v>0</v>
      </c>
      <c r="CY325" s="16">
        <f t="shared" si="12"/>
        <v>1</v>
      </c>
      <c r="CZ325" s="16">
        <f t="shared" si="12"/>
        <v>1</v>
      </c>
      <c r="DA325" s="16">
        <f t="shared" si="12"/>
        <v>0</v>
      </c>
      <c r="DB325" s="16">
        <f t="shared" si="12"/>
        <v>3</v>
      </c>
      <c r="DC325" s="16">
        <f t="shared" si="12"/>
        <v>1</v>
      </c>
      <c r="DD325">
        <f t="shared" si="11"/>
        <v>0</v>
      </c>
      <c r="DE325">
        <f t="shared" si="11"/>
        <v>0</v>
      </c>
      <c r="DF325">
        <f t="shared" si="11"/>
        <v>0</v>
      </c>
      <c r="DG325">
        <f t="shared" si="11"/>
        <v>0</v>
      </c>
      <c r="DH325">
        <f t="shared" si="11"/>
        <v>0</v>
      </c>
      <c r="DI325">
        <f t="shared" si="11"/>
        <v>0</v>
      </c>
      <c r="DJ325">
        <f t="shared" si="11"/>
        <v>0</v>
      </c>
      <c r="DK325">
        <f t="shared" si="11"/>
        <v>0</v>
      </c>
      <c r="DO325" s="13">
        <f>COUNTIF(DO$2:DO$305,7)</f>
        <v>1</v>
      </c>
      <c r="DP325" s="13">
        <f t="shared" ref="DP325:DQ325" si="13">COUNTIF(DP$2:DP$305,7)</f>
        <v>1</v>
      </c>
      <c r="DQ325" s="13">
        <f t="shared" si="13"/>
        <v>1</v>
      </c>
      <c r="DR325" s="13">
        <f>COUNTIF(DR$2:DR$305,8)</f>
        <v>1</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0</v>
      </c>
      <c r="EH325">
        <f t="shared" si="14"/>
        <v>0</v>
      </c>
      <c r="EI325">
        <f t="shared" si="14"/>
        <v>0</v>
      </c>
    </row>
    <row r="326" spans="1:139" x14ac:dyDescent="0.25">
      <c r="A326" s="11">
        <v>4</v>
      </c>
      <c r="D326">
        <f>COUNTIF(D$2:D$305,4)</f>
        <v>1</v>
      </c>
      <c r="E326">
        <f t="shared" ref="E326:BP352" si="15">COUNTIF(E$2:E$305,4)</f>
        <v>1</v>
      </c>
      <c r="F326">
        <f t="shared" si="15"/>
        <v>1</v>
      </c>
      <c r="G326">
        <f t="shared" si="15"/>
        <v>1</v>
      </c>
      <c r="H326">
        <f t="shared" si="15"/>
        <v>4</v>
      </c>
      <c r="I326">
        <f t="shared" si="15"/>
        <v>1</v>
      </c>
      <c r="J326">
        <f t="shared" si="15"/>
        <v>0</v>
      </c>
      <c r="K326">
        <f t="shared" si="15"/>
        <v>0</v>
      </c>
      <c r="S326">
        <f t="shared" si="15"/>
        <v>3</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4</v>
      </c>
      <c r="AM326" s="13">
        <f>COUNTIF(AM$2:AM$305,7)</f>
        <v>0</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0</v>
      </c>
      <c r="CU326" s="16">
        <f t="shared" ref="CU326:DC326" si="17">COUNTIF(CU$2:CU$305,16)</f>
        <v>0</v>
      </c>
      <c r="CV326" s="16">
        <f t="shared" si="17"/>
        <v>0</v>
      </c>
      <c r="CW326" s="16">
        <f t="shared" si="17"/>
        <v>1</v>
      </c>
      <c r="CX326" s="16">
        <f t="shared" si="17"/>
        <v>1</v>
      </c>
      <c r="CY326" s="16">
        <f t="shared" si="17"/>
        <v>1</v>
      </c>
      <c r="CZ326" s="16">
        <f t="shared" si="17"/>
        <v>0</v>
      </c>
      <c r="DA326" s="16">
        <f t="shared" si="17"/>
        <v>0</v>
      </c>
      <c r="DB326" s="16">
        <f t="shared" si="17"/>
        <v>0</v>
      </c>
      <c r="DC326" s="16">
        <f t="shared" si="17"/>
        <v>0</v>
      </c>
      <c r="DD326">
        <f t="shared" si="16"/>
        <v>0</v>
      </c>
      <c r="DE326">
        <f t="shared" si="16"/>
        <v>0</v>
      </c>
      <c r="DF326">
        <f t="shared" si="16"/>
        <v>0</v>
      </c>
      <c r="DG326">
        <f t="shared" si="16"/>
        <v>0</v>
      </c>
      <c r="DH326">
        <f t="shared" si="16"/>
        <v>0</v>
      </c>
      <c r="DI326">
        <f t="shared" si="16"/>
        <v>0</v>
      </c>
      <c r="DJ326">
        <f t="shared" si="16"/>
        <v>0</v>
      </c>
      <c r="DK326">
        <f t="shared" si="16"/>
        <v>0</v>
      </c>
      <c r="DO326" s="13">
        <f>COUNTIF(DO$2:DO$305,8)</f>
        <v>4</v>
      </c>
      <c r="DP326" s="13">
        <f t="shared" ref="DP326:DQ326" si="18">COUNTIF(DP$2:DP$305,8)</f>
        <v>4</v>
      </c>
      <c r="DQ326" s="13">
        <f t="shared" si="18"/>
        <v>2</v>
      </c>
      <c r="DR326" s="13">
        <f>COUNTIF(DR$2:DR$305,9)</f>
        <v>0</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0</v>
      </c>
      <c r="EH326">
        <f t="shared" si="19"/>
        <v>0</v>
      </c>
      <c r="EI326">
        <f t="shared" si="19"/>
        <v>0</v>
      </c>
    </row>
    <row r="327" spans="1:139" x14ac:dyDescent="0.25">
      <c r="A327" s="11">
        <v>5</v>
      </c>
      <c r="D327">
        <f>COUNTIF(D$2:D$305,5)</f>
        <v>0</v>
      </c>
      <c r="E327">
        <f t="shared" ref="E327:BP353" si="20">COUNTIF(E$2:E$305,5)</f>
        <v>0</v>
      </c>
      <c r="F327">
        <f t="shared" si="20"/>
        <v>1</v>
      </c>
      <c r="G327">
        <f t="shared" si="20"/>
        <v>1</v>
      </c>
      <c r="H327">
        <f t="shared" si="20"/>
        <v>0</v>
      </c>
      <c r="I327">
        <f t="shared" si="20"/>
        <v>0</v>
      </c>
      <c r="J327">
        <f t="shared" si="20"/>
        <v>0</v>
      </c>
      <c r="K327">
        <f t="shared" si="20"/>
        <v>0</v>
      </c>
      <c r="S327">
        <f t="shared" si="20"/>
        <v>0</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0</v>
      </c>
      <c r="AM327" s="13">
        <f>COUNTIF(AM$2:AM$305,8)</f>
        <v>2</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0</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0</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1</v>
      </c>
      <c r="EH327">
        <f t="shared" si="23"/>
        <v>0</v>
      </c>
      <c r="EI327">
        <f t="shared" si="23"/>
        <v>0</v>
      </c>
    </row>
    <row r="328" spans="1:139" x14ac:dyDescent="0.25">
      <c r="A328" s="11">
        <v>6</v>
      </c>
      <c r="D328">
        <f>COUNTIF(D$2:D$305,6)</f>
        <v>0</v>
      </c>
      <c r="E328">
        <f t="shared" ref="E328:BP354" si="24">COUNTIF(E$2:E$305,6)</f>
        <v>0</v>
      </c>
      <c r="F328">
        <f t="shared" si="24"/>
        <v>3</v>
      </c>
      <c r="G328">
        <f t="shared" si="24"/>
        <v>1</v>
      </c>
      <c r="H328">
        <f t="shared" si="24"/>
        <v>0</v>
      </c>
      <c r="I328">
        <f t="shared" si="24"/>
        <v>0</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0</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0</v>
      </c>
      <c r="EH328">
        <f t="shared" si="27"/>
        <v>0</v>
      </c>
      <c r="EI328">
        <f t="shared" si="27"/>
        <v>0</v>
      </c>
    </row>
    <row r="329" spans="1:139" x14ac:dyDescent="0.25">
      <c r="A329" s="11">
        <v>7</v>
      </c>
      <c r="D329">
        <f>COUNTIF(D$2:D$305,7)</f>
        <v>0</v>
      </c>
      <c r="E329">
        <f t="shared" ref="E329:BP355" si="28">COUNTIF(E$2:E$305,7)</f>
        <v>0</v>
      </c>
      <c r="F329">
        <f t="shared" si="28"/>
        <v>0</v>
      </c>
      <c r="G329">
        <f t="shared" si="28"/>
        <v>0</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1</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6</v>
      </c>
      <c r="E332">
        <f t="shared" ref="E332:BJ332" si="32">SUM(E323:E329)</f>
        <v>6</v>
      </c>
      <c r="F332">
        <f t="shared" si="32"/>
        <v>6</v>
      </c>
      <c r="G332">
        <f t="shared" si="32"/>
        <v>6</v>
      </c>
      <c r="H332">
        <f t="shared" si="32"/>
        <v>6</v>
      </c>
      <c r="I332">
        <f t="shared" si="32"/>
        <v>6</v>
      </c>
      <c r="J332">
        <f t="shared" si="32"/>
        <v>6</v>
      </c>
      <c r="K332">
        <f>SUM(K323:K331)</f>
        <v>6</v>
      </c>
      <c r="S332">
        <f t="shared" si="32"/>
        <v>5</v>
      </c>
      <c r="T332">
        <f t="shared" si="32"/>
        <v>0</v>
      </c>
      <c r="U332">
        <f t="shared" si="32"/>
        <v>0</v>
      </c>
      <c r="V332">
        <f t="shared" si="32"/>
        <v>0</v>
      </c>
      <c r="W332">
        <f t="shared" si="32"/>
        <v>0</v>
      </c>
      <c r="X332">
        <f t="shared" si="32"/>
        <v>0</v>
      </c>
      <c r="Y332">
        <f t="shared" si="32"/>
        <v>0</v>
      </c>
      <c r="Z332">
        <f t="shared" si="32"/>
        <v>0</v>
      </c>
      <c r="AA332">
        <f t="shared" si="32"/>
        <v>0</v>
      </c>
      <c r="AB332">
        <f t="shared" si="32"/>
        <v>0</v>
      </c>
      <c r="AC332">
        <f t="shared" si="32"/>
        <v>0</v>
      </c>
      <c r="AD332">
        <f t="shared" si="32"/>
        <v>0</v>
      </c>
      <c r="AE332">
        <f t="shared" si="32"/>
        <v>0</v>
      </c>
      <c r="AF332">
        <f t="shared" si="32"/>
        <v>0</v>
      </c>
      <c r="AG332">
        <f t="shared" si="32"/>
        <v>0</v>
      </c>
      <c r="AH332">
        <f t="shared" si="32"/>
        <v>0</v>
      </c>
      <c r="AJ332">
        <f t="shared" si="32"/>
        <v>0</v>
      </c>
      <c r="AL332" s="16">
        <f t="shared" si="32"/>
        <v>6</v>
      </c>
      <c r="AM332" s="13">
        <f t="shared" si="32"/>
        <v>6</v>
      </c>
      <c r="AN332">
        <f t="shared" si="32"/>
        <v>6</v>
      </c>
      <c r="AP332">
        <f t="shared" si="32"/>
        <v>6</v>
      </c>
      <c r="AQ332">
        <f t="shared" si="32"/>
        <v>0</v>
      </c>
      <c r="AR332">
        <f t="shared" si="32"/>
        <v>0</v>
      </c>
      <c r="AS332">
        <f t="shared" si="32"/>
        <v>0</v>
      </c>
      <c r="AT332">
        <f t="shared" si="32"/>
        <v>0</v>
      </c>
      <c r="AU332">
        <f t="shared" si="32"/>
        <v>3</v>
      </c>
      <c r="AV332">
        <f t="shared" si="32"/>
        <v>0</v>
      </c>
      <c r="AW332">
        <f t="shared" si="32"/>
        <v>0</v>
      </c>
      <c r="AX332">
        <f t="shared" si="32"/>
        <v>3</v>
      </c>
      <c r="AY332">
        <f t="shared" si="32"/>
        <v>1</v>
      </c>
      <c r="AZ332">
        <f t="shared" si="32"/>
        <v>1</v>
      </c>
      <c r="BA332">
        <f t="shared" si="32"/>
        <v>1</v>
      </c>
      <c r="BB332">
        <f t="shared" si="32"/>
        <v>0</v>
      </c>
      <c r="BC332">
        <f t="shared" si="32"/>
        <v>1</v>
      </c>
      <c r="BD332">
        <f t="shared" si="32"/>
        <v>2</v>
      </c>
      <c r="BE332">
        <f t="shared" si="32"/>
        <v>0</v>
      </c>
      <c r="BF332">
        <f t="shared" si="32"/>
        <v>0</v>
      </c>
      <c r="BG332">
        <f t="shared" si="32"/>
        <v>3</v>
      </c>
      <c r="BH332">
        <f t="shared" si="32"/>
        <v>1</v>
      </c>
      <c r="BI332">
        <f t="shared" si="32"/>
        <v>0</v>
      </c>
      <c r="BJ332">
        <f t="shared" si="32"/>
        <v>2</v>
      </c>
      <c r="BL332">
        <f t="shared" ref="BL332:BQ332" si="33">SUM(BL323:BL329)</f>
        <v>6</v>
      </c>
      <c r="BM332">
        <f t="shared" si="33"/>
        <v>0</v>
      </c>
      <c r="BN332">
        <f t="shared" si="33"/>
        <v>5</v>
      </c>
      <c r="BO332">
        <f t="shared" si="33"/>
        <v>0</v>
      </c>
      <c r="BP332">
        <f t="shared" si="33"/>
        <v>0</v>
      </c>
      <c r="BQ332">
        <f t="shared" si="33"/>
        <v>1</v>
      </c>
      <c r="BT332">
        <f t="shared" ref="BT332:BV332" si="34">SUM(BT323:BT329)</f>
        <v>0</v>
      </c>
      <c r="BU332">
        <f t="shared" si="34"/>
        <v>0</v>
      </c>
      <c r="BV332">
        <f t="shared" si="34"/>
        <v>0</v>
      </c>
      <c r="CA332">
        <f t="shared" ref="CA332:CI332" si="35">SUM(CA323:CA329)</f>
        <v>3</v>
      </c>
      <c r="CB332">
        <f t="shared" si="35"/>
        <v>0</v>
      </c>
      <c r="CC332">
        <f t="shared" si="35"/>
        <v>0</v>
      </c>
      <c r="CD332">
        <f t="shared" si="35"/>
        <v>2</v>
      </c>
      <c r="CE332">
        <f t="shared" si="35"/>
        <v>0</v>
      </c>
      <c r="CF332">
        <f t="shared" si="35"/>
        <v>0</v>
      </c>
      <c r="CG332">
        <f t="shared" si="35"/>
        <v>0</v>
      </c>
      <c r="CH332">
        <f t="shared" si="35"/>
        <v>1</v>
      </c>
      <c r="CI332">
        <f t="shared" si="35"/>
        <v>1</v>
      </c>
      <c r="CL332">
        <f t="shared" ref="CL332:DK332" si="36">SUM(CL323:CL329)</f>
        <v>4</v>
      </c>
      <c r="CM332">
        <f t="shared" si="36"/>
        <v>0</v>
      </c>
      <c r="CN332">
        <f t="shared" si="36"/>
        <v>0</v>
      </c>
      <c r="CO332">
        <f t="shared" si="36"/>
        <v>0</v>
      </c>
      <c r="CP332">
        <f t="shared" si="36"/>
        <v>3</v>
      </c>
      <c r="CQ332">
        <f t="shared" si="36"/>
        <v>0</v>
      </c>
      <c r="CR332">
        <f t="shared" si="36"/>
        <v>0</v>
      </c>
      <c r="CS332">
        <f t="shared" si="36"/>
        <v>0</v>
      </c>
      <c r="CT332" s="16">
        <f t="shared" si="36"/>
        <v>6</v>
      </c>
      <c r="CU332" s="16">
        <f t="shared" si="36"/>
        <v>6</v>
      </c>
      <c r="CV332" s="16">
        <f t="shared" si="36"/>
        <v>6</v>
      </c>
      <c r="CW332" s="16">
        <f t="shared" si="36"/>
        <v>5</v>
      </c>
      <c r="CX332" s="16">
        <f t="shared" si="36"/>
        <v>6</v>
      </c>
      <c r="CY332" s="16">
        <f t="shared" si="36"/>
        <v>6</v>
      </c>
      <c r="CZ332" s="16">
        <f t="shared" si="36"/>
        <v>6</v>
      </c>
      <c r="DA332" s="16">
        <f t="shared" si="36"/>
        <v>6</v>
      </c>
      <c r="DB332" s="16">
        <f t="shared" si="36"/>
        <v>6</v>
      </c>
      <c r="DC332" s="16">
        <f t="shared" si="36"/>
        <v>6</v>
      </c>
      <c r="DD332">
        <f t="shared" si="36"/>
        <v>4</v>
      </c>
      <c r="DE332">
        <f t="shared" si="36"/>
        <v>4</v>
      </c>
      <c r="DF332">
        <f t="shared" si="36"/>
        <v>4</v>
      </c>
      <c r="DG332">
        <f t="shared" si="36"/>
        <v>4</v>
      </c>
      <c r="DH332">
        <f t="shared" si="36"/>
        <v>3</v>
      </c>
      <c r="DI332">
        <f t="shared" si="36"/>
        <v>1</v>
      </c>
      <c r="DJ332">
        <f t="shared" si="36"/>
        <v>4</v>
      </c>
      <c r="DK332">
        <f t="shared" si="36"/>
        <v>1</v>
      </c>
      <c r="DO332" s="13">
        <f t="shared" ref="DO332:EF332" si="37">SUM(DO323:DO329)</f>
        <v>6</v>
      </c>
      <c r="DP332" s="13">
        <f t="shared" si="37"/>
        <v>6</v>
      </c>
      <c r="DQ332" s="13">
        <f t="shared" si="37"/>
        <v>6</v>
      </c>
      <c r="DR332" s="13">
        <f t="shared" si="37"/>
        <v>6</v>
      </c>
      <c r="DS332">
        <f t="shared" si="37"/>
        <v>0</v>
      </c>
      <c r="DT332">
        <f t="shared" si="37"/>
        <v>4</v>
      </c>
      <c r="DU332">
        <f t="shared" si="37"/>
        <v>2</v>
      </c>
      <c r="DV332">
        <f t="shared" si="37"/>
        <v>4</v>
      </c>
      <c r="DW332">
        <f t="shared" si="37"/>
        <v>0</v>
      </c>
      <c r="DX332">
        <f t="shared" si="37"/>
        <v>0</v>
      </c>
      <c r="DY332">
        <f t="shared" si="37"/>
        <v>0</v>
      </c>
      <c r="DZ332">
        <f t="shared" si="37"/>
        <v>2</v>
      </c>
      <c r="EA332">
        <f t="shared" si="37"/>
        <v>6</v>
      </c>
      <c r="EB332">
        <f t="shared" si="37"/>
        <v>0</v>
      </c>
      <c r="EC332">
        <f t="shared" si="37"/>
        <v>0</v>
      </c>
      <c r="ED332">
        <f t="shared" si="37"/>
        <v>0</v>
      </c>
      <c r="EE332">
        <f t="shared" si="37"/>
        <v>0</v>
      </c>
      <c r="EF332">
        <f t="shared" si="37"/>
        <v>2</v>
      </c>
      <c r="EH332">
        <f t="shared" ref="EH332:EI332" si="38">SUM(EH323:EH329)</f>
        <v>6</v>
      </c>
      <c r="EI332">
        <f t="shared" si="38"/>
        <v>6</v>
      </c>
    </row>
    <row r="333" spans="1:139" x14ac:dyDescent="0.25">
      <c r="A333" s="11" t="s">
        <v>1491</v>
      </c>
      <c r="D333">
        <f>COUNTBLANK(D2:D305)</f>
        <v>298</v>
      </c>
      <c r="E333">
        <f t="shared" ref="E333:BP333" si="39">COUNTBLANK(E2:E305)</f>
        <v>298</v>
      </c>
      <c r="F333">
        <f t="shared" si="39"/>
        <v>298</v>
      </c>
      <c r="G333">
        <f t="shared" si="39"/>
        <v>298</v>
      </c>
      <c r="H333">
        <f t="shared" si="39"/>
        <v>298</v>
      </c>
      <c r="I333">
        <f t="shared" si="39"/>
        <v>298</v>
      </c>
      <c r="J333">
        <f t="shared" si="39"/>
        <v>298</v>
      </c>
      <c r="K333">
        <f t="shared" si="39"/>
        <v>298</v>
      </c>
      <c r="S333">
        <f t="shared" si="39"/>
        <v>299</v>
      </c>
      <c r="T333">
        <f t="shared" si="39"/>
        <v>304</v>
      </c>
      <c r="U333">
        <f t="shared" si="39"/>
        <v>304</v>
      </c>
      <c r="V333">
        <f t="shared" si="39"/>
        <v>304</v>
      </c>
      <c r="W333">
        <f t="shared" si="39"/>
        <v>304</v>
      </c>
      <c r="X333">
        <f t="shared" si="39"/>
        <v>304</v>
      </c>
      <c r="Y333">
        <f t="shared" si="39"/>
        <v>304</v>
      </c>
      <c r="Z333">
        <f t="shared" si="39"/>
        <v>304</v>
      </c>
      <c r="AA333">
        <f t="shared" si="39"/>
        <v>304</v>
      </c>
      <c r="AB333">
        <f t="shared" si="39"/>
        <v>304</v>
      </c>
      <c r="AC333">
        <f t="shared" si="39"/>
        <v>304</v>
      </c>
      <c r="AD333">
        <f t="shared" si="39"/>
        <v>304</v>
      </c>
      <c r="AE333">
        <f t="shared" si="39"/>
        <v>304</v>
      </c>
      <c r="AF333">
        <f t="shared" si="39"/>
        <v>304</v>
      </c>
      <c r="AG333">
        <f t="shared" si="39"/>
        <v>304</v>
      </c>
      <c r="AH333">
        <f t="shared" si="39"/>
        <v>304</v>
      </c>
      <c r="AJ333">
        <f t="shared" si="39"/>
        <v>304</v>
      </c>
      <c r="AL333" s="16">
        <f t="shared" si="39"/>
        <v>298</v>
      </c>
      <c r="AM333" s="13">
        <f t="shared" si="39"/>
        <v>298</v>
      </c>
      <c r="AN333">
        <f t="shared" si="39"/>
        <v>298</v>
      </c>
      <c r="AP333">
        <f t="shared" si="39"/>
        <v>298</v>
      </c>
      <c r="AQ333">
        <f t="shared" si="39"/>
        <v>304</v>
      </c>
      <c r="AR333">
        <f t="shared" si="39"/>
        <v>304</v>
      </c>
      <c r="AS333">
        <f t="shared" si="39"/>
        <v>304</v>
      </c>
      <c r="AT333">
        <f t="shared" si="39"/>
        <v>304</v>
      </c>
      <c r="AU333">
        <f t="shared" si="39"/>
        <v>301</v>
      </c>
      <c r="AV333">
        <f t="shared" si="39"/>
        <v>304</v>
      </c>
      <c r="AW333">
        <f t="shared" si="39"/>
        <v>304</v>
      </c>
      <c r="AX333">
        <f t="shared" si="39"/>
        <v>301</v>
      </c>
      <c r="AY333">
        <f t="shared" si="39"/>
        <v>303</v>
      </c>
      <c r="AZ333">
        <f t="shared" si="39"/>
        <v>303</v>
      </c>
      <c r="BA333">
        <f t="shared" si="39"/>
        <v>303</v>
      </c>
      <c r="BB333">
        <f t="shared" si="39"/>
        <v>304</v>
      </c>
      <c r="BC333">
        <f t="shared" si="39"/>
        <v>303</v>
      </c>
      <c r="BD333">
        <f t="shared" si="39"/>
        <v>302</v>
      </c>
      <c r="BE333">
        <f t="shared" si="39"/>
        <v>304</v>
      </c>
      <c r="BF333">
        <f t="shared" si="39"/>
        <v>304</v>
      </c>
      <c r="BG333">
        <f t="shared" si="39"/>
        <v>301</v>
      </c>
      <c r="BH333">
        <f t="shared" si="39"/>
        <v>303</v>
      </c>
      <c r="BI333">
        <f t="shared" si="39"/>
        <v>304</v>
      </c>
      <c r="BJ333">
        <f t="shared" si="39"/>
        <v>302</v>
      </c>
      <c r="BL333">
        <f t="shared" si="39"/>
        <v>298</v>
      </c>
      <c r="BM333">
        <f t="shared" si="39"/>
        <v>304</v>
      </c>
      <c r="BN333">
        <f t="shared" si="39"/>
        <v>299</v>
      </c>
      <c r="BO333">
        <f t="shared" si="39"/>
        <v>304</v>
      </c>
      <c r="BP333">
        <f t="shared" si="39"/>
        <v>304</v>
      </c>
      <c r="BQ333">
        <f t="shared" ref="BQ333:EB333" si="40">COUNTBLANK(BQ2:BQ305)</f>
        <v>303</v>
      </c>
      <c r="BT333">
        <f t="shared" si="40"/>
        <v>304</v>
      </c>
      <c r="BU333">
        <f t="shared" si="40"/>
        <v>304</v>
      </c>
      <c r="BV333">
        <f t="shared" si="40"/>
        <v>304</v>
      </c>
      <c r="BW333">
        <f t="shared" si="40"/>
        <v>303</v>
      </c>
      <c r="BX333">
        <f t="shared" si="40"/>
        <v>304</v>
      </c>
      <c r="BY333">
        <f t="shared" si="40"/>
        <v>303</v>
      </c>
      <c r="BZ333">
        <f t="shared" si="40"/>
        <v>304</v>
      </c>
      <c r="CA333">
        <f t="shared" si="40"/>
        <v>301</v>
      </c>
      <c r="CB333">
        <f t="shared" si="40"/>
        <v>304</v>
      </c>
      <c r="CC333">
        <f t="shared" si="40"/>
        <v>304</v>
      </c>
      <c r="CD333">
        <f t="shared" si="40"/>
        <v>302</v>
      </c>
      <c r="CE333">
        <f t="shared" si="40"/>
        <v>304</v>
      </c>
      <c r="CF333">
        <f t="shared" si="40"/>
        <v>304</v>
      </c>
      <c r="CG333">
        <f t="shared" si="40"/>
        <v>304</v>
      </c>
      <c r="CH333">
        <f t="shared" si="40"/>
        <v>303</v>
      </c>
      <c r="CI333">
        <f t="shared" si="40"/>
        <v>303</v>
      </c>
      <c r="CL333">
        <f t="shared" si="40"/>
        <v>300</v>
      </c>
      <c r="CM333">
        <f t="shared" si="40"/>
        <v>304</v>
      </c>
      <c r="CN333">
        <f t="shared" si="40"/>
        <v>304</v>
      </c>
      <c r="CO333">
        <f t="shared" si="40"/>
        <v>304</v>
      </c>
      <c r="CP333">
        <f t="shared" si="40"/>
        <v>301</v>
      </c>
      <c r="CQ333">
        <f t="shared" si="40"/>
        <v>304</v>
      </c>
      <c r="CR333">
        <f t="shared" si="40"/>
        <v>304</v>
      </c>
      <c r="CS333">
        <f t="shared" si="40"/>
        <v>304</v>
      </c>
      <c r="CT333" s="16">
        <f t="shared" si="40"/>
        <v>298</v>
      </c>
      <c r="CU333" s="16">
        <f t="shared" si="40"/>
        <v>298</v>
      </c>
      <c r="CV333" s="16">
        <f t="shared" si="40"/>
        <v>298</v>
      </c>
      <c r="CW333" s="16">
        <f t="shared" si="40"/>
        <v>299</v>
      </c>
      <c r="CX333" s="16">
        <f t="shared" si="40"/>
        <v>298</v>
      </c>
      <c r="CY333" s="16">
        <f t="shared" si="40"/>
        <v>298</v>
      </c>
      <c r="CZ333" s="16">
        <f t="shared" si="40"/>
        <v>298</v>
      </c>
      <c r="DA333" s="16">
        <f t="shared" si="40"/>
        <v>298</v>
      </c>
      <c r="DB333" s="16">
        <f t="shared" si="40"/>
        <v>298</v>
      </c>
      <c r="DC333" s="16">
        <f t="shared" si="40"/>
        <v>298</v>
      </c>
      <c r="DD333">
        <f t="shared" si="40"/>
        <v>300</v>
      </c>
      <c r="DE333">
        <f t="shared" si="40"/>
        <v>300</v>
      </c>
      <c r="DF333">
        <f t="shared" si="40"/>
        <v>300</v>
      </c>
      <c r="DG333">
        <f t="shared" si="40"/>
        <v>300</v>
      </c>
      <c r="DH333">
        <f t="shared" si="40"/>
        <v>301</v>
      </c>
      <c r="DI333">
        <f t="shared" si="40"/>
        <v>303</v>
      </c>
      <c r="DJ333">
        <f t="shared" si="40"/>
        <v>300</v>
      </c>
      <c r="DK333">
        <f t="shared" si="40"/>
        <v>303</v>
      </c>
      <c r="DO333" s="13">
        <f t="shared" si="40"/>
        <v>298</v>
      </c>
      <c r="DP333" s="13">
        <f t="shared" si="40"/>
        <v>298</v>
      </c>
      <c r="DQ333" s="13">
        <f t="shared" si="40"/>
        <v>298</v>
      </c>
      <c r="DR333" s="13">
        <f t="shared" si="40"/>
        <v>298</v>
      </c>
      <c r="DS333">
        <f t="shared" si="40"/>
        <v>304</v>
      </c>
      <c r="DT333">
        <f t="shared" si="40"/>
        <v>300</v>
      </c>
      <c r="DU333">
        <f t="shared" si="40"/>
        <v>302</v>
      </c>
      <c r="DV333">
        <f t="shared" si="40"/>
        <v>300</v>
      </c>
      <c r="DW333">
        <f t="shared" si="40"/>
        <v>304</v>
      </c>
      <c r="DX333">
        <f t="shared" si="40"/>
        <v>304</v>
      </c>
      <c r="DY333">
        <f t="shared" si="40"/>
        <v>304</v>
      </c>
      <c r="DZ333">
        <f t="shared" si="40"/>
        <v>302</v>
      </c>
      <c r="EA333">
        <f t="shared" si="40"/>
        <v>298</v>
      </c>
      <c r="EB333">
        <f t="shared" si="40"/>
        <v>304</v>
      </c>
      <c r="EC333">
        <f t="shared" ref="EC333:EI333" si="41">COUNTBLANK(EC2:EC305)</f>
        <v>304</v>
      </c>
      <c r="ED333">
        <f t="shared" si="41"/>
        <v>304</v>
      </c>
      <c r="EE333">
        <f t="shared" si="41"/>
        <v>304</v>
      </c>
      <c r="EF333">
        <f t="shared" si="41"/>
        <v>302</v>
      </c>
      <c r="EH333">
        <f t="shared" si="41"/>
        <v>298</v>
      </c>
      <c r="EI333">
        <f t="shared" si="41"/>
        <v>298</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304</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0.16666666666666666</v>
      </c>
      <c r="E337" s="4">
        <f t="shared" ref="E337:BP337" si="49">E323/E332</f>
        <v>0.33333333333333331</v>
      </c>
      <c r="F337" s="4">
        <f t="shared" si="49"/>
        <v>0</v>
      </c>
      <c r="G337" s="4">
        <f t="shared" si="49"/>
        <v>0</v>
      </c>
      <c r="H337" s="4">
        <f t="shared" si="49"/>
        <v>0.33333333333333331</v>
      </c>
      <c r="I337" s="4">
        <f t="shared" si="49"/>
        <v>0</v>
      </c>
      <c r="J337" s="4">
        <f t="shared" si="49"/>
        <v>1</v>
      </c>
      <c r="K337" s="4">
        <f t="shared" si="49"/>
        <v>0</v>
      </c>
      <c r="S337" s="4">
        <f t="shared" si="49"/>
        <v>0</v>
      </c>
      <c r="T337" s="4" t="e">
        <f t="shared" si="49"/>
        <v>#DIV/0!</v>
      </c>
      <c r="U337" s="4"/>
      <c r="V337" s="4" t="e">
        <f t="shared" si="49"/>
        <v>#DIV/0!</v>
      </c>
      <c r="W337" s="4" t="e">
        <f t="shared" si="49"/>
        <v>#DIV/0!</v>
      </c>
      <c r="X337" s="4" t="e">
        <f t="shared" si="49"/>
        <v>#DIV/0!</v>
      </c>
      <c r="Y337" s="4" t="e">
        <f t="shared" si="49"/>
        <v>#DIV/0!</v>
      </c>
      <c r="Z337" s="4" t="e">
        <f t="shared" si="49"/>
        <v>#DIV/0!</v>
      </c>
      <c r="AA337" s="4" t="e">
        <f t="shared" si="49"/>
        <v>#DIV/0!</v>
      </c>
      <c r="AB337" s="4" t="e">
        <f t="shared" si="49"/>
        <v>#DIV/0!</v>
      </c>
      <c r="AC337" s="4" t="e">
        <f t="shared" si="49"/>
        <v>#DIV/0!</v>
      </c>
      <c r="AD337" s="4" t="e">
        <f t="shared" si="49"/>
        <v>#DIV/0!</v>
      </c>
      <c r="AE337" s="4" t="e">
        <f t="shared" si="49"/>
        <v>#DIV/0!</v>
      </c>
      <c r="AF337" s="4" t="e">
        <f t="shared" si="49"/>
        <v>#DIV/0!</v>
      </c>
      <c r="AG337" s="4" t="e">
        <f t="shared" si="49"/>
        <v>#DIV/0!</v>
      </c>
      <c r="AH337" s="4" t="e">
        <f t="shared" si="49"/>
        <v>#DIV/0!</v>
      </c>
      <c r="AI337" s="4"/>
      <c r="AJ337" s="4" t="e">
        <f t="shared" si="49"/>
        <v>#DIV/0!</v>
      </c>
      <c r="AK337" s="4"/>
      <c r="AL337" s="17">
        <f t="shared" si="49"/>
        <v>0</v>
      </c>
      <c r="AM337" s="14">
        <f t="shared" si="49"/>
        <v>0.16666666666666666</v>
      </c>
      <c r="AN337" s="4">
        <f t="shared" si="49"/>
        <v>0.83333333333333337</v>
      </c>
      <c r="AO337" s="4"/>
      <c r="AP337" s="4">
        <f t="shared" si="49"/>
        <v>1</v>
      </c>
      <c r="AQ337" s="4" t="e">
        <f t="shared" si="49"/>
        <v>#DIV/0!</v>
      </c>
      <c r="AR337" s="4" t="e">
        <f t="shared" si="49"/>
        <v>#DIV/0!</v>
      </c>
      <c r="AS337" s="4" t="e">
        <f t="shared" si="49"/>
        <v>#DIV/0!</v>
      </c>
      <c r="AT337" s="4" t="e">
        <f t="shared" si="49"/>
        <v>#DIV/0!</v>
      </c>
      <c r="AU337" s="4">
        <f t="shared" si="49"/>
        <v>1</v>
      </c>
      <c r="AV337" s="4" t="e">
        <f t="shared" si="49"/>
        <v>#DIV/0!</v>
      </c>
      <c r="AW337" s="4" t="e">
        <f t="shared" si="49"/>
        <v>#DIV/0!</v>
      </c>
      <c r="AX337" s="4">
        <f t="shared" si="49"/>
        <v>1</v>
      </c>
      <c r="AY337" s="4">
        <f t="shared" si="49"/>
        <v>1</v>
      </c>
      <c r="AZ337" s="4">
        <f t="shared" si="49"/>
        <v>1</v>
      </c>
      <c r="BA337" s="4">
        <f t="shared" si="49"/>
        <v>1</v>
      </c>
      <c r="BB337" s="4" t="e">
        <f t="shared" si="49"/>
        <v>#DIV/0!</v>
      </c>
      <c r="BC337" s="4">
        <f t="shared" si="49"/>
        <v>1</v>
      </c>
      <c r="BD337" s="4">
        <f t="shared" si="49"/>
        <v>1</v>
      </c>
      <c r="BE337" s="4" t="e">
        <f t="shared" si="49"/>
        <v>#DIV/0!</v>
      </c>
      <c r="BF337" s="4" t="e">
        <f t="shared" si="49"/>
        <v>#DIV/0!</v>
      </c>
      <c r="BG337" s="4">
        <f t="shared" si="49"/>
        <v>1</v>
      </c>
      <c r="BH337" s="4">
        <f t="shared" si="49"/>
        <v>1</v>
      </c>
      <c r="BI337" s="4" t="e">
        <f t="shared" si="49"/>
        <v>#DIV/0!</v>
      </c>
      <c r="BJ337" s="4">
        <f t="shared" si="49"/>
        <v>1</v>
      </c>
      <c r="BK337" s="4"/>
      <c r="BL337" s="4">
        <f t="shared" si="49"/>
        <v>0.33333333333333331</v>
      </c>
      <c r="BM337" s="4" t="e">
        <f t="shared" si="49"/>
        <v>#DIV/0!</v>
      </c>
      <c r="BN337" s="4">
        <f t="shared" si="49"/>
        <v>1</v>
      </c>
      <c r="BO337" s="4" t="e">
        <f t="shared" si="49"/>
        <v>#DIV/0!</v>
      </c>
      <c r="BP337" s="4" t="e">
        <f t="shared" si="49"/>
        <v>#DIV/0!</v>
      </c>
      <c r="BQ337" s="4">
        <f t="shared" ref="BQ337:EB337" si="50">BQ323/BQ332</f>
        <v>1</v>
      </c>
      <c r="BR337" s="4"/>
      <c r="BS337" s="14"/>
      <c r="BT337" s="4" t="e">
        <f t="shared" si="50"/>
        <v>#DIV/0!</v>
      </c>
      <c r="BU337" s="4" t="e">
        <f t="shared" si="50"/>
        <v>#DIV/0!</v>
      </c>
      <c r="BV337" s="4" t="e">
        <f t="shared" si="50"/>
        <v>#DIV/0!</v>
      </c>
      <c r="BW337" s="14"/>
      <c r="BX337" s="14"/>
      <c r="BY337" s="14"/>
      <c r="BZ337" s="14"/>
      <c r="CA337" s="4">
        <f t="shared" si="50"/>
        <v>1</v>
      </c>
      <c r="CB337" s="4" t="e">
        <f t="shared" si="50"/>
        <v>#DIV/0!</v>
      </c>
      <c r="CC337" s="4" t="e">
        <f t="shared" si="50"/>
        <v>#DIV/0!</v>
      </c>
      <c r="CD337" s="4">
        <f t="shared" si="50"/>
        <v>1</v>
      </c>
      <c r="CE337" s="4" t="e">
        <f t="shared" si="50"/>
        <v>#DIV/0!</v>
      </c>
      <c r="CF337" s="4" t="e">
        <f t="shared" si="50"/>
        <v>#DIV/0!</v>
      </c>
      <c r="CG337" s="4" t="e">
        <f t="shared" si="50"/>
        <v>#DIV/0!</v>
      </c>
      <c r="CH337" s="4">
        <f t="shared" si="50"/>
        <v>1</v>
      </c>
      <c r="CI337" s="4">
        <f t="shared" si="50"/>
        <v>1</v>
      </c>
      <c r="CJ337" s="4"/>
      <c r="CK337" s="4"/>
      <c r="CL337" s="4">
        <f t="shared" si="50"/>
        <v>1</v>
      </c>
      <c r="CM337" s="4" t="e">
        <f t="shared" si="50"/>
        <v>#DIV/0!</v>
      </c>
      <c r="CN337" s="4" t="e">
        <f t="shared" si="50"/>
        <v>#DIV/0!</v>
      </c>
      <c r="CO337" s="4" t="e">
        <f t="shared" si="50"/>
        <v>#DIV/0!</v>
      </c>
      <c r="CP337" s="4">
        <f t="shared" si="50"/>
        <v>1</v>
      </c>
      <c r="CQ337" s="4" t="e">
        <f t="shared" si="50"/>
        <v>#DIV/0!</v>
      </c>
      <c r="CR337" s="4" t="e">
        <f t="shared" si="50"/>
        <v>#DIV/0!</v>
      </c>
      <c r="CS337" s="4" t="e">
        <f t="shared" si="50"/>
        <v>#DIV/0!</v>
      </c>
      <c r="CT337" s="17">
        <f t="shared" si="50"/>
        <v>0</v>
      </c>
      <c r="CU337" s="17">
        <f t="shared" si="50"/>
        <v>0.5</v>
      </c>
      <c r="CV337" s="17">
        <f t="shared" si="50"/>
        <v>0.33333333333333331</v>
      </c>
      <c r="CW337" s="17">
        <f t="shared" si="50"/>
        <v>0.4</v>
      </c>
      <c r="CX337" s="17">
        <f t="shared" si="50"/>
        <v>0.5</v>
      </c>
      <c r="CY337" s="17">
        <f t="shared" si="50"/>
        <v>0.33333333333333331</v>
      </c>
      <c r="CZ337" s="17">
        <f t="shared" si="50"/>
        <v>0.5</v>
      </c>
      <c r="DA337" s="17">
        <f t="shared" si="50"/>
        <v>0.5</v>
      </c>
      <c r="DB337" s="17">
        <f t="shared" si="50"/>
        <v>0.5</v>
      </c>
      <c r="DC337" s="17">
        <f t="shared" si="50"/>
        <v>0.16666666666666666</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0.16666666666666666</v>
      </c>
      <c r="DP337" s="14">
        <f t="shared" si="50"/>
        <v>0.16666666666666666</v>
      </c>
      <c r="DQ337" s="14">
        <f t="shared" si="50"/>
        <v>0.33333333333333331</v>
      </c>
      <c r="DR337" s="14">
        <f t="shared" si="50"/>
        <v>0.16666666666666666</v>
      </c>
      <c r="DS337" s="4" t="e">
        <f t="shared" si="50"/>
        <v>#DIV/0!</v>
      </c>
      <c r="DT337" s="4">
        <f t="shared" si="50"/>
        <v>1</v>
      </c>
      <c r="DU337" s="4">
        <f t="shared" si="50"/>
        <v>1</v>
      </c>
      <c r="DV337" s="4">
        <f t="shared" si="50"/>
        <v>1</v>
      </c>
      <c r="DW337" s="4" t="e">
        <f t="shared" si="50"/>
        <v>#DIV/0!</v>
      </c>
      <c r="DX337" s="4" t="e">
        <f t="shared" si="50"/>
        <v>#DIV/0!</v>
      </c>
      <c r="DY337" s="4" t="e">
        <f t="shared" si="50"/>
        <v>#DIV/0!</v>
      </c>
      <c r="DZ337" s="4">
        <f t="shared" si="50"/>
        <v>1</v>
      </c>
      <c r="EA337" s="4">
        <f t="shared" si="50"/>
        <v>1</v>
      </c>
      <c r="EB337" s="4" t="e">
        <f t="shared" si="50"/>
        <v>#DIV/0!</v>
      </c>
      <c r="EC337" s="4" t="e">
        <f t="shared" ref="EC337:EI337" si="51">EC323/EC332</f>
        <v>#DIV/0!</v>
      </c>
      <c r="ED337" s="4" t="e">
        <f t="shared" si="51"/>
        <v>#DIV/0!</v>
      </c>
      <c r="EE337" s="4" t="e">
        <f t="shared" si="51"/>
        <v>#DIV/0!</v>
      </c>
      <c r="EF337" s="4">
        <f t="shared" si="51"/>
        <v>0</v>
      </c>
      <c r="EG337" s="4"/>
      <c r="EH337" s="4">
        <f t="shared" si="51"/>
        <v>0.16666666666666666</v>
      </c>
      <c r="EI337" s="4">
        <f t="shared" si="51"/>
        <v>0.5</v>
      </c>
      <c r="EJ337" s="4"/>
    </row>
    <row r="338" spans="1:140" x14ac:dyDescent="0.25">
      <c r="A338" s="11">
        <v>2</v>
      </c>
      <c r="D338" s="4">
        <f>D324/D332</f>
        <v>0.33333333333333331</v>
      </c>
      <c r="E338" s="4">
        <f t="shared" ref="E338:BP338" si="52">E324/E332</f>
        <v>0.33333333333333331</v>
      </c>
      <c r="F338" s="4">
        <f t="shared" si="52"/>
        <v>0</v>
      </c>
      <c r="G338" s="4">
        <f t="shared" si="52"/>
        <v>0.16666666666666666</v>
      </c>
      <c r="H338" s="4">
        <f t="shared" si="52"/>
        <v>0</v>
      </c>
      <c r="I338" s="4">
        <f t="shared" si="52"/>
        <v>0.16666666666666666</v>
      </c>
      <c r="J338" s="4">
        <f t="shared" si="52"/>
        <v>0</v>
      </c>
      <c r="K338" s="4">
        <f t="shared" si="52"/>
        <v>0</v>
      </c>
      <c r="S338" s="4">
        <f t="shared" si="52"/>
        <v>0.4</v>
      </c>
      <c r="T338" s="4" t="e">
        <f t="shared" si="52"/>
        <v>#DIV/0!</v>
      </c>
      <c r="U338" s="4"/>
      <c r="V338" s="4" t="e">
        <f t="shared" si="52"/>
        <v>#DIV/0!</v>
      </c>
      <c r="W338" s="4" t="e">
        <f t="shared" si="52"/>
        <v>#DIV/0!</v>
      </c>
      <c r="X338" s="4" t="e">
        <f t="shared" si="52"/>
        <v>#DIV/0!</v>
      </c>
      <c r="Y338" s="4" t="e">
        <f t="shared" si="52"/>
        <v>#DIV/0!</v>
      </c>
      <c r="Z338" s="4" t="e">
        <f t="shared" si="52"/>
        <v>#DIV/0!</v>
      </c>
      <c r="AA338" s="4" t="e">
        <f t="shared" si="52"/>
        <v>#DIV/0!</v>
      </c>
      <c r="AB338" s="4" t="e">
        <f t="shared" si="52"/>
        <v>#DIV/0!</v>
      </c>
      <c r="AC338" s="4" t="e">
        <f t="shared" si="52"/>
        <v>#DIV/0!</v>
      </c>
      <c r="AD338" s="4" t="e">
        <f t="shared" si="52"/>
        <v>#DIV/0!</v>
      </c>
      <c r="AE338" s="4" t="e">
        <f t="shared" si="52"/>
        <v>#DIV/0!</v>
      </c>
      <c r="AF338" s="4" t="e">
        <f t="shared" si="52"/>
        <v>#DIV/0!</v>
      </c>
      <c r="AG338" s="4" t="e">
        <f t="shared" si="52"/>
        <v>#DIV/0!</v>
      </c>
      <c r="AH338" s="4" t="e">
        <f t="shared" si="52"/>
        <v>#DIV/0!</v>
      </c>
      <c r="AI338" s="4"/>
      <c r="AJ338" s="4" t="e">
        <f t="shared" si="52"/>
        <v>#DIV/0!</v>
      </c>
      <c r="AK338" s="4"/>
      <c r="AL338" s="17">
        <f t="shared" si="52"/>
        <v>0</v>
      </c>
      <c r="AM338" s="14">
        <f t="shared" si="52"/>
        <v>0.33333333333333331</v>
      </c>
      <c r="AN338" s="4">
        <f t="shared" si="52"/>
        <v>0.16666666666666666</v>
      </c>
      <c r="AO338" s="4"/>
      <c r="AP338" s="4">
        <f t="shared" si="52"/>
        <v>0</v>
      </c>
      <c r="AQ338" s="4" t="e">
        <f t="shared" si="52"/>
        <v>#DIV/0!</v>
      </c>
      <c r="AR338" s="4" t="e">
        <f t="shared" si="52"/>
        <v>#DIV/0!</v>
      </c>
      <c r="AS338" s="4" t="e">
        <f t="shared" si="52"/>
        <v>#DIV/0!</v>
      </c>
      <c r="AT338" s="4" t="e">
        <f t="shared" si="52"/>
        <v>#DIV/0!</v>
      </c>
      <c r="AU338" s="4">
        <f t="shared" si="52"/>
        <v>0</v>
      </c>
      <c r="AV338" s="4" t="e">
        <f t="shared" si="52"/>
        <v>#DIV/0!</v>
      </c>
      <c r="AW338" s="4" t="e">
        <f t="shared" si="52"/>
        <v>#DIV/0!</v>
      </c>
      <c r="AX338" s="4">
        <f t="shared" si="52"/>
        <v>0</v>
      </c>
      <c r="AY338" s="4">
        <f t="shared" si="52"/>
        <v>0</v>
      </c>
      <c r="AZ338" s="4">
        <f t="shared" si="52"/>
        <v>0</v>
      </c>
      <c r="BA338" s="4">
        <f t="shared" si="52"/>
        <v>0</v>
      </c>
      <c r="BB338" s="4" t="e">
        <f t="shared" si="52"/>
        <v>#DIV/0!</v>
      </c>
      <c r="BC338" s="4">
        <f t="shared" si="52"/>
        <v>0</v>
      </c>
      <c r="BD338" s="4">
        <f t="shared" si="52"/>
        <v>0</v>
      </c>
      <c r="BE338" s="4" t="e">
        <f t="shared" si="52"/>
        <v>#DIV/0!</v>
      </c>
      <c r="BF338" s="4" t="e">
        <f t="shared" si="52"/>
        <v>#DIV/0!</v>
      </c>
      <c r="BG338" s="4">
        <f t="shared" si="52"/>
        <v>0</v>
      </c>
      <c r="BH338" s="4">
        <f t="shared" si="52"/>
        <v>0</v>
      </c>
      <c r="BI338" s="4" t="e">
        <f t="shared" si="52"/>
        <v>#DIV/0!</v>
      </c>
      <c r="BJ338" s="4">
        <f t="shared" si="52"/>
        <v>0</v>
      </c>
      <c r="BK338" s="4"/>
      <c r="BL338" s="4">
        <f t="shared" si="52"/>
        <v>0.5</v>
      </c>
      <c r="BM338" s="4" t="e">
        <f t="shared" si="52"/>
        <v>#DIV/0!</v>
      </c>
      <c r="BN338" s="4">
        <f t="shared" si="52"/>
        <v>0</v>
      </c>
      <c r="BO338" s="4" t="e">
        <f t="shared" si="52"/>
        <v>#DIV/0!</v>
      </c>
      <c r="BP338" s="4" t="e">
        <f t="shared" si="52"/>
        <v>#DIV/0!</v>
      </c>
      <c r="BQ338" s="4">
        <f t="shared" ref="BQ338:EB338" si="53">BQ324/BQ332</f>
        <v>0</v>
      </c>
      <c r="BR338" s="4"/>
      <c r="BS338" s="14"/>
      <c r="BT338" s="4" t="e">
        <f t="shared" si="53"/>
        <v>#DIV/0!</v>
      </c>
      <c r="BU338" s="4" t="e">
        <f t="shared" si="53"/>
        <v>#DIV/0!</v>
      </c>
      <c r="BV338" s="4" t="e">
        <f t="shared" si="53"/>
        <v>#DIV/0!</v>
      </c>
      <c r="BW338" s="14"/>
      <c r="BX338" s="14"/>
      <c r="BY338" s="14"/>
      <c r="BZ338" s="14"/>
      <c r="CA338" s="4">
        <f t="shared" si="53"/>
        <v>0</v>
      </c>
      <c r="CB338" s="4" t="e">
        <f t="shared" si="53"/>
        <v>#DIV/0!</v>
      </c>
      <c r="CC338" s="4" t="e">
        <f t="shared" si="53"/>
        <v>#DIV/0!</v>
      </c>
      <c r="CD338" s="4">
        <f t="shared" si="53"/>
        <v>0</v>
      </c>
      <c r="CE338" s="4" t="e">
        <f t="shared" si="53"/>
        <v>#DIV/0!</v>
      </c>
      <c r="CF338" s="4" t="e">
        <f t="shared" si="53"/>
        <v>#DIV/0!</v>
      </c>
      <c r="CG338" s="4" t="e">
        <f t="shared" si="53"/>
        <v>#DIV/0!</v>
      </c>
      <c r="CH338" s="4">
        <f t="shared" si="53"/>
        <v>0</v>
      </c>
      <c r="CI338" s="4">
        <f t="shared" si="53"/>
        <v>0</v>
      </c>
      <c r="CJ338" s="4"/>
      <c r="CK338" s="4"/>
      <c r="CL338" s="4">
        <f t="shared" si="53"/>
        <v>0</v>
      </c>
      <c r="CM338" s="4" t="e">
        <f t="shared" si="53"/>
        <v>#DIV/0!</v>
      </c>
      <c r="CN338" s="4" t="e">
        <f t="shared" si="53"/>
        <v>#DIV/0!</v>
      </c>
      <c r="CO338" s="4" t="e">
        <f t="shared" si="53"/>
        <v>#DIV/0!</v>
      </c>
      <c r="CP338" s="4">
        <f t="shared" si="53"/>
        <v>0</v>
      </c>
      <c r="CQ338" s="4" t="e">
        <f t="shared" si="53"/>
        <v>#DIV/0!</v>
      </c>
      <c r="CR338" s="4" t="e">
        <f t="shared" si="53"/>
        <v>#DIV/0!</v>
      </c>
      <c r="CS338" s="4" t="e">
        <f t="shared" si="53"/>
        <v>#DIV/0!</v>
      </c>
      <c r="CT338" s="17">
        <f t="shared" si="53"/>
        <v>1</v>
      </c>
      <c r="CU338" s="17">
        <f t="shared" si="53"/>
        <v>0.16666666666666666</v>
      </c>
      <c r="CV338" s="17">
        <f t="shared" si="53"/>
        <v>0.66666666666666663</v>
      </c>
      <c r="CW338" s="17">
        <f t="shared" si="53"/>
        <v>0.4</v>
      </c>
      <c r="CX338" s="17">
        <f t="shared" si="53"/>
        <v>0.33333333333333331</v>
      </c>
      <c r="CY338" s="17">
        <f t="shared" si="53"/>
        <v>0.33333333333333331</v>
      </c>
      <c r="CZ338" s="17">
        <f t="shared" si="53"/>
        <v>0.33333333333333331</v>
      </c>
      <c r="DA338" s="17">
        <f t="shared" si="53"/>
        <v>0.5</v>
      </c>
      <c r="DB338" s="17">
        <f t="shared" si="53"/>
        <v>0</v>
      </c>
      <c r="DC338" s="17">
        <f t="shared" si="53"/>
        <v>0.66666666666666663</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v>
      </c>
      <c r="DP338" s="14">
        <f t="shared" si="53"/>
        <v>0</v>
      </c>
      <c r="DQ338" s="14">
        <f t="shared" si="53"/>
        <v>0.16666666666666666</v>
      </c>
      <c r="DR338" s="14">
        <f t="shared" si="53"/>
        <v>0.66666666666666663</v>
      </c>
      <c r="DS338" s="4" t="e">
        <f t="shared" si="53"/>
        <v>#DIV/0!</v>
      </c>
      <c r="DT338" s="4">
        <f t="shared" si="53"/>
        <v>0</v>
      </c>
      <c r="DU338" s="4">
        <f t="shared" si="53"/>
        <v>0</v>
      </c>
      <c r="DV338" s="4">
        <f t="shared" si="53"/>
        <v>0</v>
      </c>
      <c r="DW338" s="4" t="e">
        <f t="shared" si="53"/>
        <v>#DIV/0!</v>
      </c>
      <c r="DX338" s="4" t="e">
        <f t="shared" si="53"/>
        <v>#DIV/0!</v>
      </c>
      <c r="DY338" s="4" t="e">
        <f t="shared" si="53"/>
        <v>#DIV/0!</v>
      </c>
      <c r="DZ338" s="4">
        <f t="shared" si="53"/>
        <v>0</v>
      </c>
      <c r="EA338" s="4">
        <f t="shared" si="53"/>
        <v>0</v>
      </c>
      <c r="EB338" s="4" t="e">
        <f t="shared" si="53"/>
        <v>#DIV/0!</v>
      </c>
      <c r="EC338" s="4" t="e">
        <f t="shared" ref="EC338:EI338" si="54">EC324/EC332</f>
        <v>#DIV/0!</v>
      </c>
      <c r="ED338" s="4" t="e">
        <f t="shared" si="54"/>
        <v>#DIV/0!</v>
      </c>
      <c r="EE338" s="4" t="e">
        <f t="shared" si="54"/>
        <v>#DIV/0!</v>
      </c>
      <c r="EF338" s="4">
        <f t="shared" si="54"/>
        <v>0</v>
      </c>
      <c r="EG338" s="4"/>
      <c r="EH338" s="4">
        <f t="shared" si="54"/>
        <v>0.83333333333333337</v>
      </c>
      <c r="EI338" s="4">
        <f t="shared" si="54"/>
        <v>0.5</v>
      </c>
      <c r="EJ338" s="4"/>
    </row>
    <row r="339" spans="1:140" x14ac:dyDescent="0.25">
      <c r="A339" s="11">
        <v>3</v>
      </c>
      <c r="D339" s="4">
        <f>D325/D332</f>
        <v>0.33333333333333331</v>
      </c>
      <c r="E339" s="4">
        <f t="shared" ref="E339:BP339" si="55">E325/E332</f>
        <v>0.16666666666666666</v>
      </c>
      <c r="F339" s="4">
        <f t="shared" si="55"/>
        <v>0.16666666666666666</v>
      </c>
      <c r="G339" s="4">
        <f t="shared" si="55"/>
        <v>0.33333333333333331</v>
      </c>
      <c r="H339" s="4">
        <f t="shared" si="55"/>
        <v>0</v>
      </c>
      <c r="I339" s="4">
        <f t="shared" si="55"/>
        <v>0.66666666666666663</v>
      </c>
      <c r="J339" s="4">
        <f t="shared" si="55"/>
        <v>0</v>
      </c>
      <c r="K339" s="4">
        <f t="shared" si="55"/>
        <v>1</v>
      </c>
      <c r="S339" s="4">
        <f t="shared" si="55"/>
        <v>0</v>
      </c>
      <c r="T339" s="4" t="e">
        <f t="shared" si="55"/>
        <v>#DIV/0!</v>
      </c>
      <c r="U339" s="4"/>
      <c r="V339" s="4" t="e">
        <f t="shared" si="55"/>
        <v>#DIV/0!</v>
      </c>
      <c r="W339" s="4" t="e">
        <f t="shared" si="55"/>
        <v>#DIV/0!</v>
      </c>
      <c r="X339" s="4" t="e">
        <f t="shared" si="55"/>
        <v>#DIV/0!</v>
      </c>
      <c r="Y339" s="4" t="e">
        <f t="shared" si="55"/>
        <v>#DIV/0!</v>
      </c>
      <c r="Z339" s="4" t="e">
        <f t="shared" si="55"/>
        <v>#DIV/0!</v>
      </c>
      <c r="AA339" s="4" t="e">
        <f t="shared" si="55"/>
        <v>#DIV/0!</v>
      </c>
      <c r="AB339" s="4" t="e">
        <f t="shared" si="55"/>
        <v>#DIV/0!</v>
      </c>
      <c r="AC339" s="4" t="e">
        <f t="shared" si="55"/>
        <v>#DIV/0!</v>
      </c>
      <c r="AD339" s="4" t="e">
        <f t="shared" si="55"/>
        <v>#DIV/0!</v>
      </c>
      <c r="AE339" s="4" t="e">
        <f t="shared" si="55"/>
        <v>#DIV/0!</v>
      </c>
      <c r="AF339" s="4" t="e">
        <f t="shared" si="55"/>
        <v>#DIV/0!</v>
      </c>
      <c r="AG339" s="4" t="e">
        <f t="shared" si="55"/>
        <v>#DIV/0!</v>
      </c>
      <c r="AH339" s="4" t="e">
        <f t="shared" si="55"/>
        <v>#DIV/0!</v>
      </c>
      <c r="AI339" s="4"/>
      <c r="AJ339" s="4" t="e">
        <f t="shared" si="55"/>
        <v>#DIV/0!</v>
      </c>
      <c r="AK339" s="4"/>
      <c r="AL339" s="17">
        <f t="shared" si="55"/>
        <v>0.33333333333333331</v>
      </c>
      <c r="AM339" s="14">
        <f t="shared" si="55"/>
        <v>0.16666666666666666</v>
      </c>
      <c r="AN339" s="4">
        <f t="shared" si="55"/>
        <v>0</v>
      </c>
      <c r="AO339" s="4"/>
      <c r="AP339" s="4">
        <f t="shared" si="55"/>
        <v>0</v>
      </c>
      <c r="AQ339" s="4" t="e">
        <f t="shared" si="55"/>
        <v>#DIV/0!</v>
      </c>
      <c r="AR339" s="4" t="e">
        <f t="shared" si="55"/>
        <v>#DIV/0!</v>
      </c>
      <c r="AS339" s="4" t="e">
        <f t="shared" si="55"/>
        <v>#DIV/0!</v>
      </c>
      <c r="AT339" s="4" t="e">
        <f t="shared" si="55"/>
        <v>#DIV/0!</v>
      </c>
      <c r="AU339" s="4">
        <f t="shared" si="55"/>
        <v>0</v>
      </c>
      <c r="AV339" s="4" t="e">
        <f t="shared" si="55"/>
        <v>#DIV/0!</v>
      </c>
      <c r="AW339" s="4" t="e">
        <f t="shared" si="55"/>
        <v>#DIV/0!</v>
      </c>
      <c r="AX339" s="4">
        <f t="shared" si="55"/>
        <v>0</v>
      </c>
      <c r="AY339" s="4">
        <f t="shared" si="55"/>
        <v>0</v>
      </c>
      <c r="AZ339" s="4">
        <f t="shared" si="55"/>
        <v>0</v>
      </c>
      <c r="BA339" s="4">
        <f t="shared" si="55"/>
        <v>0</v>
      </c>
      <c r="BB339" s="4" t="e">
        <f t="shared" si="55"/>
        <v>#DIV/0!</v>
      </c>
      <c r="BC339" s="4">
        <f t="shared" si="55"/>
        <v>0</v>
      </c>
      <c r="BD339" s="4">
        <f t="shared" si="55"/>
        <v>0</v>
      </c>
      <c r="BE339" s="4" t="e">
        <f t="shared" si="55"/>
        <v>#DIV/0!</v>
      </c>
      <c r="BF339" s="4" t="e">
        <f t="shared" si="55"/>
        <v>#DIV/0!</v>
      </c>
      <c r="BG339" s="4">
        <f t="shared" si="55"/>
        <v>0</v>
      </c>
      <c r="BH339" s="4">
        <f t="shared" si="55"/>
        <v>0</v>
      </c>
      <c r="BI339" s="4" t="e">
        <f t="shared" si="55"/>
        <v>#DIV/0!</v>
      </c>
      <c r="BJ339" s="4">
        <f t="shared" si="55"/>
        <v>0</v>
      </c>
      <c r="BK339" s="4"/>
      <c r="BL339" s="4">
        <f t="shared" si="55"/>
        <v>0.16666666666666666</v>
      </c>
      <c r="BM339" s="4" t="e">
        <f t="shared" si="55"/>
        <v>#DIV/0!</v>
      </c>
      <c r="BN339" s="4">
        <f t="shared" si="55"/>
        <v>0</v>
      </c>
      <c r="BO339" s="4" t="e">
        <f t="shared" si="55"/>
        <v>#DIV/0!</v>
      </c>
      <c r="BP339" s="4" t="e">
        <f t="shared" si="55"/>
        <v>#DIV/0!</v>
      </c>
      <c r="BQ339" s="4">
        <f t="shared" ref="BQ339:EB339" si="56">BQ325/BQ332</f>
        <v>0</v>
      </c>
      <c r="BR339" s="4"/>
      <c r="BS339" s="14"/>
      <c r="BT339" s="4" t="e">
        <f t="shared" si="56"/>
        <v>#DIV/0!</v>
      </c>
      <c r="BU339" s="4" t="e">
        <f t="shared" si="56"/>
        <v>#DIV/0!</v>
      </c>
      <c r="BV339" s="4" t="e">
        <f t="shared" si="56"/>
        <v>#DIV/0!</v>
      </c>
      <c r="BW339" s="14"/>
      <c r="BX339" s="14"/>
      <c r="BY339" s="14"/>
      <c r="BZ339" s="14"/>
      <c r="CA339" s="4">
        <f t="shared" si="56"/>
        <v>0</v>
      </c>
      <c r="CB339" s="4" t="e">
        <f t="shared" si="56"/>
        <v>#DIV/0!</v>
      </c>
      <c r="CC339" s="4" t="e">
        <f t="shared" si="56"/>
        <v>#DIV/0!</v>
      </c>
      <c r="CD339" s="4">
        <f t="shared" si="56"/>
        <v>0</v>
      </c>
      <c r="CE339" s="4" t="e">
        <f t="shared" si="56"/>
        <v>#DIV/0!</v>
      </c>
      <c r="CF339" s="4" t="e">
        <f t="shared" si="56"/>
        <v>#DIV/0!</v>
      </c>
      <c r="CG339" s="4" t="e">
        <f t="shared" si="56"/>
        <v>#DIV/0!</v>
      </c>
      <c r="CH339" s="4">
        <f t="shared" si="56"/>
        <v>0</v>
      </c>
      <c r="CI339" s="4">
        <f t="shared" si="56"/>
        <v>0</v>
      </c>
      <c r="CJ339" s="4"/>
      <c r="CK339" s="4"/>
      <c r="CL339" s="4">
        <f t="shared" si="56"/>
        <v>0</v>
      </c>
      <c r="CM339" s="4" t="e">
        <f t="shared" si="56"/>
        <v>#DIV/0!</v>
      </c>
      <c r="CN339" s="4" t="e">
        <f t="shared" si="56"/>
        <v>#DIV/0!</v>
      </c>
      <c r="CO339" s="4" t="e">
        <f t="shared" si="56"/>
        <v>#DIV/0!</v>
      </c>
      <c r="CP339" s="4">
        <f t="shared" si="56"/>
        <v>0</v>
      </c>
      <c r="CQ339" s="4" t="e">
        <f t="shared" si="56"/>
        <v>#DIV/0!</v>
      </c>
      <c r="CR339" s="4" t="e">
        <f t="shared" si="56"/>
        <v>#DIV/0!</v>
      </c>
      <c r="CS339" s="4" t="e">
        <f t="shared" si="56"/>
        <v>#DIV/0!</v>
      </c>
      <c r="CT339" s="17">
        <f t="shared" si="56"/>
        <v>0</v>
      </c>
      <c r="CU339" s="17">
        <f t="shared" si="56"/>
        <v>0.33333333333333331</v>
      </c>
      <c r="CV339" s="17">
        <f t="shared" si="56"/>
        <v>0</v>
      </c>
      <c r="CW339" s="17">
        <f t="shared" si="56"/>
        <v>0</v>
      </c>
      <c r="CX339" s="17">
        <f t="shared" si="56"/>
        <v>0</v>
      </c>
      <c r="CY339" s="17">
        <f t="shared" si="56"/>
        <v>0.16666666666666666</v>
      </c>
      <c r="CZ339" s="17">
        <f t="shared" si="56"/>
        <v>0.16666666666666666</v>
      </c>
      <c r="DA339" s="17">
        <f t="shared" si="56"/>
        <v>0</v>
      </c>
      <c r="DB339" s="17">
        <f t="shared" si="56"/>
        <v>0.5</v>
      </c>
      <c r="DC339" s="17">
        <f t="shared" si="56"/>
        <v>0.16666666666666666</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0.16666666666666666</v>
      </c>
      <c r="DP339" s="14">
        <f t="shared" si="56"/>
        <v>0.16666666666666666</v>
      </c>
      <c r="DQ339" s="14">
        <f t="shared" si="56"/>
        <v>0.16666666666666666</v>
      </c>
      <c r="DR339" s="14">
        <f t="shared" si="56"/>
        <v>0.16666666666666666</v>
      </c>
      <c r="DS339" s="4" t="e">
        <f t="shared" si="56"/>
        <v>#DIV/0!</v>
      </c>
      <c r="DT339" s="4">
        <f t="shared" si="56"/>
        <v>0</v>
      </c>
      <c r="DU339" s="4">
        <f t="shared" si="56"/>
        <v>0</v>
      </c>
      <c r="DV339" s="4">
        <f t="shared" si="56"/>
        <v>0</v>
      </c>
      <c r="DW339" s="4" t="e">
        <f t="shared" si="56"/>
        <v>#DIV/0!</v>
      </c>
      <c r="DX339" s="4" t="e">
        <f t="shared" si="56"/>
        <v>#DIV/0!</v>
      </c>
      <c r="DY339" s="4" t="e">
        <f t="shared" si="56"/>
        <v>#DIV/0!</v>
      </c>
      <c r="DZ339" s="4">
        <f t="shared" si="56"/>
        <v>0</v>
      </c>
      <c r="EA339" s="4">
        <f t="shared" si="56"/>
        <v>0</v>
      </c>
      <c r="EB339" s="4" t="e">
        <f t="shared" si="56"/>
        <v>#DIV/0!</v>
      </c>
      <c r="EC339" s="4" t="e">
        <f t="shared" ref="EC339:EI339" si="57">EC325/EC332</f>
        <v>#DIV/0!</v>
      </c>
      <c r="ED339" s="4" t="e">
        <f t="shared" si="57"/>
        <v>#DIV/0!</v>
      </c>
      <c r="EE339" s="4" t="e">
        <f t="shared" si="57"/>
        <v>#DIV/0!</v>
      </c>
      <c r="EF339" s="4">
        <f t="shared" si="57"/>
        <v>0</v>
      </c>
      <c r="EG339" s="4"/>
      <c r="EH339" s="4">
        <f t="shared" si="57"/>
        <v>0</v>
      </c>
      <c r="EI339" s="4">
        <f t="shared" si="57"/>
        <v>0</v>
      </c>
      <c r="EJ339" s="4"/>
    </row>
    <row r="340" spans="1:140" x14ac:dyDescent="0.25">
      <c r="A340" s="11">
        <v>4</v>
      </c>
      <c r="D340" s="4">
        <f>D326/D332</f>
        <v>0.16666666666666666</v>
      </c>
      <c r="E340" s="4">
        <f t="shared" ref="E340:BP340" si="58">E326/E332</f>
        <v>0.16666666666666666</v>
      </c>
      <c r="F340" s="4">
        <f t="shared" si="58"/>
        <v>0.16666666666666666</v>
      </c>
      <c r="G340" s="4">
        <f t="shared" si="58"/>
        <v>0.16666666666666666</v>
      </c>
      <c r="H340" s="4">
        <f t="shared" si="58"/>
        <v>0.66666666666666663</v>
      </c>
      <c r="I340" s="4">
        <f t="shared" si="58"/>
        <v>0.16666666666666666</v>
      </c>
      <c r="J340" s="4">
        <f t="shared" si="58"/>
        <v>0</v>
      </c>
      <c r="K340" s="4">
        <f t="shared" si="58"/>
        <v>0</v>
      </c>
      <c r="S340" s="4">
        <f t="shared" si="58"/>
        <v>0.6</v>
      </c>
      <c r="T340" s="4" t="e">
        <f t="shared" si="58"/>
        <v>#DIV/0!</v>
      </c>
      <c r="U340" s="4"/>
      <c r="V340" s="4" t="e">
        <f t="shared" si="58"/>
        <v>#DIV/0!</v>
      </c>
      <c r="W340" s="4" t="e">
        <f t="shared" si="58"/>
        <v>#DIV/0!</v>
      </c>
      <c r="X340" s="4" t="e">
        <f t="shared" si="58"/>
        <v>#DIV/0!</v>
      </c>
      <c r="Y340" s="4" t="e">
        <f t="shared" si="58"/>
        <v>#DIV/0!</v>
      </c>
      <c r="Z340" s="4" t="e">
        <f t="shared" si="58"/>
        <v>#DIV/0!</v>
      </c>
      <c r="AA340" s="4" t="e">
        <f t="shared" si="58"/>
        <v>#DIV/0!</v>
      </c>
      <c r="AB340" s="4" t="e">
        <f t="shared" si="58"/>
        <v>#DIV/0!</v>
      </c>
      <c r="AC340" s="4" t="e">
        <f t="shared" si="58"/>
        <v>#DIV/0!</v>
      </c>
      <c r="AD340" s="4" t="e">
        <f t="shared" si="58"/>
        <v>#DIV/0!</v>
      </c>
      <c r="AE340" s="4" t="e">
        <f t="shared" si="58"/>
        <v>#DIV/0!</v>
      </c>
      <c r="AF340" s="4" t="e">
        <f t="shared" si="58"/>
        <v>#DIV/0!</v>
      </c>
      <c r="AG340" s="4" t="e">
        <f t="shared" si="58"/>
        <v>#DIV/0!</v>
      </c>
      <c r="AH340" s="4" t="e">
        <f t="shared" si="58"/>
        <v>#DIV/0!</v>
      </c>
      <c r="AI340" s="4"/>
      <c r="AJ340" s="4" t="e">
        <f t="shared" si="58"/>
        <v>#DIV/0!</v>
      </c>
      <c r="AK340" s="4"/>
      <c r="AL340" s="17">
        <f t="shared" si="58"/>
        <v>0.66666666666666663</v>
      </c>
      <c r="AM340" s="14">
        <f t="shared" si="58"/>
        <v>0</v>
      </c>
      <c r="AN340" s="4">
        <f t="shared" si="58"/>
        <v>0</v>
      </c>
      <c r="AO340" s="4"/>
      <c r="AP340" s="4">
        <f t="shared" si="58"/>
        <v>0</v>
      </c>
      <c r="AQ340" s="4" t="e">
        <f t="shared" si="58"/>
        <v>#DIV/0!</v>
      </c>
      <c r="AR340" s="4" t="e">
        <f t="shared" si="58"/>
        <v>#DIV/0!</v>
      </c>
      <c r="AS340" s="4" t="e">
        <f t="shared" si="58"/>
        <v>#DIV/0!</v>
      </c>
      <c r="AT340" s="4" t="e">
        <f t="shared" si="58"/>
        <v>#DIV/0!</v>
      </c>
      <c r="AU340" s="4">
        <f t="shared" si="58"/>
        <v>0</v>
      </c>
      <c r="AV340" s="4" t="e">
        <f t="shared" si="58"/>
        <v>#DIV/0!</v>
      </c>
      <c r="AW340" s="4" t="e">
        <f t="shared" si="58"/>
        <v>#DIV/0!</v>
      </c>
      <c r="AX340" s="4">
        <f t="shared" si="58"/>
        <v>0</v>
      </c>
      <c r="AY340" s="4">
        <f t="shared" si="58"/>
        <v>0</v>
      </c>
      <c r="AZ340" s="4">
        <f t="shared" si="58"/>
        <v>0</v>
      </c>
      <c r="BA340" s="4">
        <f t="shared" si="58"/>
        <v>0</v>
      </c>
      <c r="BB340" s="4" t="e">
        <f t="shared" si="58"/>
        <v>#DIV/0!</v>
      </c>
      <c r="BC340" s="4">
        <f t="shared" si="58"/>
        <v>0</v>
      </c>
      <c r="BD340" s="4">
        <f t="shared" si="58"/>
        <v>0</v>
      </c>
      <c r="BE340" s="4" t="e">
        <f t="shared" si="58"/>
        <v>#DIV/0!</v>
      </c>
      <c r="BF340" s="4" t="e">
        <f t="shared" si="58"/>
        <v>#DIV/0!</v>
      </c>
      <c r="BG340" s="4">
        <f t="shared" si="58"/>
        <v>0</v>
      </c>
      <c r="BH340" s="4">
        <f t="shared" si="58"/>
        <v>0</v>
      </c>
      <c r="BI340" s="4" t="e">
        <f t="shared" si="58"/>
        <v>#DIV/0!</v>
      </c>
      <c r="BJ340" s="4">
        <f t="shared" si="58"/>
        <v>0</v>
      </c>
      <c r="BK340" s="4"/>
      <c r="BL340" s="4">
        <f t="shared" si="58"/>
        <v>0</v>
      </c>
      <c r="BM340" s="4" t="e">
        <f t="shared" si="58"/>
        <v>#DIV/0!</v>
      </c>
      <c r="BN340" s="4">
        <f t="shared" si="58"/>
        <v>0</v>
      </c>
      <c r="BO340" s="4" t="e">
        <f t="shared" si="58"/>
        <v>#DIV/0!</v>
      </c>
      <c r="BP340" s="4" t="e">
        <f t="shared" si="58"/>
        <v>#DIV/0!</v>
      </c>
      <c r="BQ340" s="4">
        <f t="shared" ref="BQ340:EB340" si="59">BQ326/BQ332</f>
        <v>0</v>
      </c>
      <c r="BR340" s="4"/>
      <c r="BS340" s="14"/>
      <c r="BT340" s="4" t="e">
        <f t="shared" si="59"/>
        <v>#DIV/0!</v>
      </c>
      <c r="BU340" s="4" t="e">
        <f t="shared" si="59"/>
        <v>#DIV/0!</v>
      </c>
      <c r="BV340" s="4" t="e">
        <f t="shared" si="59"/>
        <v>#DIV/0!</v>
      </c>
      <c r="BW340" s="14"/>
      <c r="BX340" s="14"/>
      <c r="BY340" s="14"/>
      <c r="BZ340" s="14"/>
      <c r="CA340" s="4">
        <f t="shared" si="59"/>
        <v>0</v>
      </c>
      <c r="CB340" s="4" t="e">
        <f t="shared" si="59"/>
        <v>#DIV/0!</v>
      </c>
      <c r="CC340" s="4" t="e">
        <f t="shared" si="59"/>
        <v>#DIV/0!</v>
      </c>
      <c r="CD340" s="4">
        <f t="shared" si="59"/>
        <v>0</v>
      </c>
      <c r="CE340" s="4" t="e">
        <f t="shared" si="59"/>
        <v>#DIV/0!</v>
      </c>
      <c r="CF340" s="4" t="e">
        <f t="shared" si="59"/>
        <v>#DIV/0!</v>
      </c>
      <c r="CG340" s="4" t="e">
        <f t="shared" si="59"/>
        <v>#DIV/0!</v>
      </c>
      <c r="CH340" s="4">
        <f t="shared" si="59"/>
        <v>0</v>
      </c>
      <c r="CI340" s="4">
        <f t="shared" si="59"/>
        <v>0</v>
      </c>
      <c r="CJ340" s="4"/>
      <c r="CK340" s="4"/>
      <c r="CL340" s="4">
        <f t="shared" si="59"/>
        <v>0</v>
      </c>
      <c r="CM340" s="4" t="e">
        <f t="shared" si="59"/>
        <v>#DIV/0!</v>
      </c>
      <c r="CN340" s="4" t="e">
        <f t="shared" si="59"/>
        <v>#DIV/0!</v>
      </c>
      <c r="CO340" s="4" t="e">
        <f t="shared" si="59"/>
        <v>#DIV/0!</v>
      </c>
      <c r="CP340" s="4">
        <f t="shared" si="59"/>
        <v>0</v>
      </c>
      <c r="CQ340" s="4" t="e">
        <f t="shared" si="59"/>
        <v>#DIV/0!</v>
      </c>
      <c r="CR340" s="4" t="e">
        <f t="shared" si="59"/>
        <v>#DIV/0!</v>
      </c>
      <c r="CS340" s="4" t="e">
        <f t="shared" si="59"/>
        <v>#DIV/0!</v>
      </c>
      <c r="CT340" s="17">
        <f t="shared" si="59"/>
        <v>0</v>
      </c>
      <c r="CU340" s="17">
        <f t="shared" si="59"/>
        <v>0</v>
      </c>
      <c r="CV340" s="17">
        <f t="shared" si="59"/>
        <v>0</v>
      </c>
      <c r="CW340" s="17">
        <f t="shared" si="59"/>
        <v>0.2</v>
      </c>
      <c r="CX340" s="17">
        <f t="shared" si="59"/>
        <v>0.16666666666666666</v>
      </c>
      <c r="CY340" s="17">
        <f t="shared" si="59"/>
        <v>0.16666666666666666</v>
      </c>
      <c r="CZ340" s="17">
        <f t="shared" si="59"/>
        <v>0</v>
      </c>
      <c r="DA340" s="17">
        <f t="shared" si="59"/>
        <v>0</v>
      </c>
      <c r="DB340" s="17">
        <f t="shared" si="59"/>
        <v>0</v>
      </c>
      <c r="DC340" s="17">
        <f t="shared" si="59"/>
        <v>0</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0.66666666666666663</v>
      </c>
      <c r="DP340" s="14">
        <f t="shared" si="59"/>
        <v>0.66666666666666663</v>
      </c>
      <c r="DQ340" s="14">
        <f t="shared" si="59"/>
        <v>0.33333333333333331</v>
      </c>
      <c r="DR340" s="14">
        <f t="shared" si="59"/>
        <v>0</v>
      </c>
      <c r="DS340" s="4" t="e">
        <f t="shared" si="59"/>
        <v>#DIV/0!</v>
      </c>
      <c r="DT340" s="4">
        <f t="shared" si="59"/>
        <v>0</v>
      </c>
      <c r="DU340" s="4">
        <f t="shared" si="59"/>
        <v>0</v>
      </c>
      <c r="DV340" s="4">
        <f t="shared" si="59"/>
        <v>0</v>
      </c>
      <c r="DW340" s="4" t="e">
        <f t="shared" si="59"/>
        <v>#DIV/0!</v>
      </c>
      <c r="DX340" s="4" t="e">
        <f t="shared" si="59"/>
        <v>#DIV/0!</v>
      </c>
      <c r="DY340" s="4" t="e">
        <f t="shared" si="59"/>
        <v>#DIV/0!</v>
      </c>
      <c r="DZ340" s="4">
        <f t="shared" si="59"/>
        <v>0</v>
      </c>
      <c r="EA340" s="4">
        <f t="shared" si="59"/>
        <v>0</v>
      </c>
      <c r="EB340" s="4" t="e">
        <f t="shared" si="59"/>
        <v>#DIV/0!</v>
      </c>
      <c r="EC340" s="4" t="e">
        <f t="shared" ref="EC340:EI340" si="60">EC326/EC332</f>
        <v>#DIV/0!</v>
      </c>
      <c r="ED340" s="4" t="e">
        <f t="shared" si="60"/>
        <v>#DIV/0!</v>
      </c>
      <c r="EE340" s="4" t="e">
        <f t="shared" si="60"/>
        <v>#DIV/0!</v>
      </c>
      <c r="EF340" s="4">
        <f t="shared" si="60"/>
        <v>0</v>
      </c>
      <c r="EG340" s="4"/>
      <c r="EH340" s="4">
        <f t="shared" si="60"/>
        <v>0</v>
      </c>
      <c r="EI340" s="4">
        <f t="shared" si="60"/>
        <v>0</v>
      </c>
      <c r="EJ340" s="4"/>
    </row>
    <row r="341" spans="1:140" x14ac:dyDescent="0.25">
      <c r="A341" s="11">
        <v>5</v>
      </c>
      <c r="D341" s="4">
        <f>D327/D332</f>
        <v>0</v>
      </c>
      <c r="E341" s="4">
        <f t="shared" ref="E341:BP341" si="61">E327/E332</f>
        <v>0</v>
      </c>
      <c r="F341" s="4">
        <f t="shared" si="61"/>
        <v>0.16666666666666666</v>
      </c>
      <c r="G341" s="4">
        <f t="shared" si="61"/>
        <v>0.16666666666666666</v>
      </c>
      <c r="H341" s="4">
        <f t="shared" si="61"/>
        <v>0</v>
      </c>
      <c r="I341" s="4">
        <f t="shared" si="61"/>
        <v>0</v>
      </c>
      <c r="J341" s="4">
        <f t="shared" si="61"/>
        <v>0</v>
      </c>
      <c r="K341" s="4">
        <f t="shared" si="61"/>
        <v>0</v>
      </c>
      <c r="S341" s="4">
        <f t="shared" si="61"/>
        <v>0</v>
      </c>
      <c r="T341" s="4" t="e">
        <f t="shared" si="61"/>
        <v>#DIV/0!</v>
      </c>
      <c r="U341" s="4"/>
      <c r="V341" s="4" t="e">
        <f t="shared" si="61"/>
        <v>#DIV/0!</v>
      </c>
      <c r="W341" s="4" t="e">
        <f t="shared" si="61"/>
        <v>#DIV/0!</v>
      </c>
      <c r="X341" s="4" t="e">
        <f t="shared" si="61"/>
        <v>#DIV/0!</v>
      </c>
      <c r="Y341" s="4" t="e">
        <f t="shared" si="61"/>
        <v>#DIV/0!</v>
      </c>
      <c r="Z341" s="4" t="e">
        <f t="shared" si="61"/>
        <v>#DIV/0!</v>
      </c>
      <c r="AA341" s="4" t="e">
        <f t="shared" si="61"/>
        <v>#DIV/0!</v>
      </c>
      <c r="AB341" s="4" t="e">
        <f t="shared" si="61"/>
        <v>#DIV/0!</v>
      </c>
      <c r="AC341" s="4" t="e">
        <f t="shared" si="61"/>
        <v>#DIV/0!</v>
      </c>
      <c r="AD341" s="4" t="e">
        <f t="shared" si="61"/>
        <v>#DIV/0!</v>
      </c>
      <c r="AE341" s="4" t="e">
        <f t="shared" si="61"/>
        <v>#DIV/0!</v>
      </c>
      <c r="AF341" s="4" t="e">
        <f t="shared" si="61"/>
        <v>#DIV/0!</v>
      </c>
      <c r="AG341" s="4" t="e">
        <f t="shared" si="61"/>
        <v>#DIV/0!</v>
      </c>
      <c r="AH341" s="4" t="e">
        <f t="shared" si="61"/>
        <v>#DIV/0!</v>
      </c>
      <c r="AI341" s="4"/>
      <c r="AJ341" s="4" t="e">
        <f t="shared" si="61"/>
        <v>#DIV/0!</v>
      </c>
      <c r="AK341" s="4"/>
      <c r="AL341" s="17">
        <f t="shared" si="61"/>
        <v>0</v>
      </c>
      <c r="AM341" s="14">
        <f t="shared" si="61"/>
        <v>0.33333333333333331</v>
      </c>
      <c r="AN341" s="4">
        <f t="shared" si="61"/>
        <v>0</v>
      </c>
      <c r="AO341" s="4"/>
      <c r="AP341" s="4">
        <f t="shared" si="61"/>
        <v>0</v>
      </c>
      <c r="AQ341" s="4" t="e">
        <f t="shared" si="61"/>
        <v>#DIV/0!</v>
      </c>
      <c r="AR341" s="4" t="e">
        <f t="shared" si="61"/>
        <v>#DIV/0!</v>
      </c>
      <c r="AS341" s="4" t="e">
        <f t="shared" si="61"/>
        <v>#DIV/0!</v>
      </c>
      <c r="AT341" s="4" t="e">
        <f t="shared" si="61"/>
        <v>#DIV/0!</v>
      </c>
      <c r="AU341" s="4">
        <f t="shared" si="61"/>
        <v>0</v>
      </c>
      <c r="AV341" s="4" t="e">
        <f t="shared" si="61"/>
        <v>#DIV/0!</v>
      </c>
      <c r="AW341" s="4" t="e">
        <f t="shared" si="61"/>
        <v>#DIV/0!</v>
      </c>
      <c r="AX341" s="4">
        <f t="shared" si="61"/>
        <v>0</v>
      </c>
      <c r="AY341" s="4">
        <f t="shared" si="61"/>
        <v>0</v>
      </c>
      <c r="AZ341" s="4">
        <f t="shared" si="61"/>
        <v>0</v>
      </c>
      <c r="BA341" s="4">
        <f t="shared" si="61"/>
        <v>0</v>
      </c>
      <c r="BB341" s="4" t="e">
        <f t="shared" si="61"/>
        <v>#DIV/0!</v>
      </c>
      <c r="BC341" s="4">
        <f t="shared" si="61"/>
        <v>0</v>
      </c>
      <c r="BD341" s="4">
        <f t="shared" si="61"/>
        <v>0</v>
      </c>
      <c r="BE341" s="4" t="e">
        <f t="shared" si="61"/>
        <v>#DIV/0!</v>
      </c>
      <c r="BF341" s="4" t="e">
        <f t="shared" si="61"/>
        <v>#DIV/0!</v>
      </c>
      <c r="BG341" s="4">
        <f t="shared" si="61"/>
        <v>0</v>
      </c>
      <c r="BH341" s="4">
        <f t="shared" si="61"/>
        <v>0</v>
      </c>
      <c r="BI341" s="4" t="e">
        <f t="shared" si="61"/>
        <v>#DIV/0!</v>
      </c>
      <c r="BJ341" s="4">
        <f t="shared" si="61"/>
        <v>0</v>
      </c>
      <c r="BK341" s="4"/>
      <c r="BL341" s="4">
        <f t="shared" si="61"/>
        <v>0</v>
      </c>
      <c r="BM341" s="4" t="e">
        <f t="shared" si="61"/>
        <v>#DIV/0!</v>
      </c>
      <c r="BN341" s="4">
        <f t="shared" si="61"/>
        <v>0</v>
      </c>
      <c r="BO341" s="4" t="e">
        <f t="shared" si="61"/>
        <v>#DIV/0!</v>
      </c>
      <c r="BP341" s="4" t="e">
        <f t="shared" si="61"/>
        <v>#DIV/0!</v>
      </c>
      <c r="BQ341" s="4">
        <f t="shared" ref="BQ341:EB341" si="62">BQ327/BQ332</f>
        <v>0</v>
      </c>
      <c r="BR341" s="4"/>
      <c r="BS341" s="14"/>
      <c r="BT341" s="4" t="e">
        <f t="shared" si="62"/>
        <v>#DIV/0!</v>
      </c>
      <c r="BU341" s="4" t="e">
        <f t="shared" si="62"/>
        <v>#DIV/0!</v>
      </c>
      <c r="BV341" s="4" t="e">
        <f t="shared" si="62"/>
        <v>#DIV/0!</v>
      </c>
      <c r="BW341" s="14"/>
      <c r="BX341" s="14"/>
      <c r="BY341" s="14"/>
      <c r="BZ341" s="14"/>
      <c r="CA341" s="4">
        <f t="shared" si="62"/>
        <v>0</v>
      </c>
      <c r="CB341" s="4" t="e">
        <f t="shared" si="62"/>
        <v>#DIV/0!</v>
      </c>
      <c r="CC341" s="4" t="e">
        <f t="shared" si="62"/>
        <v>#DIV/0!</v>
      </c>
      <c r="CD341" s="4">
        <f t="shared" si="62"/>
        <v>0</v>
      </c>
      <c r="CE341" s="4" t="e">
        <f t="shared" si="62"/>
        <v>#DIV/0!</v>
      </c>
      <c r="CF341" s="4" t="e">
        <f t="shared" si="62"/>
        <v>#DIV/0!</v>
      </c>
      <c r="CG341" s="4" t="e">
        <f t="shared" si="62"/>
        <v>#DIV/0!</v>
      </c>
      <c r="CH341" s="4">
        <f t="shared" si="62"/>
        <v>0</v>
      </c>
      <c r="CI341" s="4">
        <f t="shared" si="62"/>
        <v>0</v>
      </c>
      <c r="CJ341" s="4"/>
      <c r="CK341" s="4"/>
      <c r="CL341" s="4">
        <f t="shared" si="62"/>
        <v>0</v>
      </c>
      <c r="CM341" s="4" t="e">
        <f t="shared" si="62"/>
        <v>#DIV/0!</v>
      </c>
      <c r="CN341" s="4" t="e">
        <f t="shared" si="62"/>
        <v>#DIV/0!</v>
      </c>
      <c r="CO341" s="4" t="e">
        <f t="shared" si="62"/>
        <v>#DIV/0!</v>
      </c>
      <c r="CP341" s="4">
        <f t="shared" si="62"/>
        <v>0</v>
      </c>
      <c r="CQ341" s="4" t="e">
        <f t="shared" si="62"/>
        <v>#DIV/0!</v>
      </c>
      <c r="CR341" s="4" t="e">
        <f t="shared" si="62"/>
        <v>#DIV/0!</v>
      </c>
      <c r="CS341" s="4" t="e">
        <f t="shared" si="62"/>
        <v>#DIV/0!</v>
      </c>
      <c r="CT341" s="17">
        <f t="shared" si="62"/>
        <v>0</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0</v>
      </c>
      <c r="DS341" s="4" t="e">
        <f t="shared" si="62"/>
        <v>#DIV/0!</v>
      </c>
      <c r="DT341" s="4">
        <f t="shared" si="62"/>
        <v>0</v>
      </c>
      <c r="DU341" s="4">
        <f t="shared" si="62"/>
        <v>0</v>
      </c>
      <c r="DV341" s="4">
        <f t="shared" si="62"/>
        <v>0</v>
      </c>
      <c r="DW341" s="4" t="e">
        <f t="shared" si="62"/>
        <v>#DIV/0!</v>
      </c>
      <c r="DX341" s="4" t="e">
        <f t="shared" si="62"/>
        <v>#DIV/0!</v>
      </c>
      <c r="DY341" s="4" t="e">
        <f t="shared" si="62"/>
        <v>#DIV/0!</v>
      </c>
      <c r="DZ341" s="4">
        <f t="shared" si="62"/>
        <v>0</v>
      </c>
      <c r="EA341" s="4">
        <f t="shared" si="62"/>
        <v>0</v>
      </c>
      <c r="EB341" s="4" t="e">
        <f t="shared" si="62"/>
        <v>#DIV/0!</v>
      </c>
      <c r="EC341" s="4" t="e">
        <f t="shared" ref="EC341:EI341" si="63">EC327/EC332</f>
        <v>#DIV/0!</v>
      </c>
      <c r="ED341" s="4" t="e">
        <f t="shared" si="63"/>
        <v>#DIV/0!</v>
      </c>
      <c r="EE341" s="4" t="e">
        <f t="shared" si="63"/>
        <v>#DIV/0!</v>
      </c>
      <c r="EF341" s="4">
        <f t="shared" si="63"/>
        <v>0.5</v>
      </c>
      <c r="EG341" s="4"/>
      <c r="EH341" s="4">
        <f t="shared" si="63"/>
        <v>0</v>
      </c>
      <c r="EI341" s="4">
        <f t="shared" si="63"/>
        <v>0</v>
      </c>
      <c r="EJ341" s="4"/>
    </row>
    <row r="342" spans="1:140" x14ac:dyDescent="0.25">
      <c r="A342" s="11">
        <v>6</v>
      </c>
      <c r="D342" s="4">
        <f>D328/D332</f>
        <v>0</v>
      </c>
      <c r="E342" s="4">
        <f t="shared" ref="E342:BP342" si="64">E328/E332</f>
        <v>0</v>
      </c>
      <c r="F342" s="4">
        <f t="shared" si="64"/>
        <v>0.5</v>
      </c>
      <c r="G342" s="4">
        <f t="shared" si="64"/>
        <v>0.16666666666666666</v>
      </c>
      <c r="H342" s="4">
        <f t="shared" si="64"/>
        <v>0</v>
      </c>
      <c r="I342" s="4">
        <f t="shared" si="64"/>
        <v>0</v>
      </c>
      <c r="J342" s="4">
        <f t="shared" si="64"/>
        <v>0</v>
      </c>
      <c r="K342" s="4">
        <f t="shared" si="64"/>
        <v>0</v>
      </c>
      <c r="S342" s="4">
        <f t="shared" si="64"/>
        <v>0</v>
      </c>
      <c r="T342" s="4" t="e">
        <f t="shared" si="64"/>
        <v>#DIV/0!</v>
      </c>
      <c r="U342" s="4"/>
      <c r="V342" s="4" t="e">
        <f t="shared" si="64"/>
        <v>#DIV/0!</v>
      </c>
      <c r="W342" s="4" t="e">
        <f t="shared" si="64"/>
        <v>#DIV/0!</v>
      </c>
      <c r="X342" s="4" t="e">
        <f t="shared" si="64"/>
        <v>#DIV/0!</v>
      </c>
      <c r="Y342" s="4" t="e">
        <f t="shared" si="64"/>
        <v>#DIV/0!</v>
      </c>
      <c r="Z342" s="4" t="e">
        <f t="shared" si="64"/>
        <v>#DIV/0!</v>
      </c>
      <c r="AA342" s="4" t="e">
        <f t="shared" si="64"/>
        <v>#DIV/0!</v>
      </c>
      <c r="AB342" s="4" t="e">
        <f t="shared" si="64"/>
        <v>#DIV/0!</v>
      </c>
      <c r="AC342" s="4" t="e">
        <f t="shared" si="64"/>
        <v>#DIV/0!</v>
      </c>
      <c r="AD342" s="4" t="e">
        <f t="shared" si="64"/>
        <v>#DIV/0!</v>
      </c>
      <c r="AE342" s="4" t="e">
        <f t="shared" si="64"/>
        <v>#DIV/0!</v>
      </c>
      <c r="AF342" s="4" t="e">
        <f t="shared" si="64"/>
        <v>#DIV/0!</v>
      </c>
      <c r="AG342" s="4" t="e">
        <f t="shared" si="64"/>
        <v>#DIV/0!</v>
      </c>
      <c r="AH342" s="4" t="e">
        <f t="shared" si="64"/>
        <v>#DIV/0!</v>
      </c>
      <c r="AI342" s="4"/>
      <c r="AJ342" s="4" t="e">
        <f t="shared" si="64"/>
        <v>#DIV/0!</v>
      </c>
      <c r="AK342" s="4"/>
      <c r="AL342" s="17">
        <f t="shared" si="64"/>
        <v>0</v>
      </c>
      <c r="AM342" s="14">
        <f t="shared" si="64"/>
        <v>0</v>
      </c>
      <c r="AN342" s="4">
        <f t="shared" si="64"/>
        <v>0</v>
      </c>
      <c r="AO342" s="4"/>
      <c r="AP342" s="4">
        <f t="shared" si="64"/>
        <v>0</v>
      </c>
      <c r="AQ342" s="4" t="e">
        <f t="shared" si="64"/>
        <v>#DIV/0!</v>
      </c>
      <c r="AR342" s="4" t="e">
        <f t="shared" si="64"/>
        <v>#DIV/0!</v>
      </c>
      <c r="AS342" s="4" t="e">
        <f t="shared" si="64"/>
        <v>#DIV/0!</v>
      </c>
      <c r="AT342" s="4" t="e">
        <f t="shared" si="64"/>
        <v>#DIV/0!</v>
      </c>
      <c r="AU342" s="4">
        <f t="shared" si="64"/>
        <v>0</v>
      </c>
      <c r="AV342" s="4" t="e">
        <f t="shared" si="64"/>
        <v>#DIV/0!</v>
      </c>
      <c r="AW342" s="4" t="e">
        <f t="shared" si="64"/>
        <v>#DIV/0!</v>
      </c>
      <c r="AX342" s="4">
        <f t="shared" si="64"/>
        <v>0</v>
      </c>
      <c r="AY342" s="4">
        <f t="shared" si="64"/>
        <v>0</v>
      </c>
      <c r="AZ342" s="4">
        <f t="shared" si="64"/>
        <v>0</v>
      </c>
      <c r="BA342" s="4">
        <f t="shared" si="64"/>
        <v>0</v>
      </c>
      <c r="BB342" s="4" t="e">
        <f t="shared" si="64"/>
        <v>#DIV/0!</v>
      </c>
      <c r="BC342" s="4">
        <f t="shared" si="64"/>
        <v>0</v>
      </c>
      <c r="BD342" s="4">
        <f t="shared" si="64"/>
        <v>0</v>
      </c>
      <c r="BE342" s="4" t="e">
        <f t="shared" si="64"/>
        <v>#DIV/0!</v>
      </c>
      <c r="BF342" s="4" t="e">
        <f t="shared" si="64"/>
        <v>#DIV/0!</v>
      </c>
      <c r="BG342" s="4">
        <f t="shared" si="64"/>
        <v>0</v>
      </c>
      <c r="BH342" s="4">
        <f t="shared" si="64"/>
        <v>0</v>
      </c>
      <c r="BI342" s="4" t="e">
        <f t="shared" si="64"/>
        <v>#DIV/0!</v>
      </c>
      <c r="BJ342" s="4">
        <f t="shared" si="64"/>
        <v>0</v>
      </c>
      <c r="BK342" s="4"/>
      <c r="BL342" s="4">
        <f t="shared" si="64"/>
        <v>0</v>
      </c>
      <c r="BM342" s="4" t="e">
        <f t="shared" si="64"/>
        <v>#DIV/0!</v>
      </c>
      <c r="BN342" s="4">
        <f t="shared" si="64"/>
        <v>0</v>
      </c>
      <c r="BO342" s="4" t="e">
        <f t="shared" si="64"/>
        <v>#DIV/0!</v>
      </c>
      <c r="BP342" s="4" t="e">
        <f t="shared" si="64"/>
        <v>#DIV/0!</v>
      </c>
      <c r="BQ342" s="4">
        <f t="shared" ref="BQ342:EB342" si="65">BQ328/BQ332</f>
        <v>0</v>
      </c>
      <c r="BR342" s="4"/>
      <c r="BS342" s="14"/>
      <c r="BT342" s="4" t="e">
        <f t="shared" si="65"/>
        <v>#DIV/0!</v>
      </c>
      <c r="BU342" s="4" t="e">
        <f t="shared" si="65"/>
        <v>#DIV/0!</v>
      </c>
      <c r="BV342" s="4" t="e">
        <f t="shared" si="65"/>
        <v>#DIV/0!</v>
      </c>
      <c r="BW342" s="14"/>
      <c r="BX342" s="14"/>
      <c r="BY342" s="14"/>
      <c r="BZ342" s="14"/>
      <c r="CA342" s="4">
        <f t="shared" si="65"/>
        <v>0</v>
      </c>
      <c r="CB342" s="4" t="e">
        <f t="shared" si="65"/>
        <v>#DIV/0!</v>
      </c>
      <c r="CC342" s="4" t="e">
        <f t="shared" si="65"/>
        <v>#DIV/0!</v>
      </c>
      <c r="CD342" s="4">
        <f t="shared" si="65"/>
        <v>0</v>
      </c>
      <c r="CE342" s="4" t="e">
        <f t="shared" si="65"/>
        <v>#DIV/0!</v>
      </c>
      <c r="CF342" s="4" t="e">
        <f t="shared" si="65"/>
        <v>#DIV/0!</v>
      </c>
      <c r="CG342" s="4" t="e">
        <f t="shared" si="65"/>
        <v>#DIV/0!</v>
      </c>
      <c r="CH342" s="4">
        <f t="shared" si="65"/>
        <v>0</v>
      </c>
      <c r="CI342" s="4">
        <f t="shared" si="65"/>
        <v>0</v>
      </c>
      <c r="CJ342" s="4"/>
      <c r="CK342" s="4"/>
      <c r="CL342" s="4">
        <f t="shared" si="65"/>
        <v>0</v>
      </c>
      <c r="CM342" s="4" t="e">
        <f t="shared" si="65"/>
        <v>#DIV/0!</v>
      </c>
      <c r="CN342" s="4" t="e">
        <f t="shared" si="65"/>
        <v>#DIV/0!</v>
      </c>
      <c r="CO342" s="4" t="e">
        <f t="shared" si="65"/>
        <v>#DIV/0!</v>
      </c>
      <c r="CP342" s="4">
        <f t="shared" si="65"/>
        <v>0</v>
      </c>
      <c r="CQ342" s="4" t="e">
        <f t="shared" si="65"/>
        <v>#DIV/0!</v>
      </c>
      <c r="CR342" s="4" t="e">
        <f t="shared" si="65"/>
        <v>#DIV/0!</v>
      </c>
      <c r="CS342" s="4" t="e">
        <f t="shared" si="65"/>
        <v>#DIV/0!</v>
      </c>
      <c r="CT342" s="17">
        <f t="shared" si="65"/>
        <v>0</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t="e">
        <f t="shared" si="65"/>
        <v>#DIV/0!</v>
      </c>
      <c r="DT342" s="4">
        <f t="shared" si="65"/>
        <v>0</v>
      </c>
      <c r="DU342" s="4">
        <f t="shared" si="65"/>
        <v>0</v>
      </c>
      <c r="DV342" s="4">
        <f t="shared" si="65"/>
        <v>0</v>
      </c>
      <c r="DW342" s="4" t="e">
        <f t="shared" si="65"/>
        <v>#DIV/0!</v>
      </c>
      <c r="DX342" s="4" t="e">
        <f t="shared" si="65"/>
        <v>#DIV/0!</v>
      </c>
      <c r="DY342" s="4" t="e">
        <f t="shared" si="65"/>
        <v>#DIV/0!</v>
      </c>
      <c r="DZ342" s="4">
        <f t="shared" si="65"/>
        <v>0</v>
      </c>
      <c r="EA342" s="4">
        <f t="shared" si="65"/>
        <v>0</v>
      </c>
      <c r="EB342" s="4" t="e">
        <f t="shared" si="65"/>
        <v>#DIV/0!</v>
      </c>
      <c r="EC342" s="4" t="e">
        <f t="shared" ref="EC342:EI342" si="66">EC328/EC332</f>
        <v>#DIV/0!</v>
      </c>
      <c r="ED342" s="4" t="e">
        <f t="shared" si="66"/>
        <v>#DIV/0!</v>
      </c>
      <c r="EE342" s="4" t="e">
        <f t="shared" si="66"/>
        <v>#DIV/0!</v>
      </c>
      <c r="EF342" s="4">
        <f t="shared" si="66"/>
        <v>0</v>
      </c>
      <c r="EG342" s="4"/>
      <c r="EH342" s="4">
        <f t="shared" si="66"/>
        <v>0</v>
      </c>
      <c r="EI342" s="4">
        <f t="shared" si="66"/>
        <v>0</v>
      </c>
      <c r="EJ342" s="4"/>
    </row>
    <row r="343" spans="1:140" x14ac:dyDescent="0.25">
      <c r="A343" s="11">
        <v>7</v>
      </c>
      <c r="D343" s="4">
        <f>D329/D332</f>
        <v>0</v>
      </c>
      <c r="E343" s="4">
        <f t="shared" ref="E343:BP343" si="67">E329/E332</f>
        <v>0</v>
      </c>
      <c r="F343" s="4">
        <f t="shared" si="67"/>
        <v>0</v>
      </c>
      <c r="G343" s="4">
        <f t="shared" si="67"/>
        <v>0</v>
      </c>
      <c r="H343" s="4">
        <f t="shared" si="67"/>
        <v>0</v>
      </c>
      <c r="I343" s="4">
        <f t="shared" si="67"/>
        <v>0</v>
      </c>
      <c r="J343" s="4">
        <f t="shared" si="67"/>
        <v>0</v>
      </c>
      <c r="K343" s="4">
        <f t="shared" si="67"/>
        <v>0</v>
      </c>
      <c r="S343" s="4">
        <f t="shared" si="67"/>
        <v>0</v>
      </c>
      <c r="T343" s="4" t="e">
        <f t="shared" si="67"/>
        <v>#DIV/0!</v>
      </c>
      <c r="U343" s="4"/>
      <c r="V343" s="4" t="e">
        <f t="shared" si="67"/>
        <v>#DIV/0!</v>
      </c>
      <c r="W343" s="4" t="e">
        <f t="shared" si="67"/>
        <v>#DIV/0!</v>
      </c>
      <c r="X343" s="4" t="e">
        <f t="shared" si="67"/>
        <v>#DIV/0!</v>
      </c>
      <c r="Y343" s="4" t="e">
        <f t="shared" si="67"/>
        <v>#DIV/0!</v>
      </c>
      <c r="Z343" s="4" t="e">
        <f t="shared" si="67"/>
        <v>#DIV/0!</v>
      </c>
      <c r="AA343" s="4" t="e">
        <f t="shared" si="67"/>
        <v>#DIV/0!</v>
      </c>
      <c r="AB343" s="4" t="e">
        <f t="shared" si="67"/>
        <v>#DIV/0!</v>
      </c>
      <c r="AC343" s="4" t="e">
        <f t="shared" si="67"/>
        <v>#DIV/0!</v>
      </c>
      <c r="AD343" s="4" t="e">
        <f t="shared" si="67"/>
        <v>#DIV/0!</v>
      </c>
      <c r="AE343" s="4" t="e">
        <f t="shared" si="67"/>
        <v>#DIV/0!</v>
      </c>
      <c r="AF343" s="4" t="e">
        <f t="shared" si="67"/>
        <v>#DIV/0!</v>
      </c>
      <c r="AG343" s="4" t="e">
        <f t="shared" si="67"/>
        <v>#DIV/0!</v>
      </c>
      <c r="AH343" s="4" t="e">
        <f t="shared" si="67"/>
        <v>#DIV/0!</v>
      </c>
      <c r="AI343" s="4"/>
      <c r="AJ343" s="4" t="e">
        <f t="shared" si="67"/>
        <v>#DIV/0!</v>
      </c>
      <c r="AK343" s="4"/>
      <c r="AL343" s="17">
        <f t="shared" si="67"/>
        <v>0</v>
      </c>
      <c r="AM343" s="14">
        <f t="shared" si="67"/>
        <v>0</v>
      </c>
      <c r="AN343" s="4">
        <f t="shared" si="67"/>
        <v>0</v>
      </c>
      <c r="AO343" s="4"/>
      <c r="AP343" s="4">
        <f t="shared" si="67"/>
        <v>0</v>
      </c>
      <c r="AQ343" s="4" t="e">
        <f t="shared" si="67"/>
        <v>#DIV/0!</v>
      </c>
      <c r="AR343" s="4" t="e">
        <f t="shared" si="67"/>
        <v>#DIV/0!</v>
      </c>
      <c r="AS343" s="4" t="e">
        <f t="shared" si="67"/>
        <v>#DIV/0!</v>
      </c>
      <c r="AT343" s="4" t="e">
        <f t="shared" si="67"/>
        <v>#DIV/0!</v>
      </c>
      <c r="AU343" s="4">
        <f t="shared" si="67"/>
        <v>0</v>
      </c>
      <c r="AV343" s="4" t="e">
        <f t="shared" si="67"/>
        <v>#DIV/0!</v>
      </c>
      <c r="AW343" s="4" t="e">
        <f t="shared" si="67"/>
        <v>#DIV/0!</v>
      </c>
      <c r="AX343" s="4">
        <f t="shared" si="67"/>
        <v>0</v>
      </c>
      <c r="AY343" s="4">
        <f t="shared" si="67"/>
        <v>0</v>
      </c>
      <c r="AZ343" s="4">
        <f t="shared" si="67"/>
        <v>0</v>
      </c>
      <c r="BA343" s="4">
        <f t="shared" si="67"/>
        <v>0</v>
      </c>
      <c r="BB343" s="4" t="e">
        <f t="shared" si="67"/>
        <v>#DIV/0!</v>
      </c>
      <c r="BC343" s="4">
        <f t="shared" si="67"/>
        <v>0</v>
      </c>
      <c r="BD343" s="4">
        <f t="shared" si="67"/>
        <v>0</v>
      </c>
      <c r="BE343" s="4" t="e">
        <f t="shared" si="67"/>
        <v>#DIV/0!</v>
      </c>
      <c r="BF343" s="4" t="e">
        <f t="shared" si="67"/>
        <v>#DIV/0!</v>
      </c>
      <c r="BG343" s="4">
        <f t="shared" si="67"/>
        <v>0</v>
      </c>
      <c r="BH343" s="4">
        <f t="shared" si="67"/>
        <v>0</v>
      </c>
      <c r="BI343" s="4" t="e">
        <f t="shared" si="67"/>
        <v>#DIV/0!</v>
      </c>
      <c r="BJ343" s="4">
        <f t="shared" si="67"/>
        <v>0</v>
      </c>
      <c r="BK343" s="4"/>
      <c r="BL343" s="4">
        <f t="shared" si="67"/>
        <v>0</v>
      </c>
      <c r="BM343" s="4" t="e">
        <f t="shared" si="67"/>
        <v>#DIV/0!</v>
      </c>
      <c r="BN343" s="4">
        <f t="shared" si="67"/>
        <v>0</v>
      </c>
      <c r="BO343" s="4" t="e">
        <f t="shared" si="67"/>
        <v>#DIV/0!</v>
      </c>
      <c r="BP343" s="4" t="e">
        <f t="shared" si="67"/>
        <v>#DIV/0!</v>
      </c>
      <c r="BQ343" s="4">
        <f t="shared" ref="BQ343:EB343" si="68">BQ329/BQ332</f>
        <v>0</v>
      </c>
      <c r="BR343" s="4"/>
      <c r="BS343" s="14"/>
      <c r="BT343" s="4" t="e">
        <f t="shared" si="68"/>
        <v>#DIV/0!</v>
      </c>
      <c r="BU343" s="4" t="e">
        <f t="shared" si="68"/>
        <v>#DIV/0!</v>
      </c>
      <c r="BV343" s="4" t="e">
        <f t="shared" si="68"/>
        <v>#DIV/0!</v>
      </c>
      <c r="BW343" s="14"/>
      <c r="BX343" s="14"/>
      <c r="BY343" s="14"/>
      <c r="BZ343" s="14"/>
      <c r="CA343" s="4">
        <f t="shared" si="68"/>
        <v>0</v>
      </c>
      <c r="CB343" s="4" t="e">
        <f t="shared" si="68"/>
        <v>#DIV/0!</v>
      </c>
      <c r="CC343" s="4" t="e">
        <f t="shared" si="68"/>
        <v>#DIV/0!</v>
      </c>
      <c r="CD343" s="4">
        <f t="shared" si="68"/>
        <v>0</v>
      </c>
      <c r="CE343" s="4" t="e">
        <f t="shared" si="68"/>
        <v>#DIV/0!</v>
      </c>
      <c r="CF343" s="4" t="e">
        <f t="shared" si="68"/>
        <v>#DIV/0!</v>
      </c>
      <c r="CG343" s="4" t="e">
        <f t="shared" si="68"/>
        <v>#DIV/0!</v>
      </c>
      <c r="CH343" s="4">
        <f t="shared" si="68"/>
        <v>0</v>
      </c>
      <c r="CI343" s="4">
        <f t="shared" si="68"/>
        <v>0</v>
      </c>
      <c r="CJ343" s="4"/>
      <c r="CK343" s="4"/>
      <c r="CL343" s="4">
        <f t="shared" si="68"/>
        <v>0</v>
      </c>
      <c r="CM343" s="4" t="e">
        <f t="shared" si="68"/>
        <v>#DIV/0!</v>
      </c>
      <c r="CN343" s="4" t="e">
        <f t="shared" si="68"/>
        <v>#DIV/0!</v>
      </c>
      <c r="CO343" s="4" t="e">
        <f t="shared" si="68"/>
        <v>#DIV/0!</v>
      </c>
      <c r="CP343" s="4">
        <f t="shared" si="68"/>
        <v>0</v>
      </c>
      <c r="CQ343" s="4" t="e">
        <f t="shared" si="68"/>
        <v>#DIV/0!</v>
      </c>
      <c r="CR343" s="4" t="e">
        <f t="shared" si="68"/>
        <v>#DIV/0!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t="e">
        <f t="shared" si="68"/>
        <v>#DIV/0!</v>
      </c>
      <c r="DT343" s="4">
        <f t="shared" si="68"/>
        <v>0</v>
      </c>
      <c r="DU343" s="4">
        <f t="shared" si="68"/>
        <v>0</v>
      </c>
      <c r="DV343" s="4">
        <f t="shared" si="68"/>
        <v>0</v>
      </c>
      <c r="DW343" s="4" t="e">
        <f t="shared" si="68"/>
        <v>#DIV/0!</v>
      </c>
      <c r="DX343" s="4" t="e">
        <f t="shared" si="68"/>
        <v>#DIV/0!</v>
      </c>
      <c r="DY343" s="4" t="e">
        <f t="shared" si="68"/>
        <v>#DIV/0!</v>
      </c>
      <c r="DZ343" s="4">
        <f t="shared" si="68"/>
        <v>0</v>
      </c>
      <c r="EA343" s="4">
        <f t="shared" si="68"/>
        <v>0</v>
      </c>
      <c r="EB343" s="4" t="e">
        <f t="shared" si="68"/>
        <v>#DIV/0!</v>
      </c>
      <c r="EC343" s="4" t="e">
        <f t="shared" ref="EC343:EI343" si="69">EC329/EC332</f>
        <v>#DIV/0!</v>
      </c>
      <c r="ED343" s="4" t="e">
        <f t="shared" si="69"/>
        <v>#DIV/0!</v>
      </c>
      <c r="EE343" s="4" t="e">
        <f t="shared" si="69"/>
        <v>#DIV/0!</v>
      </c>
      <c r="EF343" s="4">
        <f t="shared" si="69"/>
        <v>0.5</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0.99999999999999989</v>
      </c>
      <c r="E346" s="12">
        <f t="shared" ref="E346:BJ346" si="70">SUM(E337:E343)</f>
        <v>0.99999999999999989</v>
      </c>
      <c r="F346" s="12">
        <f t="shared" si="70"/>
        <v>1</v>
      </c>
      <c r="G346" s="12">
        <f t="shared" si="70"/>
        <v>0.99999999999999989</v>
      </c>
      <c r="H346" s="12">
        <f t="shared" si="70"/>
        <v>1</v>
      </c>
      <c r="I346" s="12">
        <f t="shared" si="70"/>
        <v>0.99999999999999989</v>
      </c>
      <c r="J346" s="12">
        <f t="shared" si="70"/>
        <v>1</v>
      </c>
      <c r="K346" s="12">
        <f>SUM(K337:K345)</f>
        <v>1</v>
      </c>
      <c r="S346" s="12">
        <f t="shared" si="70"/>
        <v>1</v>
      </c>
      <c r="T346" s="12" t="e">
        <f t="shared" si="70"/>
        <v>#DIV/0!</v>
      </c>
      <c r="U346" s="12"/>
      <c r="V346" s="12" t="e">
        <f t="shared" si="70"/>
        <v>#DIV/0!</v>
      </c>
      <c r="W346" s="12" t="e">
        <f t="shared" si="70"/>
        <v>#DIV/0!</v>
      </c>
      <c r="X346" s="12" t="e">
        <f t="shared" si="70"/>
        <v>#DIV/0!</v>
      </c>
      <c r="Y346" s="12" t="e">
        <f t="shared" si="70"/>
        <v>#DIV/0!</v>
      </c>
      <c r="Z346" s="12" t="e">
        <f t="shared" si="70"/>
        <v>#DIV/0!</v>
      </c>
      <c r="AA346" s="12" t="e">
        <f t="shared" si="70"/>
        <v>#DIV/0!</v>
      </c>
      <c r="AB346" s="12" t="e">
        <f t="shared" si="70"/>
        <v>#DIV/0!</v>
      </c>
      <c r="AC346" s="12" t="e">
        <f t="shared" si="70"/>
        <v>#DIV/0!</v>
      </c>
      <c r="AD346" s="12" t="e">
        <f t="shared" si="70"/>
        <v>#DIV/0!</v>
      </c>
      <c r="AE346" s="12" t="e">
        <f t="shared" si="70"/>
        <v>#DIV/0!</v>
      </c>
      <c r="AF346" s="12" t="e">
        <f t="shared" si="70"/>
        <v>#DIV/0!</v>
      </c>
      <c r="AG346" s="12" t="e">
        <f t="shared" si="70"/>
        <v>#DIV/0!</v>
      </c>
      <c r="AH346" s="12" t="e">
        <f t="shared" si="70"/>
        <v>#DIV/0!</v>
      </c>
      <c r="AI346" s="12"/>
      <c r="AJ346" s="12" t="e">
        <f t="shared" si="70"/>
        <v>#DIV/0!</v>
      </c>
      <c r="AK346" s="12"/>
      <c r="AL346" s="18">
        <f t="shared" si="70"/>
        <v>1</v>
      </c>
      <c r="AM346" s="15">
        <f t="shared" si="70"/>
        <v>1</v>
      </c>
      <c r="AN346" s="12">
        <f t="shared" si="70"/>
        <v>1</v>
      </c>
      <c r="AO346" s="12"/>
      <c r="AP346" s="12">
        <f t="shared" si="70"/>
        <v>1</v>
      </c>
      <c r="AQ346" s="12" t="e">
        <f t="shared" si="70"/>
        <v>#DIV/0!</v>
      </c>
      <c r="AR346" s="12" t="e">
        <f t="shared" si="70"/>
        <v>#DIV/0!</v>
      </c>
      <c r="AS346" s="12" t="e">
        <f t="shared" si="70"/>
        <v>#DIV/0!</v>
      </c>
      <c r="AT346" s="12" t="e">
        <f t="shared" si="70"/>
        <v>#DIV/0!</v>
      </c>
      <c r="AU346" s="12">
        <f t="shared" si="70"/>
        <v>1</v>
      </c>
      <c r="AV346" s="12" t="e">
        <f t="shared" si="70"/>
        <v>#DIV/0!</v>
      </c>
      <c r="AW346" s="12" t="e">
        <f t="shared" si="70"/>
        <v>#DIV/0!</v>
      </c>
      <c r="AX346" s="12">
        <f t="shared" si="70"/>
        <v>1</v>
      </c>
      <c r="AY346" s="12">
        <f t="shared" si="70"/>
        <v>1</v>
      </c>
      <c r="AZ346" s="12">
        <f t="shared" si="70"/>
        <v>1</v>
      </c>
      <c r="BA346" s="12">
        <f t="shared" si="70"/>
        <v>1</v>
      </c>
      <c r="BB346" s="12" t="e">
        <f t="shared" si="70"/>
        <v>#DIV/0!</v>
      </c>
      <c r="BC346" s="12">
        <f t="shared" si="70"/>
        <v>1</v>
      </c>
      <c r="BD346" s="12">
        <f t="shared" si="70"/>
        <v>1</v>
      </c>
      <c r="BE346" s="12" t="e">
        <f t="shared" si="70"/>
        <v>#DIV/0!</v>
      </c>
      <c r="BF346" s="12" t="e">
        <f t="shared" si="70"/>
        <v>#DIV/0!</v>
      </c>
      <c r="BG346" s="12">
        <f t="shared" si="70"/>
        <v>1</v>
      </c>
      <c r="BH346" s="12">
        <f t="shared" si="70"/>
        <v>1</v>
      </c>
      <c r="BI346" s="12" t="e">
        <f t="shared" si="70"/>
        <v>#DIV/0!</v>
      </c>
      <c r="BJ346" s="12">
        <f t="shared" si="70"/>
        <v>1</v>
      </c>
      <c r="BK346" s="12"/>
      <c r="BL346" s="12">
        <f t="shared" ref="BL346:BQ346" si="71">SUM(BL337:BL343)</f>
        <v>0.99999999999999989</v>
      </c>
      <c r="BM346" s="12" t="e">
        <f t="shared" si="71"/>
        <v>#DIV/0!</v>
      </c>
      <c r="BN346" s="12">
        <f t="shared" si="71"/>
        <v>1</v>
      </c>
      <c r="BO346" s="12" t="e">
        <f t="shared" si="71"/>
        <v>#DIV/0!</v>
      </c>
      <c r="BP346" s="12" t="e">
        <f t="shared" si="71"/>
        <v>#DIV/0!</v>
      </c>
      <c r="BQ346" s="12">
        <f t="shared" si="71"/>
        <v>1</v>
      </c>
      <c r="BR346" s="12"/>
      <c r="BS346" s="15"/>
      <c r="BT346" s="12" t="e">
        <f t="shared" ref="BT346:BV346" si="72">SUM(BT337:BT343)</f>
        <v>#DIV/0!</v>
      </c>
      <c r="BU346" s="12" t="e">
        <f t="shared" si="72"/>
        <v>#DIV/0!</v>
      </c>
      <c r="BV346" s="12" t="e">
        <f t="shared" si="72"/>
        <v>#DIV/0!</v>
      </c>
      <c r="BW346" s="15"/>
      <c r="BX346" s="15"/>
      <c r="BY346" s="15"/>
      <c r="BZ346" s="15"/>
      <c r="CA346" s="12">
        <f t="shared" ref="CA346:CI346" si="73">SUM(CA337:CA343)</f>
        <v>1</v>
      </c>
      <c r="CB346" s="12" t="e">
        <f t="shared" si="73"/>
        <v>#DIV/0!</v>
      </c>
      <c r="CC346" s="12" t="e">
        <f t="shared" si="73"/>
        <v>#DIV/0!</v>
      </c>
      <c r="CD346" s="12">
        <f t="shared" si="73"/>
        <v>1</v>
      </c>
      <c r="CE346" s="12" t="e">
        <f t="shared" si="73"/>
        <v>#DIV/0!</v>
      </c>
      <c r="CF346" s="12" t="e">
        <f t="shared" si="73"/>
        <v>#DIV/0!</v>
      </c>
      <c r="CG346" s="12" t="e">
        <f t="shared" si="73"/>
        <v>#DIV/0!</v>
      </c>
      <c r="CH346" s="12">
        <f t="shared" si="73"/>
        <v>1</v>
      </c>
      <c r="CI346" s="12">
        <f t="shared" si="73"/>
        <v>1</v>
      </c>
      <c r="CJ346" s="12"/>
      <c r="CK346" s="12"/>
      <c r="CL346" s="12">
        <f t="shared" ref="CL346:DK346" si="74">SUM(CL337:CL343)</f>
        <v>1</v>
      </c>
      <c r="CM346" s="12" t="e">
        <f t="shared" si="74"/>
        <v>#DIV/0!</v>
      </c>
      <c r="CN346" s="12" t="e">
        <f t="shared" si="74"/>
        <v>#DIV/0!</v>
      </c>
      <c r="CO346" s="12" t="e">
        <f t="shared" si="74"/>
        <v>#DIV/0!</v>
      </c>
      <c r="CP346" s="12">
        <f t="shared" si="74"/>
        <v>1</v>
      </c>
      <c r="CQ346" s="12" t="e">
        <f t="shared" si="74"/>
        <v>#DIV/0!</v>
      </c>
      <c r="CR346" s="12" t="e">
        <f t="shared" si="74"/>
        <v>#DIV/0!</v>
      </c>
      <c r="CS346" s="12" t="e">
        <f t="shared" si="74"/>
        <v>#DIV/0!</v>
      </c>
      <c r="CT346" s="18">
        <f t="shared" si="74"/>
        <v>1</v>
      </c>
      <c r="CU346" s="18">
        <f t="shared" si="74"/>
        <v>1</v>
      </c>
      <c r="CV346" s="18">
        <f t="shared" si="74"/>
        <v>1</v>
      </c>
      <c r="CW346" s="18">
        <f t="shared" si="74"/>
        <v>1</v>
      </c>
      <c r="CX346" s="18">
        <f t="shared" si="74"/>
        <v>0.99999999999999989</v>
      </c>
      <c r="CY346" s="18">
        <f t="shared" si="74"/>
        <v>0.99999999999999989</v>
      </c>
      <c r="CZ346" s="18">
        <f t="shared" si="74"/>
        <v>0.99999999999999989</v>
      </c>
      <c r="DA346" s="18">
        <f t="shared" si="74"/>
        <v>1</v>
      </c>
      <c r="DB346" s="18">
        <f t="shared" si="74"/>
        <v>1</v>
      </c>
      <c r="DC346" s="18">
        <f t="shared" si="74"/>
        <v>0.99999999999999989</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0.99999999999999989</v>
      </c>
      <c r="DS346" s="12" t="e">
        <f t="shared" si="75"/>
        <v>#DIV/0!</v>
      </c>
      <c r="DT346" s="12">
        <f t="shared" si="75"/>
        <v>1</v>
      </c>
      <c r="DU346" s="12">
        <f t="shared" si="75"/>
        <v>1</v>
      </c>
      <c r="DV346" s="12">
        <f t="shared" si="75"/>
        <v>1</v>
      </c>
      <c r="DW346" s="12" t="e">
        <f t="shared" si="75"/>
        <v>#DIV/0!</v>
      </c>
      <c r="DX346" s="12" t="e">
        <f t="shared" si="75"/>
        <v>#DIV/0!</v>
      </c>
      <c r="DY346" s="12" t="e">
        <f t="shared" si="75"/>
        <v>#DIV/0!</v>
      </c>
      <c r="DZ346" s="12">
        <f t="shared" si="75"/>
        <v>1</v>
      </c>
      <c r="EA346" s="12">
        <f t="shared" si="75"/>
        <v>1</v>
      </c>
      <c r="EB346" s="12" t="e">
        <f t="shared" si="75"/>
        <v>#DIV/0!</v>
      </c>
      <c r="EC346" s="12" t="e">
        <f t="shared" si="75"/>
        <v>#DIV/0!</v>
      </c>
      <c r="ED346" s="12" t="e">
        <f t="shared" si="75"/>
        <v>#DIV/0!</v>
      </c>
      <c r="EE346" s="12" t="e">
        <f t="shared" si="75"/>
        <v>#DIV/0!</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0.5</v>
      </c>
      <c r="CB348" s="4">
        <f>CB323/D$332</f>
        <v>0</v>
      </c>
      <c r="CC348" s="4">
        <f>CC323/D$332</f>
        <v>0</v>
      </c>
      <c r="CD348" s="4">
        <f>CD323/D$332</f>
        <v>0.33333333333333331</v>
      </c>
      <c r="CE348" s="4">
        <f>CE323/D$332</f>
        <v>0</v>
      </c>
      <c r="CF348" s="4">
        <f>CF323/D$332</f>
        <v>0</v>
      </c>
      <c r="CG348" s="4">
        <f>CG323/D$332</f>
        <v>0</v>
      </c>
      <c r="CH348" s="4">
        <f>CH323/D$332</f>
        <v>0.16666666666666666</v>
      </c>
      <c r="CI348" s="4">
        <f>CI323/D$332</f>
        <v>0.16666666666666666</v>
      </c>
      <c r="CJ348" s="4"/>
      <c r="CK348" s="4"/>
      <c r="CL348" s="4">
        <f>CL323/D$332</f>
        <v>0.66666666666666663</v>
      </c>
      <c r="CM348" s="4">
        <f>CM323/D$332</f>
        <v>0</v>
      </c>
      <c r="CN348" s="4">
        <f>CN323/D$332</f>
        <v>0</v>
      </c>
      <c r="CO348" s="4">
        <f>CO323/D$332</f>
        <v>0</v>
      </c>
      <c r="CP348" s="4">
        <f>CP323/D$332</f>
        <v>0.5</v>
      </c>
      <c r="CQ348" s="4">
        <f>CQ323/D$332</f>
        <v>0</v>
      </c>
      <c r="CR348" s="4">
        <f>CR323/D$332</f>
        <v>0</v>
      </c>
      <c r="CS348" s="4">
        <f>CS323/D$332</f>
        <v>0</v>
      </c>
      <c r="CT348" s="4">
        <f t="shared" ref="CT348" si="77">CT323/E$332</f>
        <v>0</v>
      </c>
      <c r="CU348" s="4"/>
      <c r="CV348" s="4"/>
      <c r="CW348" s="4"/>
      <c r="CX348" s="4"/>
      <c r="CY348" s="4"/>
      <c r="CZ348" s="4"/>
      <c r="DA348" s="4"/>
      <c r="DB348" s="4"/>
      <c r="DC348" s="4"/>
      <c r="DD348" s="4">
        <f>DD323/D$332</f>
        <v>0.66666666666666663</v>
      </c>
      <c r="DE348" s="4">
        <f>DE323/D$332</f>
        <v>0.66666666666666663</v>
      </c>
      <c r="DF348" s="4">
        <f>DF323/D$332</f>
        <v>0.66666666666666663</v>
      </c>
      <c r="DG348" s="4">
        <f>DG323/D$332</f>
        <v>0.66666666666666663</v>
      </c>
      <c r="DH348" s="4">
        <f>DH323/D$332</f>
        <v>0.5</v>
      </c>
      <c r="DI348" s="4">
        <f>DI323/D$332</f>
        <v>0.16666666666666666</v>
      </c>
      <c r="DJ348" s="4">
        <f>DJ323/D$332</f>
        <v>0.66666666666666663</v>
      </c>
      <c r="DK348" s="4">
        <f>DK323/D$332</f>
        <v>0.16666666666666666</v>
      </c>
      <c r="DS348" s="4">
        <f>DS323/D$332</f>
        <v>0</v>
      </c>
      <c r="DT348" s="4">
        <f>DT323/D$332</f>
        <v>0.66666666666666663</v>
      </c>
      <c r="DU348" s="4">
        <f>DU323/D$332</f>
        <v>0.33333333333333331</v>
      </c>
      <c r="DV348" s="4">
        <f>DV323/D$332</f>
        <v>0.66666666666666663</v>
      </c>
      <c r="DW348" s="4">
        <f>DW323/D$332</f>
        <v>0</v>
      </c>
      <c r="DX348" s="4">
        <f>DX323/D$332</f>
        <v>0</v>
      </c>
      <c r="DY348" s="4">
        <f>DY323/D$332</f>
        <v>0</v>
      </c>
      <c r="DZ348" s="4">
        <f>DZ323/D$332</f>
        <v>0.33333333333333331</v>
      </c>
      <c r="EA348" s="4">
        <f>EA323/D$332</f>
        <v>1</v>
      </c>
      <c r="EB348" s="4">
        <f>EB323/D$332</f>
        <v>0</v>
      </c>
      <c r="EC348" s="4">
        <f>EC323/D$332</f>
        <v>0</v>
      </c>
      <c r="ED348" s="4">
        <f>ED323/D$332</f>
        <v>0</v>
      </c>
      <c r="EE348" s="4">
        <f>EE323/D$332</f>
        <v>0</v>
      </c>
      <c r="EF348" s="4">
        <f>EF323/D$332</f>
        <v>0</v>
      </c>
    </row>
    <row r="349" spans="1:140" x14ac:dyDescent="0.25">
      <c r="A349">
        <v>1</v>
      </c>
      <c r="L349" s="13">
        <f t="shared" si="0"/>
        <v>0</v>
      </c>
      <c r="M349" s="13">
        <f t="shared" si="0"/>
        <v>0</v>
      </c>
      <c r="N349" s="13">
        <f t="shared" si="0"/>
        <v>1</v>
      </c>
      <c r="O349" s="13">
        <f t="shared" si="0"/>
        <v>0</v>
      </c>
      <c r="P349" s="13">
        <f t="shared" si="0"/>
        <v>0</v>
      </c>
      <c r="Q349" s="13">
        <f t="shared" si="0"/>
        <v>0</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0</v>
      </c>
      <c r="N351" s="13">
        <f t="shared" si="10"/>
        <v>0</v>
      </c>
      <c r="O351" s="13">
        <f t="shared" si="10"/>
        <v>0</v>
      </c>
      <c r="P351" s="13">
        <f t="shared" si="10"/>
        <v>0</v>
      </c>
      <c r="Q351" s="13">
        <f t="shared" si="10"/>
        <v>0</v>
      </c>
      <c r="R351" s="13">
        <f t="shared" si="10"/>
        <v>0</v>
      </c>
      <c r="BR351" t="s">
        <v>0</v>
      </c>
      <c r="BS351" s="13">
        <f>MIN(BS$2:BS$305)</f>
        <v>100</v>
      </c>
      <c r="BT351" s="16"/>
      <c r="BU351" s="16"/>
      <c r="BV351" s="16"/>
      <c r="BW351" s="13">
        <f t="shared" ref="BW351:BZ351" si="78">MIN(BW$2:BW$305)</f>
        <v>39</v>
      </c>
      <c r="BX351" s="13">
        <f t="shared" si="78"/>
        <v>0</v>
      </c>
      <c r="BY351" s="13">
        <f t="shared" si="78"/>
        <v>0</v>
      </c>
      <c r="BZ351" s="13">
        <f t="shared" si="78"/>
        <v>0</v>
      </c>
    </row>
    <row r="352" spans="1:140" x14ac:dyDescent="0.25">
      <c r="A352">
        <v>4</v>
      </c>
      <c r="L352" s="13">
        <f t="shared" si="15"/>
        <v>0</v>
      </c>
      <c r="M352" s="13">
        <f t="shared" si="15"/>
        <v>0</v>
      </c>
      <c r="N352" s="13">
        <f t="shared" si="15"/>
        <v>0</v>
      </c>
      <c r="O352" s="13">
        <f t="shared" si="15"/>
        <v>0</v>
      </c>
      <c r="P352" s="13">
        <f t="shared" si="15"/>
        <v>0</v>
      </c>
      <c r="Q352" s="13">
        <f t="shared" si="15"/>
        <v>0</v>
      </c>
      <c r="R352" s="13">
        <f t="shared" si="15"/>
        <v>0</v>
      </c>
      <c r="BR352" t="s">
        <v>1</v>
      </c>
      <c r="BS352" s="13">
        <f>MAX(BS$2:BS$305)</f>
        <v>100</v>
      </c>
      <c r="BT352" s="16"/>
      <c r="BU352" s="16"/>
      <c r="BV352" s="16"/>
      <c r="BW352" s="13">
        <f t="shared" ref="BW352:BZ352" si="79">MAX(BW$2:BW$305)</f>
        <v>39</v>
      </c>
      <c r="BX352" s="13">
        <f t="shared" si="79"/>
        <v>0</v>
      </c>
      <c r="BY352" s="13">
        <f t="shared" si="79"/>
        <v>0</v>
      </c>
      <c r="BZ352" s="13">
        <f t="shared" si="79"/>
        <v>0</v>
      </c>
    </row>
    <row r="353" spans="1:78" x14ac:dyDescent="0.25">
      <c r="A353">
        <v>5</v>
      </c>
      <c r="L353" s="13">
        <f t="shared" si="20"/>
        <v>0</v>
      </c>
      <c r="M353" s="13">
        <f t="shared" si="20"/>
        <v>0</v>
      </c>
      <c r="O353" s="13">
        <f t="shared" si="20"/>
        <v>0</v>
      </c>
      <c r="P353" s="13">
        <f t="shared" si="20"/>
        <v>0</v>
      </c>
      <c r="Q353" s="13">
        <f t="shared" si="20"/>
        <v>0</v>
      </c>
      <c r="R353" s="13">
        <f t="shared" si="20"/>
        <v>0</v>
      </c>
      <c r="BR353" t="s">
        <v>2</v>
      </c>
      <c r="BS353" s="19">
        <f>AVERAGE(BS$2:BS$305)</f>
        <v>100</v>
      </c>
      <c r="BT353" s="22"/>
      <c r="BU353" s="22"/>
      <c r="BV353" s="22"/>
      <c r="BW353" s="19">
        <f t="shared" ref="BW353:BZ353" si="80">AVERAGE(BW$2:BW$305)</f>
        <v>39</v>
      </c>
      <c r="BX353" s="19" t="e">
        <f t="shared" si="80"/>
        <v>#DIV/0!</v>
      </c>
      <c r="BY353" s="19">
        <f t="shared" si="80"/>
        <v>0</v>
      </c>
      <c r="BZ353" s="19" t="e">
        <f t="shared" si="80"/>
        <v>#DIV/0!</v>
      </c>
    </row>
    <row r="354" spans="1:78" x14ac:dyDescent="0.25">
      <c r="A354">
        <v>6</v>
      </c>
      <c r="L354" s="13">
        <f t="shared" si="24"/>
        <v>0</v>
      </c>
      <c r="M354" s="13">
        <f t="shared" si="24"/>
        <v>0</v>
      </c>
      <c r="O354" s="13">
        <f t="shared" si="24"/>
        <v>0</v>
      </c>
      <c r="P354" s="13">
        <f t="shared" si="24"/>
        <v>0</v>
      </c>
      <c r="Q354" s="13">
        <f t="shared" si="24"/>
        <v>0</v>
      </c>
      <c r="R354" s="13">
        <f t="shared" si="24"/>
        <v>0</v>
      </c>
      <c r="BR354" t="s">
        <v>3</v>
      </c>
      <c r="BS354" s="13">
        <f>MEDIAN(BS$2:BS$305)</f>
        <v>100</v>
      </c>
      <c r="BT354" s="16"/>
      <c r="BU354" s="16"/>
      <c r="BV354" s="16"/>
      <c r="BW354" s="13">
        <f t="shared" ref="BW354:BZ354" si="81">MEDIAN(BW$2:BW$305)</f>
        <v>39</v>
      </c>
      <c r="BX354" s="13" t="e">
        <f t="shared" si="81"/>
        <v>#NUM!</v>
      </c>
      <c r="BY354" s="13">
        <f t="shared" si="81"/>
        <v>0</v>
      </c>
      <c r="BZ354" s="13" t="e">
        <f t="shared" si="81"/>
        <v>#NUM!</v>
      </c>
    </row>
    <row r="355" spans="1:78" x14ac:dyDescent="0.25">
      <c r="A355">
        <v>7</v>
      </c>
      <c r="L355" s="13">
        <f t="shared" si="28"/>
        <v>0</v>
      </c>
      <c r="M355" s="13">
        <f t="shared" si="28"/>
        <v>0</v>
      </c>
      <c r="O355" s="13">
        <f t="shared" si="28"/>
        <v>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0</v>
      </c>
      <c r="O356" s="13">
        <f t="shared" si="82"/>
        <v>0</v>
      </c>
      <c r="P356" s="13">
        <f t="shared" si="82"/>
        <v>0</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0</v>
      </c>
      <c r="Q359" s="13">
        <f t="shared" si="85"/>
        <v>0</v>
      </c>
      <c r="R359" s="13">
        <f t="shared" si="85"/>
        <v>0</v>
      </c>
      <c r="BR359" s="7" t="s">
        <v>11</v>
      </c>
      <c r="BS359">
        <f>COUNTIFS(BS$2:BS$305,"&gt;19",BS$2:BS$305,"&lt;40")</f>
        <v>0</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0</v>
      </c>
      <c r="BW360" s="13">
        <f>304-BW333</f>
        <v>1</v>
      </c>
      <c r="BX360" s="13">
        <f t="shared" ref="BX360:BZ360" si="87">304-BX333</f>
        <v>0</v>
      </c>
      <c r="BY360" s="13">
        <f t="shared" si="87"/>
        <v>1</v>
      </c>
      <c r="BZ360" s="13">
        <f t="shared" si="87"/>
        <v>0</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0</v>
      </c>
    </row>
    <row r="362" spans="1:78" x14ac:dyDescent="0.25">
      <c r="A362">
        <v>14</v>
      </c>
      <c r="L362" s="13">
        <f>COUNTIF(L$2:L$305,14)</f>
        <v>0</v>
      </c>
      <c r="M362" s="13">
        <f>COUNTIF(M$2:M$305,14)</f>
        <v>0</v>
      </c>
      <c r="P362" s="13">
        <f t="shared" ref="P362" si="89">COUNTIF(P$2:P$305,14)</f>
        <v>0</v>
      </c>
      <c r="Q362" s="13">
        <f>COUNTIF(Q$2:Q$305,14)</f>
        <v>0</v>
      </c>
      <c r="BR362" s="7" t="s">
        <v>14</v>
      </c>
      <c r="BS362">
        <f>COUNTIF(BS$2:BS$305,"&gt;79")</f>
        <v>6</v>
      </c>
    </row>
    <row r="363" spans="1:78" x14ac:dyDescent="0.25">
      <c r="A363">
        <v>15</v>
      </c>
      <c r="P363" s="13">
        <f t="shared" ref="P363" si="90">COUNTIF(P$2:P$305,15)</f>
        <v>0</v>
      </c>
      <c r="Q363" s="13">
        <f>COUNTIF(Q$2:Q$305,15)</f>
        <v>0</v>
      </c>
      <c r="BS363">
        <f>SUM(BS358:BS362)</f>
        <v>6</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0</v>
      </c>
    </row>
    <row r="369" spans="1:71" x14ac:dyDescent="0.25">
      <c r="A369">
        <v>21</v>
      </c>
      <c r="P369" s="13">
        <f>COUNTIF(P$2:P$305,21)</f>
        <v>0</v>
      </c>
      <c r="BR369" s="7" t="s">
        <v>13</v>
      </c>
      <c r="BS369" s="4">
        <f>BS361/BS363</f>
        <v>0</v>
      </c>
    </row>
    <row r="370" spans="1:71" x14ac:dyDescent="0.25">
      <c r="A370">
        <v>22</v>
      </c>
      <c r="P370" s="13">
        <f>COUNTIF(P$2:P$305,22)</f>
        <v>0</v>
      </c>
      <c r="BR370" s="7" t="s">
        <v>14</v>
      </c>
      <c r="BS370" s="4">
        <f>BS362/BS363</f>
        <v>1</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1</v>
      </c>
      <c r="O378" s="13">
        <f>SUM(O349:O358)</f>
        <v>0</v>
      </c>
      <c r="P378" s="13">
        <f>SUM(P349:P376)</f>
        <v>0</v>
      </c>
      <c r="Q378" s="13">
        <f>SUM(Q349:Q363)</f>
        <v>0</v>
      </c>
      <c r="R378" s="13">
        <f>SUM(R349:R359)</f>
        <v>0</v>
      </c>
    </row>
    <row r="380" spans="1:71" x14ac:dyDescent="0.25">
      <c r="A380">
        <v>1</v>
      </c>
      <c r="L380" s="14" t="e">
        <f>L349/L$378</f>
        <v>#DIV/0!</v>
      </c>
      <c r="M380" s="14" t="e">
        <f t="shared" ref="M380:R380" si="91">M349/M$378</f>
        <v>#DIV/0!</v>
      </c>
      <c r="N380" s="14">
        <f t="shared" si="91"/>
        <v>1</v>
      </c>
      <c r="O380" s="14" t="e">
        <f t="shared" si="91"/>
        <v>#DIV/0!</v>
      </c>
      <c r="P380" s="14" t="e">
        <f t="shared" si="91"/>
        <v>#DIV/0!</v>
      </c>
      <c r="Q380" s="14" t="e">
        <f t="shared" si="91"/>
        <v>#DIV/0!</v>
      </c>
      <c r="R380" s="14" t="e">
        <f t="shared" si="91"/>
        <v>#DIV/0!</v>
      </c>
    </row>
    <row r="381" spans="1:71" x14ac:dyDescent="0.25">
      <c r="A381">
        <v>2</v>
      </c>
      <c r="L381" s="14" t="e">
        <f t="shared" ref="L381:R396" si="92">L350/L$378</f>
        <v>#DIV/0!</v>
      </c>
      <c r="M381" s="14" t="e">
        <f t="shared" si="92"/>
        <v>#DIV/0!</v>
      </c>
      <c r="N381" s="14">
        <f t="shared" si="92"/>
        <v>0</v>
      </c>
      <c r="O381" s="14" t="e">
        <f t="shared" si="92"/>
        <v>#DIV/0!</v>
      </c>
      <c r="P381" s="14" t="e">
        <f t="shared" si="92"/>
        <v>#DIV/0!</v>
      </c>
      <c r="Q381" s="14" t="e">
        <f t="shared" si="92"/>
        <v>#DIV/0!</v>
      </c>
      <c r="R381" s="14" t="e">
        <f t="shared" si="92"/>
        <v>#DIV/0!</v>
      </c>
    </row>
    <row r="382" spans="1:71" x14ac:dyDescent="0.25">
      <c r="A382">
        <v>3</v>
      </c>
      <c r="L382" s="14" t="e">
        <f t="shared" si="92"/>
        <v>#DIV/0!</v>
      </c>
      <c r="M382" s="14" t="e">
        <f t="shared" si="92"/>
        <v>#DIV/0!</v>
      </c>
      <c r="N382" s="14">
        <f t="shared" si="92"/>
        <v>0</v>
      </c>
      <c r="O382" s="14" t="e">
        <f t="shared" si="92"/>
        <v>#DIV/0!</v>
      </c>
      <c r="P382" s="14" t="e">
        <f t="shared" si="92"/>
        <v>#DIV/0!</v>
      </c>
      <c r="Q382" s="14" t="e">
        <f t="shared" si="92"/>
        <v>#DIV/0!</v>
      </c>
      <c r="R382" s="14" t="e">
        <f t="shared" si="92"/>
        <v>#DIV/0!</v>
      </c>
    </row>
    <row r="383" spans="1:71" x14ac:dyDescent="0.25">
      <c r="A383">
        <v>4</v>
      </c>
      <c r="L383" s="14" t="e">
        <f t="shared" si="92"/>
        <v>#DIV/0!</v>
      </c>
      <c r="M383" s="14" t="e">
        <f t="shared" si="92"/>
        <v>#DIV/0!</v>
      </c>
      <c r="N383" s="14">
        <f t="shared" si="92"/>
        <v>0</v>
      </c>
      <c r="O383" s="14" t="e">
        <f t="shared" si="92"/>
        <v>#DIV/0!</v>
      </c>
      <c r="P383" s="14" t="e">
        <f t="shared" si="92"/>
        <v>#DIV/0!</v>
      </c>
      <c r="Q383" s="14" t="e">
        <f t="shared" si="92"/>
        <v>#DIV/0!</v>
      </c>
      <c r="R383" s="14" t="e">
        <f t="shared" si="92"/>
        <v>#DIV/0!</v>
      </c>
    </row>
    <row r="384" spans="1:71" x14ac:dyDescent="0.25">
      <c r="A384">
        <v>5</v>
      </c>
      <c r="L384" s="14" t="e">
        <f t="shared" si="92"/>
        <v>#DIV/0!</v>
      </c>
      <c r="M384" s="14" t="e">
        <f t="shared" si="92"/>
        <v>#DIV/0!</v>
      </c>
      <c r="N384" s="14">
        <f t="shared" si="92"/>
        <v>0</v>
      </c>
      <c r="O384" s="14" t="e">
        <f t="shared" si="92"/>
        <v>#DIV/0!</v>
      </c>
      <c r="P384" s="14" t="e">
        <f t="shared" si="92"/>
        <v>#DIV/0!</v>
      </c>
      <c r="Q384" s="14" t="e">
        <f t="shared" si="92"/>
        <v>#DIV/0!</v>
      </c>
      <c r="R384" s="14" t="e">
        <f t="shared" si="92"/>
        <v>#DIV/0!</v>
      </c>
    </row>
    <row r="385" spans="1:18" x14ac:dyDescent="0.25">
      <c r="A385">
        <v>6</v>
      </c>
      <c r="L385" s="14" t="e">
        <f t="shared" si="92"/>
        <v>#DIV/0!</v>
      </c>
      <c r="M385" s="14" t="e">
        <f t="shared" si="92"/>
        <v>#DIV/0!</v>
      </c>
      <c r="N385" s="14"/>
      <c r="O385" s="14" t="e">
        <f t="shared" si="92"/>
        <v>#DIV/0!</v>
      </c>
      <c r="P385" s="14" t="e">
        <f t="shared" si="92"/>
        <v>#DIV/0!</v>
      </c>
      <c r="Q385" s="14" t="e">
        <f t="shared" si="92"/>
        <v>#DIV/0!</v>
      </c>
      <c r="R385" s="14" t="e">
        <f t="shared" si="92"/>
        <v>#DIV/0!</v>
      </c>
    </row>
    <row r="386" spans="1:18" x14ac:dyDescent="0.25">
      <c r="A386">
        <v>7</v>
      </c>
      <c r="L386" s="14" t="e">
        <f t="shared" si="92"/>
        <v>#DIV/0!</v>
      </c>
      <c r="M386" s="14" t="e">
        <f t="shared" si="92"/>
        <v>#DIV/0!</v>
      </c>
      <c r="N386" s="14"/>
      <c r="O386" s="14" t="e">
        <f t="shared" si="92"/>
        <v>#DIV/0!</v>
      </c>
      <c r="P386" s="14" t="e">
        <f t="shared" si="92"/>
        <v>#DIV/0!</v>
      </c>
      <c r="Q386" s="14" t="e">
        <f t="shared" si="92"/>
        <v>#DIV/0!</v>
      </c>
      <c r="R386" s="14" t="e">
        <f t="shared" si="92"/>
        <v>#DIV/0!</v>
      </c>
    </row>
    <row r="387" spans="1:18" x14ac:dyDescent="0.25">
      <c r="A387">
        <v>8</v>
      </c>
      <c r="L387" s="14" t="e">
        <f t="shared" si="92"/>
        <v>#DIV/0!</v>
      </c>
      <c r="M387" s="14" t="e">
        <f t="shared" si="92"/>
        <v>#DIV/0!</v>
      </c>
      <c r="N387" s="14"/>
      <c r="O387" s="14" t="e">
        <f t="shared" si="92"/>
        <v>#DIV/0!</v>
      </c>
      <c r="P387" s="14" t="e">
        <f t="shared" si="92"/>
        <v>#DIV/0!</v>
      </c>
      <c r="Q387" s="14" t="e">
        <f t="shared" si="92"/>
        <v>#DIV/0!</v>
      </c>
      <c r="R387" s="14" t="e">
        <f t="shared" si="92"/>
        <v>#DIV/0!</v>
      </c>
    </row>
    <row r="388" spans="1:18" x14ac:dyDescent="0.25">
      <c r="A388">
        <v>9</v>
      </c>
      <c r="L388" s="14" t="e">
        <f t="shared" si="92"/>
        <v>#DIV/0!</v>
      </c>
      <c r="M388" s="14" t="e">
        <f t="shared" si="92"/>
        <v>#DIV/0!</v>
      </c>
      <c r="N388" s="14"/>
      <c r="O388" s="14" t="e">
        <f t="shared" si="92"/>
        <v>#DIV/0!</v>
      </c>
      <c r="P388" s="14" t="e">
        <f t="shared" si="92"/>
        <v>#DIV/0!</v>
      </c>
      <c r="Q388" s="14" t="e">
        <f t="shared" si="92"/>
        <v>#DIV/0!</v>
      </c>
      <c r="R388" s="14" t="e">
        <f t="shared" si="92"/>
        <v>#DIV/0!</v>
      </c>
    </row>
    <row r="389" spans="1:18" x14ac:dyDescent="0.25">
      <c r="A389">
        <v>10</v>
      </c>
      <c r="L389" s="14" t="e">
        <f t="shared" si="92"/>
        <v>#DIV/0!</v>
      </c>
      <c r="M389" s="14" t="e">
        <f t="shared" si="92"/>
        <v>#DIV/0!</v>
      </c>
      <c r="N389" s="14"/>
      <c r="O389" s="14" t="e">
        <f t="shared" si="92"/>
        <v>#DIV/0!</v>
      </c>
      <c r="P389" s="14" t="e">
        <f t="shared" si="92"/>
        <v>#DIV/0!</v>
      </c>
      <c r="Q389" s="14" t="e">
        <f t="shared" si="92"/>
        <v>#DIV/0!</v>
      </c>
      <c r="R389" s="14" t="e">
        <f t="shared" si="92"/>
        <v>#DIV/0!</v>
      </c>
    </row>
    <row r="390" spans="1:18" x14ac:dyDescent="0.25">
      <c r="A390">
        <v>11</v>
      </c>
      <c r="L390" s="14" t="e">
        <f t="shared" si="92"/>
        <v>#DIV/0!</v>
      </c>
      <c r="M390" s="14" t="e">
        <f t="shared" si="92"/>
        <v>#DIV/0!</v>
      </c>
      <c r="N390" s="14"/>
      <c r="O390" s="14"/>
      <c r="P390" s="14" t="e">
        <f t="shared" si="92"/>
        <v>#DIV/0!</v>
      </c>
      <c r="Q390" s="14" t="e">
        <f t="shared" si="92"/>
        <v>#DIV/0!</v>
      </c>
      <c r="R390" s="14" t="e">
        <f t="shared" si="92"/>
        <v>#DIV/0!</v>
      </c>
    </row>
    <row r="391" spans="1:18" x14ac:dyDescent="0.25">
      <c r="A391">
        <v>12</v>
      </c>
      <c r="L391" s="14" t="e">
        <f t="shared" si="92"/>
        <v>#DIV/0!</v>
      </c>
      <c r="M391" s="14" t="e">
        <f t="shared" si="92"/>
        <v>#DIV/0!</v>
      </c>
      <c r="N391" s="14"/>
      <c r="O391" s="14"/>
      <c r="P391" s="14" t="e">
        <f t="shared" si="92"/>
        <v>#DIV/0!</v>
      </c>
      <c r="Q391" s="14" t="e">
        <f t="shared" si="92"/>
        <v>#DIV/0!</v>
      </c>
      <c r="R391" s="14"/>
    </row>
    <row r="392" spans="1:18" x14ac:dyDescent="0.25">
      <c r="A392">
        <v>13</v>
      </c>
      <c r="L392" s="14" t="e">
        <f t="shared" si="92"/>
        <v>#DIV/0!</v>
      </c>
      <c r="M392" s="14" t="e">
        <f t="shared" si="92"/>
        <v>#DIV/0!</v>
      </c>
      <c r="N392" s="14"/>
      <c r="O392" s="14"/>
      <c r="P392" s="14" t="e">
        <f t="shared" si="92"/>
        <v>#DIV/0!</v>
      </c>
      <c r="Q392" s="14" t="e">
        <f t="shared" si="92"/>
        <v>#DIV/0!</v>
      </c>
      <c r="R392" s="14"/>
    </row>
    <row r="393" spans="1:18" x14ac:dyDescent="0.25">
      <c r="A393">
        <v>14</v>
      </c>
      <c r="L393" s="14" t="e">
        <f t="shared" si="92"/>
        <v>#DIV/0!</v>
      </c>
      <c r="M393" s="14" t="e">
        <f t="shared" si="92"/>
        <v>#DIV/0!</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f t="shared" si="94"/>
        <v>1</v>
      </c>
      <c r="O409" s="14" t="e">
        <f t="shared" si="94"/>
        <v>#DIV/0!</v>
      </c>
      <c r="P409" s="14" t="e">
        <f t="shared" si="94"/>
        <v>#DIV/0!</v>
      </c>
      <c r="Q409" s="14" t="e">
        <f t="shared" si="94"/>
        <v>#DIV/0!</v>
      </c>
      <c r="R409" s="14" t="e">
        <f t="shared" si="94"/>
        <v>#DIV/0!</v>
      </c>
    </row>
    <row r="413" spans="1:18" x14ac:dyDescent="0.25">
      <c r="A413" t="s">
        <v>0</v>
      </c>
      <c r="B413" s="24">
        <f>MIN(B$2:B$305)</f>
        <v>15</v>
      </c>
      <c r="C413" s="24">
        <f>MIN(C$2:C$305)</f>
        <v>18</v>
      </c>
    </row>
    <row r="414" spans="1:18" x14ac:dyDescent="0.25">
      <c r="A414" t="s">
        <v>1</v>
      </c>
      <c r="B414" s="24">
        <f>MAX(B$2:B$305)</f>
        <v>36</v>
      </c>
      <c r="C414" s="24">
        <f>MAX(C$2:C$305)</f>
        <v>50</v>
      </c>
    </row>
    <row r="415" spans="1:18" x14ac:dyDescent="0.25">
      <c r="A415" t="s">
        <v>2</v>
      </c>
      <c r="B415" s="24">
        <f>AVERAGE(B$2:B$305)</f>
        <v>22.666666666666668</v>
      </c>
      <c r="C415" s="24">
        <f>AVERAGE(C$2:C$305)</f>
        <v>35</v>
      </c>
    </row>
    <row r="416" spans="1:18" x14ac:dyDescent="0.25">
      <c r="A416" t="s">
        <v>3</v>
      </c>
      <c r="B416" s="24">
        <f>MEDIAN(B$2:B$305)</f>
        <v>17</v>
      </c>
      <c r="C416" s="24">
        <f>MEDIAN(C$2:C$305)</f>
        <v>36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I1" workbookViewId="0">
      <pane ySplit="1" topLeftCell="A321"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65" max="65" width="18.7109375" customWidth="1"/>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139" x14ac:dyDescent="0.25">
      <c r="A81" s="10"/>
      <c r="BW81" s="20"/>
      <c r="BX81" s="20"/>
      <c r="BY81" s="20"/>
      <c r="BZ81" s="20"/>
    </row>
    <row r="82" spans="1:139" x14ac:dyDescent="0.25">
      <c r="A82" s="10"/>
      <c r="BW82" s="20"/>
      <c r="BX82" s="20"/>
      <c r="BY82" s="20"/>
      <c r="BZ82" s="20"/>
    </row>
    <row r="83" spans="1:139" x14ac:dyDescent="0.25">
      <c r="A83" s="10"/>
      <c r="BW83" s="20"/>
      <c r="BX83" s="20"/>
      <c r="BY83" s="20"/>
      <c r="BZ83" s="20"/>
    </row>
    <row r="84" spans="1:139" x14ac:dyDescent="0.25">
      <c r="A84" s="10"/>
      <c r="BW84" s="20"/>
      <c r="BX84" s="20"/>
      <c r="BY84" s="20"/>
      <c r="BZ84" s="20"/>
    </row>
    <row r="85" spans="1:139" x14ac:dyDescent="0.25">
      <c r="A85" s="10"/>
      <c r="BW85" s="20"/>
      <c r="BX85" s="20"/>
      <c r="BY85" s="20"/>
      <c r="BZ85" s="20"/>
    </row>
    <row r="86" spans="1:139" x14ac:dyDescent="0.25">
      <c r="A86" s="10"/>
      <c r="BW86" s="20"/>
      <c r="BX86" s="20"/>
      <c r="BY86" s="20"/>
      <c r="BZ86" s="20"/>
    </row>
    <row r="87" spans="1:139" x14ac:dyDescent="0.25">
      <c r="A87" s="10"/>
      <c r="BW87" s="20"/>
      <c r="BX87" s="20"/>
      <c r="BY87" s="20"/>
      <c r="BZ87" s="20"/>
    </row>
    <row r="88" spans="1:139" x14ac:dyDescent="0.25">
      <c r="A88" s="10"/>
      <c r="BW88" s="20"/>
      <c r="BX88" s="20"/>
      <c r="BY88" s="20"/>
      <c r="BZ88" s="20"/>
    </row>
    <row r="89" spans="1:139" x14ac:dyDescent="0.25">
      <c r="A89" s="10"/>
      <c r="BW89" s="20"/>
      <c r="BX89" s="20"/>
      <c r="BY89" s="20"/>
      <c r="BZ89" s="20"/>
    </row>
    <row r="90" spans="1:139" x14ac:dyDescent="0.25">
      <c r="A90" s="9"/>
      <c r="E90" s="1"/>
      <c r="H90" s="1"/>
      <c r="BW90" s="20"/>
      <c r="BX90" s="20"/>
      <c r="BY90" s="20"/>
      <c r="BZ90" s="20"/>
    </row>
    <row r="91" spans="1:139" x14ac:dyDescent="0.25">
      <c r="A91" s="10"/>
      <c r="BW91" s="20"/>
      <c r="BX91" s="20"/>
      <c r="BY91" s="20"/>
      <c r="BZ91" s="20"/>
    </row>
    <row r="92" spans="1:139" x14ac:dyDescent="0.25">
      <c r="A92" s="10"/>
      <c r="BW92" s="20"/>
      <c r="BX92" s="20"/>
      <c r="BY92" s="20"/>
      <c r="BZ92" s="20"/>
    </row>
    <row r="93" spans="1:139" x14ac:dyDescent="0.25">
      <c r="A93" s="10"/>
      <c r="BW93" s="20"/>
      <c r="BX93" s="20"/>
      <c r="BY93" s="20"/>
      <c r="BZ93" s="20"/>
    </row>
    <row r="94" spans="1:139" x14ac:dyDescent="0.25">
      <c r="A94" s="10"/>
      <c r="BW94" s="20"/>
      <c r="BX94" s="20"/>
      <c r="BY94" s="20"/>
      <c r="BZ94" s="20"/>
    </row>
    <row r="95" spans="1:139" x14ac:dyDescent="0.25">
      <c r="A95" s="10"/>
      <c r="BW95" s="20"/>
      <c r="BX95" s="20"/>
      <c r="BY95" s="20"/>
      <c r="BZ95" s="20"/>
    </row>
    <row r="96" spans="1:139" x14ac:dyDescent="0.25">
      <c r="A96" s="9">
        <v>43559.596898148149</v>
      </c>
      <c r="B96">
        <v>100</v>
      </c>
      <c r="C96">
        <v>61</v>
      </c>
      <c r="D96">
        <v>2</v>
      </c>
      <c r="E96" s="1">
        <v>1</v>
      </c>
      <c r="F96">
        <v>7</v>
      </c>
      <c r="G96">
        <v>3</v>
      </c>
      <c r="H96" s="1">
        <v>2</v>
      </c>
      <c r="I96">
        <v>6</v>
      </c>
      <c r="J96">
        <v>2</v>
      </c>
      <c r="K96">
        <v>4</v>
      </c>
      <c r="O96" s="13">
        <v>4</v>
      </c>
      <c r="S96">
        <v>2</v>
      </c>
      <c r="AL96" s="16">
        <v>2</v>
      </c>
      <c r="AM96" s="13">
        <v>6</v>
      </c>
      <c r="AP96">
        <v>1</v>
      </c>
      <c r="AU96">
        <v>1</v>
      </c>
      <c r="AX96">
        <v>1</v>
      </c>
      <c r="BA96">
        <v>1</v>
      </c>
      <c r="BD96">
        <v>1</v>
      </c>
      <c r="BG96">
        <v>1</v>
      </c>
      <c r="BJ96">
        <v>1</v>
      </c>
      <c r="BL96">
        <v>1</v>
      </c>
      <c r="BN96">
        <v>1</v>
      </c>
      <c r="BO96">
        <v>1</v>
      </c>
      <c r="BP96">
        <v>1</v>
      </c>
      <c r="BS96" s="13">
        <v>71</v>
      </c>
      <c r="BW96" s="20">
        <v>125</v>
      </c>
      <c r="BX96" s="20">
        <v>75</v>
      </c>
      <c r="BY96" s="20">
        <v>35</v>
      </c>
      <c r="BZ96" s="20">
        <v>25</v>
      </c>
      <c r="CC96">
        <v>1</v>
      </c>
      <c r="CD96">
        <v>1</v>
      </c>
      <c r="CF96">
        <v>1</v>
      </c>
      <c r="CG96">
        <v>1</v>
      </c>
      <c r="CL96">
        <v>1</v>
      </c>
      <c r="CP96">
        <v>1</v>
      </c>
      <c r="CT96" s="16">
        <v>13</v>
      </c>
      <c r="CU96" s="16">
        <v>16</v>
      </c>
      <c r="CV96" s="16">
        <v>13</v>
      </c>
      <c r="CW96" s="16">
        <v>16</v>
      </c>
      <c r="CX96" s="16">
        <v>16</v>
      </c>
      <c r="DA96" s="16">
        <v>13</v>
      </c>
      <c r="DB96" s="16">
        <v>13</v>
      </c>
      <c r="DC96" s="16">
        <v>13</v>
      </c>
      <c r="DD96">
        <v>1</v>
      </c>
      <c r="DE96">
        <v>1</v>
      </c>
      <c r="DG96">
        <v>1</v>
      </c>
      <c r="DM96" t="s">
        <v>214</v>
      </c>
      <c r="DN96" t="s">
        <v>215</v>
      </c>
      <c r="DO96" s="13">
        <v>8</v>
      </c>
      <c r="DP96" s="13">
        <v>8</v>
      </c>
      <c r="DQ96" s="13">
        <v>8</v>
      </c>
      <c r="DR96" s="13">
        <v>6</v>
      </c>
      <c r="DS96">
        <v>1</v>
      </c>
      <c r="DV96">
        <v>1</v>
      </c>
      <c r="EA96">
        <v>1</v>
      </c>
      <c r="EH96">
        <v>1</v>
      </c>
      <c r="EI96">
        <v>1</v>
      </c>
    </row>
    <row r="97" spans="1:139" x14ac:dyDescent="0.25">
      <c r="A97" s="9">
        <v>43585.605092592596</v>
      </c>
      <c r="B97">
        <v>93</v>
      </c>
      <c r="D97">
        <v>5</v>
      </c>
      <c r="E97" s="1">
        <v>1</v>
      </c>
      <c r="F97">
        <v>2</v>
      </c>
      <c r="G97">
        <v>4</v>
      </c>
      <c r="H97" s="1">
        <v>1</v>
      </c>
      <c r="I97">
        <v>4</v>
      </c>
      <c r="J97">
        <v>1</v>
      </c>
      <c r="K97">
        <v>4</v>
      </c>
      <c r="O97" s="13">
        <v>3</v>
      </c>
      <c r="S97">
        <v>3</v>
      </c>
      <c r="AL97" s="16">
        <v>3</v>
      </c>
      <c r="AM97" s="13">
        <v>6</v>
      </c>
      <c r="AN97">
        <v>1</v>
      </c>
      <c r="AP97">
        <v>1</v>
      </c>
      <c r="AU97">
        <v>1</v>
      </c>
      <c r="AV97">
        <v>1</v>
      </c>
      <c r="AY97">
        <v>1</v>
      </c>
      <c r="BD97">
        <v>1</v>
      </c>
      <c r="BG97">
        <v>1</v>
      </c>
      <c r="BJ97">
        <v>1</v>
      </c>
      <c r="BL97">
        <v>1</v>
      </c>
      <c r="BN97">
        <v>1</v>
      </c>
      <c r="BO97">
        <v>1</v>
      </c>
      <c r="BP97">
        <v>1</v>
      </c>
      <c r="BS97" s="13">
        <v>87</v>
      </c>
      <c r="BW97" s="20"/>
      <c r="BX97" s="20"/>
      <c r="BY97" s="20"/>
      <c r="BZ97" s="20"/>
      <c r="CA97">
        <v>1</v>
      </c>
      <c r="CC97">
        <v>1</v>
      </c>
      <c r="CD97">
        <v>1</v>
      </c>
      <c r="CF97">
        <v>1</v>
      </c>
      <c r="CL97">
        <v>1</v>
      </c>
      <c r="CP97">
        <v>1</v>
      </c>
      <c r="CT97" s="16">
        <v>18</v>
      </c>
      <c r="CU97" s="16">
        <v>15</v>
      </c>
      <c r="CV97" s="16">
        <v>15</v>
      </c>
      <c r="CW97" s="16">
        <v>15</v>
      </c>
      <c r="CX97" s="16">
        <v>15</v>
      </c>
      <c r="CY97" s="16">
        <v>16</v>
      </c>
      <c r="CZ97" s="16">
        <v>16</v>
      </c>
      <c r="DA97" s="16">
        <v>15</v>
      </c>
      <c r="DB97" s="16">
        <v>16</v>
      </c>
      <c r="DC97" s="16">
        <v>16</v>
      </c>
      <c r="DD97">
        <v>1</v>
      </c>
      <c r="DE97">
        <v>1</v>
      </c>
      <c r="DF97">
        <v>1</v>
      </c>
      <c r="DG97">
        <v>1</v>
      </c>
      <c r="DJ97">
        <v>1</v>
      </c>
      <c r="DO97" s="13">
        <v>8</v>
      </c>
      <c r="DP97" s="13">
        <v>8</v>
      </c>
      <c r="DQ97" s="13">
        <v>5</v>
      </c>
      <c r="DR97" s="13">
        <v>10</v>
      </c>
      <c r="DV97">
        <v>1</v>
      </c>
      <c r="EA97">
        <v>1</v>
      </c>
      <c r="EF97">
        <v>7</v>
      </c>
      <c r="EH97">
        <v>2</v>
      </c>
      <c r="EI97">
        <v>2</v>
      </c>
    </row>
    <row r="98" spans="1:139" x14ac:dyDescent="0.25">
      <c r="A98" s="9">
        <v>43585.610995370371</v>
      </c>
      <c r="B98">
        <v>82</v>
      </c>
      <c r="C98">
        <v>95</v>
      </c>
      <c r="D98">
        <v>6</v>
      </c>
      <c r="E98" s="1">
        <v>2</v>
      </c>
      <c r="F98">
        <v>6</v>
      </c>
      <c r="G98">
        <v>7</v>
      </c>
      <c r="H98" s="1">
        <v>4</v>
      </c>
      <c r="I98">
        <v>3</v>
      </c>
      <c r="J98">
        <v>1</v>
      </c>
      <c r="K98">
        <v>4</v>
      </c>
      <c r="O98" s="13">
        <v>4</v>
      </c>
      <c r="S98">
        <v>4</v>
      </c>
      <c r="AL98" s="16">
        <v>4</v>
      </c>
      <c r="AM98" s="13">
        <v>5</v>
      </c>
      <c r="AN98">
        <v>1</v>
      </c>
      <c r="AQ98">
        <v>1</v>
      </c>
      <c r="AU98">
        <v>1</v>
      </c>
      <c r="AX98">
        <v>1</v>
      </c>
      <c r="AZ98">
        <v>1</v>
      </c>
      <c r="BD98">
        <v>1</v>
      </c>
      <c r="BG98">
        <v>1</v>
      </c>
      <c r="BJ98">
        <v>1</v>
      </c>
      <c r="BW98" s="20"/>
      <c r="BX98" s="20"/>
      <c r="BY98" s="20"/>
      <c r="BZ98" s="20"/>
      <c r="DM98" t="s">
        <v>230</v>
      </c>
      <c r="DN98" t="s">
        <v>231</v>
      </c>
      <c r="DO98" s="13">
        <v>8</v>
      </c>
      <c r="DP98" s="13">
        <v>8</v>
      </c>
      <c r="DQ98" s="13">
        <v>8</v>
      </c>
      <c r="DR98" s="13">
        <v>7</v>
      </c>
      <c r="DU98">
        <v>1</v>
      </c>
      <c r="DV98">
        <v>1</v>
      </c>
      <c r="EC98">
        <v>1</v>
      </c>
      <c r="EF98">
        <v>4</v>
      </c>
      <c r="EH98">
        <v>1</v>
      </c>
      <c r="EI98">
        <v>2</v>
      </c>
    </row>
    <row r="99" spans="1:139" x14ac:dyDescent="0.25">
      <c r="A99" s="9">
        <v>43585.612870370373</v>
      </c>
      <c r="C99">
        <v>6</v>
      </c>
      <c r="D99">
        <v>4</v>
      </c>
      <c r="E99" s="1">
        <v>4</v>
      </c>
      <c r="F99">
        <v>4</v>
      </c>
      <c r="G99">
        <v>2</v>
      </c>
      <c r="H99" s="1">
        <v>1</v>
      </c>
      <c r="I99">
        <v>1</v>
      </c>
      <c r="J99">
        <v>1</v>
      </c>
      <c r="K99">
        <v>4</v>
      </c>
      <c r="O99" s="13">
        <v>3</v>
      </c>
      <c r="S99">
        <v>3</v>
      </c>
      <c r="AL99" s="16">
        <v>3</v>
      </c>
      <c r="AM99" s="13">
        <v>5</v>
      </c>
      <c r="AN99">
        <v>1</v>
      </c>
      <c r="AO99" t="s">
        <v>232</v>
      </c>
      <c r="AQ99">
        <v>1</v>
      </c>
      <c r="AU99">
        <v>1</v>
      </c>
      <c r="AX99">
        <v>1</v>
      </c>
      <c r="AZ99">
        <v>1</v>
      </c>
      <c r="BB99">
        <v>1</v>
      </c>
      <c r="BF99">
        <v>1</v>
      </c>
      <c r="BH99">
        <v>1</v>
      </c>
      <c r="BW99" s="20"/>
      <c r="BX99" s="20"/>
      <c r="BY99" s="20"/>
      <c r="BZ99" s="20"/>
      <c r="CK99" t="s">
        <v>233</v>
      </c>
      <c r="DM99" t="s">
        <v>234</v>
      </c>
      <c r="DN99" t="s">
        <v>235</v>
      </c>
      <c r="DO99" s="13">
        <v>8</v>
      </c>
      <c r="DP99" s="13">
        <v>8</v>
      </c>
      <c r="DQ99" s="13">
        <v>6</v>
      </c>
      <c r="DR99" s="13">
        <v>6</v>
      </c>
      <c r="DU99">
        <v>1</v>
      </c>
      <c r="DV99">
        <v>1</v>
      </c>
      <c r="EA99">
        <v>1</v>
      </c>
      <c r="EF99">
        <v>3</v>
      </c>
      <c r="EH99">
        <v>2</v>
      </c>
      <c r="EI99">
        <v>2</v>
      </c>
    </row>
    <row r="100" spans="1:139" x14ac:dyDescent="0.25">
      <c r="A100" s="9">
        <v>43585.61515046296</v>
      </c>
      <c r="B100">
        <v>61</v>
      </c>
      <c r="C100">
        <v>11</v>
      </c>
      <c r="D100">
        <v>1</v>
      </c>
      <c r="E100" s="1">
        <v>1</v>
      </c>
      <c r="F100">
        <v>4</v>
      </c>
      <c r="G100">
        <v>3</v>
      </c>
      <c r="H100" s="1">
        <v>1</v>
      </c>
      <c r="I100">
        <v>6</v>
      </c>
      <c r="J100">
        <v>1</v>
      </c>
      <c r="K100">
        <v>4</v>
      </c>
      <c r="O100" s="13">
        <v>3</v>
      </c>
      <c r="S100">
        <v>3</v>
      </c>
      <c r="AL100" s="16">
        <v>4</v>
      </c>
      <c r="AM100" s="13">
        <v>7</v>
      </c>
      <c r="AN100">
        <v>1</v>
      </c>
      <c r="AP100">
        <v>1</v>
      </c>
      <c r="AU100">
        <v>1</v>
      </c>
      <c r="AX100">
        <v>1</v>
      </c>
      <c r="BA100">
        <v>1</v>
      </c>
      <c r="BD100">
        <v>1</v>
      </c>
      <c r="BG100">
        <v>1</v>
      </c>
      <c r="BJ100">
        <v>1</v>
      </c>
      <c r="BL100">
        <v>3</v>
      </c>
      <c r="BN100">
        <v>1</v>
      </c>
      <c r="BP100">
        <v>1</v>
      </c>
      <c r="BS100" s="13">
        <v>25</v>
      </c>
      <c r="BW100" s="20">
        <v>220</v>
      </c>
      <c r="BX100" s="20">
        <v>100</v>
      </c>
      <c r="BY100" s="20">
        <v>75</v>
      </c>
      <c r="BZ100" s="20"/>
      <c r="CB100">
        <v>1</v>
      </c>
      <c r="CC100">
        <v>1</v>
      </c>
      <c r="CD100">
        <v>1</v>
      </c>
      <c r="CF100">
        <v>1</v>
      </c>
      <c r="CG100">
        <v>1</v>
      </c>
      <c r="CI100">
        <v>1</v>
      </c>
      <c r="CJ100" t="s">
        <v>250</v>
      </c>
      <c r="CK100" t="s">
        <v>251</v>
      </c>
      <c r="CL100">
        <v>1</v>
      </c>
      <c r="CP100">
        <v>1</v>
      </c>
      <c r="CT100" s="16">
        <v>18</v>
      </c>
      <c r="CU100" s="16">
        <v>16</v>
      </c>
      <c r="CV100" s="16">
        <v>13</v>
      </c>
      <c r="CW100" s="16">
        <v>16</v>
      </c>
      <c r="CX100" s="16">
        <v>16</v>
      </c>
      <c r="CY100" s="16">
        <v>13</v>
      </c>
      <c r="CZ100" s="16">
        <v>13</v>
      </c>
      <c r="DA100" s="16">
        <v>13</v>
      </c>
      <c r="DB100" s="16">
        <v>13</v>
      </c>
      <c r="DC100" s="16">
        <v>13</v>
      </c>
      <c r="DD100">
        <v>1</v>
      </c>
      <c r="DE100">
        <v>1</v>
      </c>
      <c r="DF100">
        <v>1</v>
      </c>
      <c r="DG100">
        <v>1</v>
      </c>
      <c r="DM100" t="s">
        <v>252</v>
      </c>
      <c r="DN100" t="s">
        <v>253</v>
      </c>
      <c r="DO100" s="13">
        <v>8</v>
      </c>
      <c r="DP100" s="13">
        <v>8</v>
      </c>
      <c r="DQ100" s="13">
        <v>8</v>
      </c>
      <c r="DR100" s="13">
        <v>7</v>
      </c>
      <c r="DT100">
        <v>1</v>
      </c>
      <c r="DY100">
        <v>1</v>
      </c>
      <c r="ED100">
        <v>1</v>
      </c>
      <c r="EG100" t="s">
        <v>254</v>
      </c>
      <c r="EH100">
        <v>1</v>
      </c>
      <c r="EI100">
        <v>1</v>
      </c>
    </row>
    <row r="101" spans="1:139" x14ac:dyDescent="0.25">
      <c r="A101" s="9">
        <v>43585.617928240739</v>
      </c>
      <c r="B101">
        <v>98</v>
      </c>
      <c r="C101">
        <v>100</v>
      </c>
      <c r="D101">
        <v>6</v>
      </c>
      <c r="E101" s="1">
        <v>1</v>
      </c>
      <c r="F101">
        <v>3</v>
      </c>
      <c r="G101">
        <v>7</v>
      </c>
      <c r="H101" s="1">
        <v>2</v>
      </c>
      <c r="I101">
        <v>3</v>
      </c>
      <c r="J101">
        <v>2</v>
      </c>
      <c r="K101">
        <v>4</v>
      </c>
      <c r="O101" s="13">
        <v>4</v>
      </c>
      <c r="S101">
        <v>2</v>
      </c>
      <c r="AL101" s="16">
        <v>2</v>
      </c>
      <c r="AM101" s="13">
        <v>8</v>
      </c>
      <c r="AN101">
        <v>1</v>
      </c>
      <c r="AO101" t="s">
        <v>259</v>
      </c>
      <c r="AR101">
        <v>1</v>
      </c>
      <c r="AU101">
        <v>1</v>
      </c>
      <c r="AV101">
        <v>1</v>
      </c>
      <c r="AY101">
        <v>1</v>
      </c>
      <c r="BD101">
        <v>1</v>
      </c>
      <c r="BE101">
        <v>1</v>
      </c>
      <c r="BJ101">
        <v>1</v>
      </c>
      <c r="BW101" s="20"/>
      <c r="BX101" s="20"/>
      <c r="BY101" s="20"/>
      <c r="BZ101" s="20"/>
      <c r="CK101" t="s">
        <v>260</v>
      </c>
      <c r="DM101" t="s">
        <v>261</v>
      </c>
      <c r="DN101" t="s">
        <v>262</v>
      </c>
      <c r="DO101" s="13">
        <v>7</v>
      </c>
      <c r="DP101" s="13">
        <v>7</v>
      </c>
      <c r="DQ101" s="13">
        <v>7</v>
      </c>
      <c r="DR101" s="13">
        <v>6</v>
      </c>
      <c r="DS101">
        <v>1</v>
      </c>
      <c r="DT101">
        <v>1</v>
      </c>
      <c r="DV101">
        <v>1</v>
      </c>
      <c r="EA101">
        <v>1</v>
      </c>
      <c r="EG101" t="s">
        <v>263</v>
      </c>
      <c r="EH101">
        <v>1</v>
      </c>
      <c r="EI101">
        <v>1</v>
      </c>
    </row>
    <row r="102" spans="1:139" x14ac:dyDescent="0.25">
      <c r="A102" s="9">
        <v>43585.630173611113</v>
      </c>
      <c r="B102">
        <v>60</v>
      </c>
      <c r="C102">
        <v>52</v>
      </c>
      <c r="D102">
        <v>3</v>
      </c>
      <c r="E102" s="1">
        <v>2</v>
      </c>
      <c r="F102">
        <v>6</v>
      </c>
      <c r="G102">
        <v>5</v>
      </c>
      <c r="H102" s="1">
        <v>4</v>
      </c>
      <c r="I102">
        <v>6</v>
      </c>
      <c r="J102">
        <v>1</v>
      </c>
      <c r="K102">
        <v>4</v>
      </c>
      <c r="O102" s="13">
        <v>4</v>
      </c>
      <c r="S102">
        <v>5</v>
      </c>
      <c r="AL102" s="16">
        <v>4</v>
      </c>
      <c r="AM102" s="13">
        <v>1</v>
      </c>
      <c r="AN102">
        <v>1</v>
      </c>
      <c r="AO102" t="s">
        <v>284</v>
      </c>
      <c r="AP102">
        <v>1</v>
      </c>
      <c r="AU102">
        <v>1</v>
      </c>
      <c r="AW102">
        <v>1</v>
      </c>
      <c r="BA102">
        <v>1</v>
      </c>
      <c r="BC102">
        <v>1</v>
      </c>
      <c r="BG102">
        <v>1</v>
      </c>
      <c r="BJ102">
        <v>1</v>
      </c>
      <c r="BL102">
        <v>1</v>
      </c>
      <c r="BN102">
        <v>1</v>
      </c>
      <c r="BO102">
        <v>1</v>
      </c>
      <c r="BP102">
        <v>1</v>
      </c>
      <c r="BS102" s="13">
        <v>84</v>
      </c>
      <c r="BT102">
        <v>1</v>
      </c>
      <c r="BU102">
        <v>2</v>
      </c>
      <c r="BV102">
        <v>3</v>
      </c>
      <c r="BW102" s="20"/>
      <c r="BX102" s="20"/>
      <c r="BY102" s="20"/>
      <c r="BZ102" s="20"/>
      <c r="CA102">
        <v>1</v>
      </c>
      <c r="CC102">
        <v>1</v>
      </c>
      <c r="CD102">
        <v>1</v>
      </c>
      <c r="CF102">
        <v>1</v>
      </c>
      <c r="CL102">
        <v>1</v>
      </c>
      <c r="CT102" s="16">
        <v>14</v>
      </c>
      <c r="CU102" s="16">
        <v>14</v>
      </c>
      <c r="CV102" s="16">
        <v>14</v>
      </c>
      <c r="CW102" s="16">
        <v>15</v>
      </c>
      <c r="CX102" s="16">
        <v>14</v>
      </c>
      <c r="CY102" s="16">
        <v>15</v>
      </c>
      <c r="CZ102" s="16">
        <v>14</v>
      </c>
      <c r="DA102" s="16">
        <v>13</v>
      </c>
      <c r="DB102" s="16">
        <v>14</v>
      </c>
      <c r="DC102" s="16">
        <v>14</v>
      </c>
      <c r="DD102">
        <v>1</v>
      </c>
      <c r="DE102">
        <v>1</v>
      </c>
      <c r="DF102">
        <v>1</v>
      </c>
      <c r="DJ102">
        <v>1</v>
      </c>
      <c r="DM102" t="s">
        <v>285</v>
      </c>
      <c r="DN102" t="s">
        <v>286</v>
      </c>
      <c r="DO102" s="13">
        <v>7</v>
      </c>
      <c r="DP102" s="13">
        <v>8</v>
      </c>
      <c r="DQ102" s="13">
        <v>5</v>
      </c>
      <c r="DR102" s="13">
        <v>7</v>
      </c>
      <c r="DZ102">
        <v>1</v>
      </c>
      <c r="EB102">
        <v>1</v>
      </c>
      <c r="EF102">
        <v>4</v>
      </c>
      <c r="EH102">
        <v>2</v>
      </c>
      <c r="EI102">
        <v>2</v>
      </c>
    </row>
    <row r="103" spans="1:139" x14ac:dyDescent="0.25">
      <c r="A103" s="9">
        <v>43585.634444444448</v>
      </c>
      <c r="B103">
        <v>80</v>
      </c>
      <c r="C103">
        <v>22</v>
      </c>
      <c r="D103">
        <v>2</v>
      </c>
      <c r="E103" s="1">
        <v>4</v>
      </c>
      <c r="F103">
        <v>1</v>
      </c>
      <c r="G103">
        <v>1</v>
      </c>
      <c r="H103" s="1">
        <v>4</v>
      </c>
      <c r="I103">
        <v>2</v>
      </c>
      <c r="J103">
        <v>1</v>
      </c>
      <c r="K103">
        <v>4</v>
      </c>
      <c r="O103" s="13">
        <v>4</v>
      </c>
      <c r="S103">
        <v>2</v>
      </c>
      <c r="AL103" s="16">
        <v>2</v>
      </c>
      <c r="AM103" s="13">
        <v>6</v>
      </c>
      <c r="AN103">
        <v>1</v>
      </c>
      <c r="AP103">
        <v>1</v>
      </c>
      <c r="AU103">
        <v>1</v>
      </c>
      <c r="AV103">
        <v>1</v>
      </c>
      <c r="BA103">
        <v>1</v>
      </c>
      <c r="BC103">
        <v>1</v>
      </c>
      <c r="BG103">
        <v>1</v>
      </c>
      <c r="BJ103">
        <v>1</v>
      </c>
      <c r="BL103">
        <v>1</v>
      </c>
      <c r="BN103">
        <v>1</v>
      </c>
      <c r="BP103">
        <v>1</v>
      </c>
      <c r="BQ103">
        <v>1</v>
      </c>
      <c r="BR103" t="s">
        <v>287</v>
      </c>
      <c r="BS103" s="13">
        <v>85</v>
      </c>
      <c r="BT103">
        <v>2</v>
      </c>
      <c r="BU103">
        <v>1</v>
      </c>
      <c r="BV103">
        <v>3</v>
      </c>
      <c r="BW103" s="20">
        <v>50</v>
      </c>
      <c r="BX103" s="20">
        <v>30</v>
      </c>
      <c r="BY103" s="20">
        <v>35</v>
      </c>
      <c r="BZ103" s="20"/>
      <c r="CA103">
        <v>1</v>
      </c>
      <c r="CB103">
        <v>1</v>
      </c>
      <c r="CC103">
        <v>1</v>
      </c>
      <c r="CD103">
        <v>1</v>
      </c>
      <c r="CG103">
        <v>1</v>
      </c>
      <c r="CK103" t="s">
        <v>288</v>
      </c>
      <c r="CL103">
        <v>1</v>
      </c>
      <c r="CP103">
        <v>1</v>
      </c>
      <c r="CT103" s="16">
        <v>17</v>
      </c>
      <c r="CU103" s="16">
        <v>15</v>
      </c>
      <c r="CV103" s="16">
        <v>15</v>
      </c>
      <c r="CW103" s="16">
        <v>15</v>
      </c>
      <c r="CX103" s="16">
        <v>15</v>
      </c>
      <c r="CY103" s="16">
        <v>14</v>
      </c>
      <c r="CZ103" s="16">
        <v>15</v>
      </c>
      <c r="DA103" s="16">
        <v>14</v>
      </c>
      <c r="DB103" s="16">
        <v>14</v>
      </c>
      <c r="DC103" s="16">
        <v>14</v>
      </c>
      <c r="DE103">
        <v>1</v>
      </c>
      <c r="DF103">
        <v>1</v>
      </c>
      <c r="DG103">
        <v>1</v>
      </c>
      <c r="DJ103">
        <v>1</v>
      </c>
      <c r="DM103" t="s">
        <v>289</v>
      </c>
      <c r="DN103" t="s">
        <v>290</v>
      </c>
      <c r="DO103" s="13">
        <v>7</v>
      </c>
      <c r="DP103" s="13">
        <v>7</v>
      </c>
      <c r="DQ103" s="13">
        <v>6</v>
      </c>
      <c r="DR103" s="13">
        <v>7</v>
      </c>
      <c r="DU103">
        <v>1</v>
      </c>
      <c r="DV103">
        <v>1</v>
      </c>
      <c r="EA103">
        <v>1</v>
      </c>
      <c r="EF103">
        <v>5</v>
      </c>
      <c r="EG103" t="s">
        <v>291</v>
      </c>
      <c r="EH103">
        <v>1</v>
      </c>
      <c r="EI103">
        <v>1</v>
      </c>
    </row>
    <row r="104" spans="1:139" x14ac:dyDescent="0.25">
      <c r="A104" s="9">
        <v>43585.657858796294</v>
      </c>
      <c r="B104">
        <v>50</v>
      </c>
      <c r="D104">
        <v>3</v>
      </c>
      <c r="E104" s="1">
        <v>1</v>
      </c>
      <c r="F104">
        <v>6</v>
      </c>
      <c r="G104">
        <v>2</v>
      </c>
      <c r="H104" s="1">
        <v>2</v>
      </c>
      <c r="I104">
        <v>5</v>
      </c>
      <c r="J104">
        <v>2</v>
      </c>
      <c r="K104">
        <v>4</v>
      </c>
      <c r="O104" s="13">
        <v>7</v>
      </c>
      <c r="S104">
        <v>1</v>
      </c>
      <c r="W104">
        <v>1</v>
      </c>
      <c r="AA104">
        <v>1</v>
      </c>
      <c r="AB104">
        <v>1</v>
      </c>
      <c r="AJ104">
        <v>1</v>
      </c>
      <c r="AK104" t="s">
        <v>337</v>
      </c>
      <c r="AL104" s="16">
        <v>4</v>
      </c>
      <c r="AM104" s="13">
        <v>8</v>
      </c>
      <c r="AN104">
        <v>1</v>
      </c>
      <c r="AO104" t="s">
        <v>338</v>
      </c>
      <c r="AP104">
        <v>1</v>
      </c>
      <c r="AS104">
        <v>1</v>
      </c>
      <c r="AX104">
        <v>1</v>
      </c>
      <c r="AY104">
        <v>1</v>
      </c>
      <c r="BC104">
        <v>1</v>
      </c>
      <c r="BG104">
        <v>1</v>
      </c>
      <c r="BJ104">
        <v>1</v>
      </c>
      <c r="BL104">
        <v>1</v>
      </c>
      <c r="BN104">
        <v>1</v>
      </c>
      <c r="BP104">
        <v>1</v>
      </c>
      <c r="BS104" s="13">
        <v>85</v>
      </c>
      <c r="BT104">
        <v>1</v>
      </c>
      <c r="BU104">
        <v>2</v>
      </c>
      <c r="BV104">
        <v>3</v>
      </c>
      <c r="BW104" s="20">
        <v>160</v>
      </c>
      <c r="BX104" s="20">
        <v>120</v>
      </c>
      <c r="BY104" s="20">
        <v>100</v>
      </c>
      <c r="BZ104" s="20"/>
      <c r="CI104">
        <v>1</v>
      </c>
      <c r="CJ104" t="s">
        <v>339</v>
      </c>
      <c r="CK104" t="s">
        <v>340</v>
      </c>
      <c r="CL104">
        <v>1</v>
      </c>
      <c r="CP104">
        <v>1</v>
      </c>
      <c r="CT104" s="16">
        <v>19</v>
      </c>
      <c r="CU104" s="16">
        <v>16</v>
      </c>
      <c r="CV104" s="16">
        <v>16</v>
      </c>
      <c r="CW104" s="16">
        <v>15</v>
      </c>
      <c r="CX104" s="16">
        <v>16</v>
      </c>
      <c r="CY104" s="16">
        <v>16</v>
      </c>
      <c r="CZ104" s="16">
        <v>16</v>
      </c>
      <c r="DA104" s="16">
        <v>16</v>
      </c>
      <c r="DB104" s="16">
        <v>16</v>
      </c>
      <c r="DC104" s="16">
        <v>16</v>
      </c>
      <c r="DE104">
        <v>1</v>
      </c>
      <c r="DF104">
        <v>1</v>
      </c>
      <c r="DG104">
        <v>1</v>
      </c>
      <c r="DJ104">
        <v>1</v>
      </c>
      <c r="DK104">
        <v>1</v>
      </c>
      <c r="DL104" t="s">
        <v>341</v>
      </c>
      <c r="DM104" t="s">
        <v>342</v>
      </c>
      <c r="DN104" t="s">
        <v>343</v>
      </c>
      <c r="DO104" s="13">
        <v>7</v>
      </c>
      <c r="DP104" s="13">
        <v>7</v>
      </c>
      <c r="DQ104" s="13">
        <v>6</v>
      </c>
      <c r="DR104" s="13">
        <v>7</v>
      </c>
      <c r="DU104">
        <v>1</v>
      </c>
      <c r="DV104">
        <v>1</v>
      </c>
      <c r="EA104">
        <v>1</v>
      </c>
      <c r="EF104">
        <v>5</v>
      </c>
      <c r="EG104" t="s">
        <v>344</v>
      </c>
      <c r="EH104">
        <v>2</v>
      </c>
      <c r="EI104">
        <v>2</v>
      </c>
    </row>
    <row r="105" spans="1:139" x14ac:dyDescent="0.25">
      <c r="A105" s="9">
        <v>43585.67428240741</v>
      </c>
      <c r="B105">
        <v>50</v>
      </c>
      <c r="C105">
        <v>0</v>
      </c>
      <c r="D105">
        <v>2</v>
      </c>
      <c r="E105" s="1">
        <v>6</v>
      </c>
      <c r="F105">
        <v>7</v>
      </c>
      <c r="G105">
        <v>2</v>
      </c>
      <c r="H105" s="1">
        <v>2</v>
      </c>
      <c r="I105">
        <v>3</v>
      </c>
      <c r="J105">
        <v>2</v>
      </c>
      <c r="K105">
        <v>4</v>
      </c>
      <c r="O105" s="13">
        <v>7</v>
      </c>
      <c r="S105">
        <v>1</v>
      </c>
      <c r="W105">
        <v>1</v>
      </c>
      <c r="AB105">
        <v>1</v>
      </c>
      <c r="AL105" s="16">
        <v>2</v>
      </c>
      <c r="AM105" s="13">
        <v>8</v>
      </c>
      <c r="AN105">
        <v>1</v>
      </c>
      <c r="AO105" t="s">
        <v>361</v>
      </c>
      <c r="AP105">
        <v>1</v>
      </c>
      <c r="AU105">
        <v>1</v>
      </c>
      <c r="AX105">
        <v>1</v>
      </c>
      <c r="AY105">
        <v>1</v>
      </c>
      <c r="BC105">
        <v>1</v>
      </c>
      <c r="BF105">
        <v>1</v>
      </c>
      <c r="BJ105">
        <v>1</v>
      </c>
      <c r="BL105">
        <v>1</v>
      </c>
      <c r="BN105">
        <v>1</v>
      </c>
      <c r="BO105">
        <v>1</v>
      </c>
      <c r="BS105" s="13">
        <v>90</v>
      </c>
      <c r="BT105">
        <v>1</v>
      </c>
      <c r="BU105">
        <v>2</v>
      </c>
      <c r="BV105">
        <v>3</v>
      </c>
      <c r="BW105" s="20">
        <v>110</v>
      </c>
      <c r="BX105" s="20"/>
      <c r="BY105" s="20">
        <v>70</v>
      </c>
      <c r="BZ105" s="20"/>
      <c r="CG105">
        <v>1</v>
      </c>
      <c r="CL105">
        <v>1</v>
      </c>
      <c r="CP105">
        <v>1</v>
      </c>
      <c r="CT105" s="16">
        <v>13</v>
      </c>
      <c r="CU105" s="16">
        <v>14</v>
      </c>
      <c r="CV105" s="16">
        <v>14</v>
      </c>
      <c r="CW105" s="16">
        <v>13</v>
      </c>
      <c r="CX105" s="16">
        <v>13</v>
      </c>
      <c r="CY105" s="16">
        <v>13</v>
      </c>
      <c r="CZ105" s="16">
        <v>13</v>
      </c>
      <c r="DA105" s="16">
        <v>13</v>
      </c>
      <c r="DB105" s="16">
        <v>13</v>
      </c>
      <c r="DC105" s="16">
        <v>13</v>
      </c>
      <c r="DD105">
        <v>1</v>
      </c>
      <c r="DF105">
        <v>1</v>
      </c>
      <c r="DM105" t="s">
        <v>363</v>
      </c>
      <c r="DN105" t="s">
        <v>362</v>
      </c>
      <c r="DO105" s="13">
        <v>7</v>
      </c>
      <c r="DP105" s="13">
        <v>8</v>
      </c>
      <c r="DQ105" s="13">
        <v>7</v>
      </c>
      <c r="DR105" s="13">
        <v>6</v>
      </c>
      <c r="DU105">
        <v>1</v>
      </c>
      <c r="DY105">
        <v>1</v>
      </c>
      <c r="EB105">
        <v>1</v>
      </c>
      <c r="EF105">
        <v>6</v>
      </c>
      <c r="EH105">
        <v>2</v>
      </c>
      <c r="EI105">
        <v>2</v>
      </c>
    </row>
    <row r="106" spans="1:139" x14ac:dyDescent="0.25">
      <c r="A106" s="9">
        <v>43585.677037037036</v>
      </c>
      <c r="B106">
        <v>63</v>
      </c>
      <c r="C106">
        <v>60</v>
      </c>
      <c r="D106">
        <v>4</v>
      </c>
      <c r="E106" s="1">
        <v>1</v>
      </c>
      <c r="F106">
        <v>2</v>
      </c>
      <c r="G106">
        <v>7</v>
      </c>
      <c r="H106" s="1">
        <v>1</v>
      </c>
      <c r="I106">
        <v>6</v>
      </c>
      <c r="J106">
        <v>1</v>
      </c>
      <c r="K106">
        <v>4</v>
      </c>
      <c r="O106" s="13">
        <v>6</v>
      </c>
      <c r="S106">
        <v>1</v>
      </c>
      <c r="W106">
        <v>1</v>
      </c>
      <c r="AB106">
        <v>1</v>
      </c>
      <c r="AL106" s="16">
        <v>3</v>
      </c>
      <c r="AM106" s="13">
        <v>8</v>
      </c>
      <c r="AN106">
        <v>1</v>
      </c>
      <c r="AO106" t="s">
        <v>373</v>
      </c>
      <c r="AQ106">
        <v>1</v>
      </c>
      <c r="AU106">
        <v>1</v>
      </c>
      <c r="AV106">
        <v>1</v>
      </c>
      <c r="AY106">
        <v>1</v>
      </c>
      <c r="BB106">
        <v>1</v>
      </c>
      <c r="BG106">
        <v>1</v>
      </c>
      <c r="BJ106">
        <v>1</v>
      </c>
      <c r="BW106" s="20"/>
      <c r="BX106" s="20"/>
      <c r="BY106" s="20"/>
      <c r="BZ106" s="20"/>
      <c r="CK106" t="s">
        <v>374</v>
      </c>
      <c r="DM106" t="s">
        <v>375</v>
      </c>
      <c r="DN106" t="s">
        <v>376</v>
      </c>
      <c r="DO106" s="13">
        <v>8</v>
      </c>
      <c r="DP106" s="13">
        <v>8</v>
      </c>
      <c r="DQ106" s="13">
        <v>6</v>
      </c>
      <c r="DR106" s="13">
        <v>6</v>
      </c>
      <c r="DS106">
        <v>1</v>
      </c>
      <c r="DV106">
        <v>1</v>
      </c>
      <c r="EA106">
        <v>1</v>
      </c>
      <c r="EH106">
        <v>1</v>
      </c>
      <c r="EI106">
        <v>1</v>
      </c>
    </row>
    <row r="107" spans="1:139" x14ac:dyDescent="0.25">
      <c r="A107" s="9">
        <v>43585.680196759262</v>
      </c>
      <c r="C107">
        <v>84</v>
      </c>
      <c r="D107">
        <v>3</v>
      </c>
      <c r="E107" s="1">
        <v>1</v>
      </c>
      <c r="F107">
        <v>2</v>
      </c>
      <c r="G107">
        <v>4</v>
      </c>
      <c r="H107" s="1">
        <v>1</v>
      </c>
      <c r="I107">
        <v>4</v>
      </c>
      <c r="J107">
        <v>1</v>
      </c>
      <c r="K107">
        <v>4</v>
      </c>
      <c r="O107" s="13">
        <v>4</v>
      </c>
      <c r="S107">
        <v>1</v>
      </c>
      <c r="AB107">
        <v>1</v>
      </c>
      <c r="AL107" s="16">
        <v>5</v>
      </c>
      <c r="AM107" s="13">
        <v>6</v>
      </c>
      <c r="AN107">
        <v>2</v>
      </c>
      <c r="AO107" t="s">
        <v>378</v>
      </c>
      <c r="AP107">
        <v>1</v>
      </c>
      <c r="BH107">
        <v>1</v>
      </c>
      <c r="BK107" t="s">
        <v>379</v>
      </c>
      <c r="BL107">
        <v>1</v>
      </c>
      <c r="BP107">
        <v>1</v>
      </c>
      <c r="BS107" s="13">
        <v>95</v>
      </c>
      <c r="BW107" s="20"/>
      <c r="BX107" s="20"/>
      <c r="BY107" s="20"/>
      <c r="BZ107" s="20"/>
      <c r="CB107">
        <v>1</v>
      </c>
      <c r="CK107" t="s">
        <v>380</v>
      </c>
      <c r="CL107">
        <v>1</v>
      </c>
      <c r="CP107">
        <v>1</v>
      </c>
      <c r="CT107" s="16">
        <v>15</v>
      </c>
      <c r="CU107" s="16">
        <v>16</v>
      </c>
      <c r="CV107" s="16">
        <v>14</v>
      </c>
      <c r="CW107" s="16">
        <v>14</v>
      </c>
      <c r="CX107" s="16">
        <v>14</v>
      </c>
      <c r="CY107" s="16">
        <v>14</v>
      </c>
      <c r="CZ107" s="16">
        <v>14</v>
      </c>
      <c r="DA107" s="16">
        <v>14</v>
      </c>
      <c r="DB107" s="16">
        <v>14</v>
      </c>
      <c r="DC107" s="16">
        <v>14</v>
      </c>
      <c r="DF107">
        <v>1</v>
      </c>
      <c r="DG107">
        <v>1</v>
      </c>
      <c r="DJ107">
        <v>1</v>
      </c>
      <c r="DM107" t="s">
        <v>381</v>
      </c>
      <c r="DN107" t="s">
        <v>382</v>
      </c>
      <c r="DO107" s="13">
        <v>6</v>
      </c>
      <c r="DP107" s="13">
        <v>6</v>
      </c>
      <c r="DQ107" s="13">
        <v>6</v>
      </c>
      <c r="DR107" s="13">
        <v>7</v>
      </c>
      <c r="DT107">
        <v>1</v>
      </c>
      <c r="DZ107">
        <v>1</v>
      </c>
      <c r="EE107">
        <v>1</v>
      </c>
      <c r="EH107">
        <v>1</v>
      </c>
      <c r="EI107">
        <v>2</v>
      </c>
    </row>
    <row r="108" spans="1:139" x14ac:dyDescent="0.25">
      <c r="A108" s="9">
        <v>43585.682060185187</v>
      </c>
      <c r="B108">
        <v>20</v>
      </c>
      <c r="C108">
        <v>0</v>
      </c>
      <c r="D108">
        <v>4</v>
      </c>
      <c r="E108" s="1">
        <v>1</v>
      </c>
      <c r="F108">
        <v>5</v>
      </c>
      <c r="G108">
        <v>1</v>
      </c>
      <c r="H108" s="1">
        <v>4</v>
      </c>
      <c r="I108">
        <v>2</v>
      </c>
      <c r="J108">
        <v>1</v>
      </c>
      <c r="K108">
        <v>4</v>
      </c>
      <c r="O108" s="13">
        <v>4</v>
      </c>
      <c r="S108">
        <v>2</v>
      </c>
      <c r="AL108" s="16">
        <v>2</v>
      </c>
      <c r="AM108" s="13">
        <v>5</v>
      </c>
      <c r="AN108">
        <v>1</v>
      </c>
      <c r="AO108" t="s">
        <v>284</v>
      </c>
      <c r="AP108">
        <v>1</v>
      </c>
      <c r="AU108">
        <v>1</v>
      </c>
      <c r="AX108">
        <v>1</v>
      </c>
      <c r="BA108">
        <v>1</v>
      </c>
      <c r="BD108">
        <v>1</v>
      </c>
      <c r="BG108">
        <v>1</v>
      </c>
      <c r="BJ108">
        <v>1</v>
      </c>
      <c r="BL108">
        <v>1</v>
      </c>
      <c r="BN108">
        <v>1</v>
      </c>
      <c r="BO108">
        <v>1</v>
      </c>
      <c r="BP108">
        <v>1</v>
      </c>
      <c r="BS108" s="13">
        <v>85</v>
      </c>
      <c r="BW108" s="20">
        <v>90</v>
      </c>
      <c r="BX108" s="20">
        <v>30</v>
      </c>
      <c r="BY108" s="20">
        <v>25</v>
      </c>
      <c r="BZ108" s="20"/>
      <c r="CB108">
        <v>1</v>
      </c>
      <c r="CC108">
        <v>1</v>
      </c>
      <c r="CD108">
        <v>1</v>
      </c>
      <c r="CI108">
        <v>1</v>
      </c>
      <c r="CJ108" t="s">
        <v>383</v>
      </c>
      <c r="CK108" t="s">
        <v>384</v>
      </c>
      <c r="CL108">
        <v>1</v>
      </c>
      <c r="CP108">
        <v>1</v>
      </c>
      <c r="CT108" s="16">
        <v>14</v>
      </c>
      <c r="CU108" s="16">
        <v>16</v>
      </c>
      <c r="CV108" s="16">
        <v>14</v>
      </c>
      <c r="CW108" s="16">
        <v>15</v>
      </c>
      <c r="CX108" s="16">
        <v>14</v>
      </c>
      <c r="CY108" s="16">
        <v>15</v>
      </c>
      <c r="CZ108" s="16">
        <v>15</v>
      </c>
      <c r="DA108" s="16">
        <v>15</v>
      </c>
      <c r="DB108" s="16">
        <v>15</v>
      </c>
      <c r="DC108" s="16">
        <v>15</v>
      </c>
      <c r="DE108">
        <v>1</v>
      </c>
      <c r="DF108">
        <v>1</v>
      </c>
      <c r="DG108">
        <v>1</v>
      </c>
      <c r="DH108">
        <v>1</v>
      </c>
      <c r="DI108">
        <v>1</v>
      </c>
      <c r="DM108" t="s">
        <v>385</v>
      </c>
      <c r="DN108" t="s">
        <v>386</v>
      </c>
      <c r="DO108" s="13">
        <v>7</v>
      </c>
      <c r="DP108" s="13">
        <v>8</v>
      </c>
      <c r="DQ108" s="13">
        <v>5</v>
      </c>
      <c r="DR108" s="13">
        <v>6</v>
      </c>
      <c r="DU108">
        <v>1</v>
      </c>
      <c r="DV108">
        <v>1</v>
      </c>
      <c r="EE108">
        <v>1</v>
      </c>
      <c r="EF108">
        <v>5</v>
      </c>
      <c r="EG108" t="s">
        <v>387</v>
      </c>
      <c r="EH108">
        <v>2</v>
      </c>
      <c r="EI108">
        <v>1</v>
      </c>
    </row>
    <row r="109" spans="1:139" x14ac:dyDescent="0.25">
      <c r="A109" s="9">
        <v>43585.694560185184</v>
      </c>
      <c r="B109">
        <v>75</v>
      </c>
      <c r="C109">
        <v>0</v>
      </c>
      <c r="D109">
        <v>4</v>
      </c>
      <c r="E109" s="1">
        <v>2</v>
      </c>
      <c r="F109">
        <v>7</v>
      </c>
      <c r="G109">
        <v>1</v>
      </c>
      <c r="H109" s="1">
        <v>2</v>
      </c>
      <c r="I109">
        <v>3</v>
      </c>
      <c r="J109">
        <v>2</v>
      </c>
      <c r="K109">
        <v>4</v>
      </c>
      <c r="O109" s="13">
        <v>5</v>
      </c>
      <c r="S109">
        <v>2</v>
      </c>
      <c r="AL109" s="16">
        <v>2</v>
      </c>
      <c r="AM109" s="13">
        <v>8</v>
      </c>
      <c r="AN109">
        <v>1</v>
      </c>
      <c r="AO109" t="s">
        <v>396</v>
      </c>
      <c r="AR109">
        <v>1</v>
      </c>
      <c r="AU109">
        <v>1</v>
      </c>
      <c r="AV109">
        <v>1</v>
      </c>
      <c r="BA109">
        <v>1</v>
      </c>
      <c r="BD109">
        <v>1</v>
      </c>
      <c r="BG109">
        <v>1</v>
      </c>
      <c r="BH109">
        <v>1</v>
      </c>
      <c r="BK109" t="s">
        <v>397</v>
      </c>
      <c r="BW109" s="20"/>
      <c r="BX109" s="20"/>
      <c r="BY109" s="20"/>
      <c r="BZ109" s="20"/>
      <c r="CK109" t="s">
        <v>398</v>
      </c>
      <c r="DM109" t="s">
        <v>399</v>
      </c>
      <c r="DN109" t="s">
        <v>400</v>
      </c>
      <c r="DO109" s="13">
        <v>7</v>
      </c>
      <c r="DP109" s="13">
        <v>7</v>
      </c>
      <c r="DQ109" s="13">
        <v>7</v>
      </c>
      <c r="DR109" s="13">
        <v>7</v>
      </c>
      <c r="DU109">
        <v>1</v>
      </c>
      <c r="DY109">
        <v>1</v>
      </c>
      <c r="ED109">
        <v>1</v>
      </c>
      <c r="EF109">
        <v>6</v>
      </c>
      <c r="EG109" t="s">
        <v>401</v>
      </c>
      <c r="EH109">
        <v>1</v>
      </c>
      <c r="EI109">
        <v>1</v>
      </c>
    </row>
    <row r="110" spans="1:139" x14ac:dyDescent="0.25">
      <c r="A110" s="9">
        <v>43585.700891203705</v>
      </c>
      <c r="B110">
        <v>40</v>
      </c>
      <c r="C110">
        <v>25</v>
      </c>
      <c r="D110">
        <v>5</v>
      </c>
      <c r="E110" s="1">
        <v>2</v>
      </c>
      <c r="F110">
        <v>1</v>
      </c>
      <c r="G110">
        <v>1</v>
      </c>
      <c r="H110" s="1">
        <v>2</v>
      </c>
      <c r="I110">
        <v>3</v>
      </c>
      <c r="J110">
        <v>2</v>
      </c>
      <c r="K110">
        <v>4</v>
      </c>
      <c r="O110" s="13">
        <v>8</v>
      </c>
      <c r="S110">
        <v>2</v>
      </c>
      <c r="AL110" s="16">
        <v>4</v>
      </c>
      <c r="AM110" s="13">
        <v>8</v>
      </c>
      <c r="AN110">
        <v>1</v>
      </c>
      <c r="AO110" t="s">
        <v>409</v>
      </c>
      <c r="AP110">
        <v>1</v>
      </c>
      <c r="AU110">
        <v>1</v>
      </c>
      <c r="AV110">
        <v>1</v>
      </c>
      <c r="BA110">
        <v>1</v>
      </c>
      <c r="BB110">
        <v>1</v>
      </c>
      <c r="BG110">
        <v>1</v>
      </c>
      <c r="BJ110">
        <v>1</v>
      </c>
      <c r="BL110">
        <v>2</v>
      </c>
      <c r="BN110">
        <v>1</v>
      </c>
      <c r="BS110" s="13">
        <v>100</v>
      </c>
      <c r="BW110" s="20">
        <v>50</v>
      </c>
      <c r="BX110" s="20"/>
      <c r="BY110" s="20"/>
      <c r="BZ110" s="20"/>
      <c r="CD110">
        <v>1</v>
      </c>
      <c r="CF110">
        <v>1</v>
      </c>
      <c r="CG110">
        <v>1</v>
      </c>
      <c r="CK110" t="s">
        <v>410</v>
      </c>
      <c r="CL110">
        <v>1</v>
      </c>
      <c r="CT110" s="16">
        <v>14</v>
      </c>
      <c r="CU110" s="16">
        <v>14</v>
      </c>
      <c r="CV110" s="16">
        <v>14</v>
      </c>
      <c r="CX110" s="16">
        <v>14</v>
      </c>
      <c r="DE110">
        <v>1</v>
      </c>
      <c r="DF110">
        <v>1</v>
      </c>
      <c r="DG110">
        <v>1</v>
      </c>
      <c r="DH110">
        <v>1</v>
      </c>
      <c r="DI110">
        <v>1</v>
      </c>
      <c r="DJ110">
        <v>1</v>
      </c>
      <c r="DM110" t="s">
        <v>411</v>
      </c>
      <c r="DN110" t="s">
        <v>412</v>
      </c>
      <c r="DO110" s="13">
        <v>8</v>
      </c>
      <c r="DP110" s="13">
        <v>8</v>
      </c>
      <c r="DQ110" s="13">
        <v>6</v>
      </c>
      <c r="DR110" s="13">
        <v>6</v>
      </c>
      <c r="DU110">
        <v>1</v>
      </c>
      <c r="DV110">
        <v>1</v>
      </c>
      <c r="EA110">
        <v>1</v>
      </c>
      <c r="EF110">
        <v>6</v>
      </c>
      <c r="EH110">
        <v>1</v>
      </c>
      <c r="EI110">
        <v>1</v>
      </c>
    </row>
    <row r="111" spans="1:139" x14ac:dyDescent="0.25">
      <c r="A111" s="9">
        <v>43585.753634259258</v>
      </c>
      <c r="D111">
        <v>5</v>
      </c>
      <c r="E111" s="1">
        <v>2</v>
      </c>
      <c r="F111">
        <v>5</v>
      </c>
      <c r="G111">
        <v>4</v>
      </c>
      <c r="H111" s="1">
        <v>1</v>
      </c>
      <c r="I111">
        <v>2</v>
      </c>
      <c r="J111">
        <v>1</v>
      </c>
      <c r="K111">
        <v>4</v>
      </c>
      <c r="O111" s="13">
        <v>11</v>
      </c>
      <c r="S111">
        <v>1</v>
      </c>
      <c r="AG111">
        <v>1</v>
      </c>
      <c r="AJ111">
        <v>1</v>
      </c>
      <c r="AL111" s="16">
        <v>1</v>
      </c>
      <c r="AM111" s="13">
        <v>8</v>
      </c>
      <c r="AN111">
        <v>2</v>
      </c>
      <c r="AP111">
        <v>1</v>
      </c>
      <c r="AS111">
        <v>1</v>
      </c>
      <c r="AX111">
        <v>1</v>
      </c>
      <c r="AY111">
        <v>1</v>
      </c>
      <c r="BB111">
        <v>1</v>
      </c>
      <c r="BE111">
        <v>1</v>
      </c>
      <c r="BH111">
        <v>1</v>
      </c>
      <c r="BL111">
        <v>1</v>
      </c>
      <c r="BP111">
        <v>1</v>
      </c>
      <c r="BS111" s="13">
        <v>70</v>
      </c>
      <c r="BW111" s="20"/>
      <c r="BX111" s="20"/>
      <c r="BY111" s="20"/>
      <c r="BZ111" s="20">
        <v>200</v>
      </c>
      <c r="CD111">
        <v>1</v>
      </c>
      <c r="CE111">
        <v>1</v>
      </c>
      <c r="CG111">
        <v>1</v>
      </c>
      <c r="CK111" t="s">
        <v>454</v>
      </c>
      <c r="CL111">
        <v>1</v>
      </c>
      <c r="CP111">
        <v>1</v>
      </c>
      <c r="CT111" s="16">
        <v>14</v>
      </c>
      <c r="CU111" s="16">
        <v>16</v>
      </c>
      <c r="CV111" s="16">
        <v>15</v>
      </c>
      <c r="CW111" s="16">
        <v>15</v>
      </c>
      <c r="CX111" s="16">
        <v>15</v>
      </c>
      <c r="CY111" s="16">
        <v>14</v>
      </c>
      <c r="CZ111" s="16">
        <v>13</v>
      </c>
      <c r="DA111" s="16">
        <v>13</v>
      </c>
      <c r="DB111" s="16">
        <v>14</v>
      </c>
      <c r="DC111" s="16">
        <v>13</v>
      </c>
      <c r="DE111">
        <v>1</v>
      </c>
      <c r="DH111">
        <v>1</v>
      </c>
      <c r="DJ111">
        <v>1</v>
      </c>
      <c r="DM111" t="s">
        <v>455</v>
      </c>
      <c r="DN111" t="s">
        <v>456</v>
      </c>
      <c r="DO111" s="13">
        <v>6</v>
      </c>
      <c r="DP111" s="13">
        <v>6</v>
      </c>
      <c r="DQ111" s="13">
        <v>5</v>
      </c>
      <c r="DR111" s="13">
        <v>8</v>
      </c>
      <c r="DU111">
        <v>1</v>
      </c>
      <c r="DX111">
        <v>1</v>
      </c>
      <c r="EA111">
        <v>1</v>
      </c>
      <c r="EF111">
        <v>7</v>
      </c>
      <c r="EG111" t="s">
        <v>457</v>
      </c>
      <c r="EH111">
        <v>1</v>
      </c>
      <c r="EI111">
        <v>2</v>
      </c>
    </row>
    <row r="112" spans="1:139" x14ac:dyDescent="0.25">
      <c r="A112" s="9">
        <v>43585.801932870374</v>
      </c>
      <c r="B112">
        <v>90</v>
      </c>
      <c r="D112">
        <v>2</v>
      </c>
      <c r="E112" s="1">
        <v>4</v>
      </c>
      <c r="F112">
        <v>6</v>
      </c>
      <c r="G112">
        <v>6</v>
      </c>
      <c r="H112" s="1">
        <v>4</v>
      </c>
      <c r="I112">
        <v>1</v>
      </c>
      <c r="J112">
        <v>1</v>
      </c>
      <c r="K112">
        <v>4</v>
      </c>
      <c r="O112" s="13">
        <v>7</v>
      </c>
      <c r="S112">
        <v>4</v>
      </c>
      <c r="AL112" s="16">
        <v>4</v>
      </c>
      <c r="AM112" s="13">
        <v>6</v>
      </c>
      <c r="AN112">
        <v>1</v>
      </c>
      <c r="AP112">
        <v>1</v>
      </c>
      <c r="AU112">
        <v>1</v>
      </c>
      <c r="AX112">
        <v>1</v>
      </c>
      <c r="AY112">
        <v>1</v>
      </c>
      <c r="BD112">
        <v>1</v>
      </c>
      <c r="BG112">
        <v>1</v>
      </c>
      <c r="BJ112">
        <v>1</v>
      </c>
      <c r="BL112">
        <v>1</v>
      </c>
      <c r="BN112">
        <v>1</v>
      </c>
      <c r="BP112">
        <v>1</v>
      </c>
      <c r="BS112" s="13">
        <v>100</v>
      </c>
      <c r="BW112" s="20"/>
      <c r="BX112" s="20"/>
      <c r="BY112" s="20"/>
      <c r="BZ112" s="20"/>
      <c r="CA112">
        <v>1</v>
      </c>
      <c r="CL112">
        <v>1</v>
      </c>
      <c r="CP112">
        <v>1</v>
      </c>
      <c r="CT112" s="16">
        <v>14</v>
      </c>
      <c r="CU112" s="16">
        <v>16</v>
      </c>
      <c r="CV112" s="16">
        <v>14</v>
      </c>
      <c r="CW112" s="16">
        <v>16</v>
      </c>
      <c r="CX112" s="16">
        <v>15</v>
      </c>
      <c r="CY112" s="16">
        <v>14</v>
      </c>
      <c r="CZ112" s="16">
        <v>14</v>
      </c>
      <c r="DA112" s="16">
        <v>13</v>
      </c>
      <c r="DB112" s="16">
        <v>13</v>
      </c>
      <c r="DC112" s="16">
        <v>13</v>
      </c>
      <c r="DE112">
        <v>1</v>
      </c>
      <c r="DJ112">
        <v>1</v>
      </c>
      <c r="DO112" s="13">
        <v>6</v>
      </c>
      <c r="DP112" s="13">
        <v>7</v>
      </c>
      <c r="DQ112" s="13">
        <v>6</v>
      </c>
      <c r="DR112" s="13">
        <v>7</v>
      </c>
      <c r="DT112">
        <v>1</v>
      </c>
      <c r="DZ112">
        <v>1</v>
      </c>
      <c r="EA112">
        <v>1</v>
      </c>
      <c r="EH112">
        <v>2</v>
      </c>
      <c r="EI112">
        <v>1</v>
      </c>
    </row>
    <row r="113" spans="1:139" x14ac:dyDescent="0.25">
      <c r="A113" s="9">
        <v>43585.824733796297</v>
      </c>
      <c r="B113">
        <v>76</v>
      </c>
      <c r="C113">
        <v>50</v>
      </c>
      <c r="D113">
        <v>4</v>
      </c>
      <c r="E113" s="1">
        <v>2</v>
      </c>
      <c r="F113">
        <v>4</v>
      </c>
      <c r="G113">
        <v>3</v>
      </c>
      <c r="H113" s="1">
        <v>3</v>
      </c>
      <c r="I113">
        <v>3</v>
      </c>
      <c r="J113">
        <v>2</v>
      </c>
      <c r="K113">
        <v>4</v>
      </c>
      <c r="O113" s="13">
        <v>3</v>
      </c>
      <c r="S113">
        <v>2</v>
      </c>
      <c r="AL113" s="16">
        <v>2</v>
      </c>
      <c r="AM113" s="13">
        <v>7</v>
      </c>
      <c r="AN113">
        <v>1</v>
      </c>
      <c r="AO113" t="s">
        <v>464</v>
      </c>
      <c r="AP113">
        <v>1</v>
      </c>
      <c r="AU113">
        <v>1</v>
      </c>
      <c r="AV113">
        <v>1</v>
      </c>
      <c r="AY113">
        <v>1</v>
      </c>
      <c r="BD113">
        <v>1</v>
      </c>
      <c r="BG113">
        <v>1</v>
      </c>
      <c r="BJ113">
        <v>1</v>
      </c>
      <c r="BL113">
        <v>1</v>
      </c>
      <c r="BN113">
        <v>1</v>
      </c>
      <c r="BS113" s="13">
        <v>90</v>
      </c>
      <c r="BW113" s="20">
        <v>20</v>
      </c>
      <c r="BX113" s="20">
        <v>16</v>
      </c>
      <c r="BY113" s="20"/>
      <c r="BZ113" s="20"/>
      <c r="CC113">
        <v>1</v>
      </c>
      <c r="CD113">
        <v>1</v>
      </c>
      <c r="CF113">
        <v>1</v>
      </c>
      <c r="CG113">
        <v>1</v>
      </c>
      <c r="CH113">
        <v>1</v>
      </c>
      <c r="CK113" t="s">
        <v>465</v>
      </c>
      <c r="CL113">
        <v>1</v>
      </c>
      <c r="CT113" s="16">
        <v>14</v>
      </c>
      <c r="CU113" s="16">
        <v>13</v>
      </c>
      <c r="CV113" s="16">
        <v>14</v>
      </c>
      <c r="CW113" s="16">
        <v>15</v>
      </c>
      <c r="CX113" s="16">
        <v>15</v>
      </c>
      <c r="CY113" s="16">
        <v>15</v>
      </c>
      <c r="CZ113" s="16">
        <v>15</v>
      </c>
      <c r="DA113" s="16">
        <v>14</v>
      </c>
      <c r="DB113" s="16">
        <v>14</v>
      </c>
      <c r="DC113" s="16">
        <v>15</v>
      </c>
      <c r="DD113">
        <v>1</v>
      </c>
      <c r="DK113">
        <v>1</v>
      </c>
      <c r="DL113" t="s">
        <v>466</v>
      </c>
      <c r="DM113" t="s">
        <v>467</v>
      </c>
      <c r="DN113" t="s">
        <v>468</v>
      </c>
      <c r="DO113" s="13">
        <v>8</v>
      </c>
      <c r="DP113" s="13">
        <v>8</v>
      </c>
      <c r="DQ113" s="13">
        <v>6</v>
      </c>
      <c r="DR113" s="13">
        <v>7</v>
      </c>
      <c r="DT113">
        <v>1</v>
      </c>
      <c r="DZ113">
        <v>1</v>
      </c>
      <c r="EE113">
        <v>1</v>
      </c>
      <c r="EG113" t="s">
        <v>469</v>
      </c>
      <c r="EH113">
        <v>1</v>
      </c>
      <c r="EI113">
        <v>1</v>
      </c>
    </row>
    <row r="114" spans="1:139" x14ac:dyDescent="0.25">
      <c r="A114" s="9">
        <v>43585.833831018521</v>
      </c>
      <c r="B114">
        <v>88</v>
      </c>
      <c r="C114">
        <v>21</v>
      </c>
      <c r="D114">
        <v>4</v>
      </c>
      <c r="E114" s="1">
        <v>3</v>
      </c>
      <c r="F114">
        <v>5</v>
      </c>
      <c r="G114">
        <v>3</v>
      </c>
      <c r="H114" s="1">
        <v>3</v>
      </c>
      <c r="I114">
        <v>2</v>
      </c>
      <c r="J114">
        <v>2</v>
      </c>
      <c r="K114">
        <v>4</v>
      </c>
      <c r="O114" s="13">
        <v>4</v>
      </c>
      <c r="S114">
        <v>3</v>
      </c>
      <c r="AL114" s="16">
        <v>3</v>
      </c>
      <c r="AM114" s="13">
        <v>8</v>
      </c>
      <c r="AN114">
        <v>1</v>
      </c>
      <c r="AP114">
        <v>1</v>
      </c>
      <c r="AU114">
        <v>1</v>
      </c>
      <c r="AX114">
        <v>1</v>
      </c>
      <c r="AY114">
        <v>1</v>
      </c>
      <c r="BD114">
        <v>1</v>
      </c>
      <c r="BG114">
        <v>1</v>
      </c>
      <c r="BJ114">
        <v>1</v>
      </c>
      <c r="BL114">
        <v>1</v>
      </c>
      <c r="BN114">
        <v>1</v>
      </c>
      <c r="BS114" s="13">
        <v>62</v>
      </c>
      <c r="BT114">
        <v>2</v>
      </c>
      <c r="BU114">
        <v>1</v>
      </c>
      <c r="BV114">
        <v>3</v>
      </c>
      <c r="BW114" s="20">
        <v>60</v>
      </c>
      <c r="BX114" s="20">
        <v>20</v>
      </c>
      <c r="BY114" s="20"/>
      <c r="BZ114" s="20"/>
      <c r="CF114">
        <v>1</v>
      </c>
      <c r="CG114">
        <v>1</v>
      </c>
      <c r="CL114">
        <v>1</v>
      </c>
      <c r="CP114">
        <v>1</v>
      </c>
      <c r="CT114" s="16">
        <v>14</v>
      </c>
      <c r="CU114" s="16">
        <v>15</v>
      </c>
      <c r="CV114" s="16">
        <v>15</v>
      </c>
      <c r="CW114" s="16">
        <v>15</v>
      </c>
      <c r="CX114" s="16">
        <v>15</v>
      </c>
      <c r="CY114" s="16">
        <v>14</v>
      </c>
      <c r="CZ114" s="16">
        <v>14</v>
      </c>
      <c r="DA114" s="16">
        <v>15</v>
      </c>
      <c r="DB114" s="16">
        <v>15</v>
      </c>
      <c r="DC114" s="16">
        <v>15</v>
      </c>
      <c r="DD114">
        <v>1</v>
      </c>
      <c r="DE114">
        <v>1</v>
      </c>
      <c r="DO114" s="13">
        <v>7</v>
      </c>
      <c r="DP114" s="13">
        <v>7</v>
      </c>
      <c r="DQ114" s="13">
        <v>7</v>
      </c>
      <c r="DR114" s="13">
        <v>9</v>
      </c>
      <c r="DT114">
        <v>1</v>
      </c>
      <c r="DV114">
        <v>1</v>
      </c>
      <c r="EE114">
        <v>1</v>
      </c>
      <c r="EH114">
        <v>1</v>
      </c>
      <c r="EI114">
        <v>2</v>
      </c>
    </row>
    <row r="115" spans="1:139" x14ac:dyDescent="0.25">
      <c r="A115" s="9">
        <v>43585.894270833334</v>
      </c>
      <c r="B115">
        <v>39</v>
      </c>
      <c r="C115">
        <v>33</v>
      </c>
      <c r="D115">
        <v>3</v>
      </c>
      <c r="E115" s="1">
        <v>2</v>
      </c>
      <c r="F115">
        <v>4</v>
      </c>
      <c r="G115">
        <v>2</v>
      </c>
      <c r="H115" s="1">
        <v>2</v>
      </c>
      <c r="I115">
        <v>6</v>
      </c>
      <c r="J115">
        <v>2</v>
      </c>
      <c r="K115">
        <v>4</v>
      </c>
      <c r="O115" s="13">
        <v>4</v>
      </c>
      <c r="S115">
        <v>2</v>
      </c>
      <c r="AL115" s="16">
        <v>2</v>
      </c>
      <c r="AM115" s="13">
        <v>8</v>
      </c>
      <c r="AN115">
        <v>1</v>
      </c>
      <c r="AO115" t="s">
        <v>505</v>
      </c>
      <c r="AP115">
        <v>1</v>
      </c>
      <c r="AU115">
        <v>1</v>
      </c>
      <c r="AV115">
        <v>1</v>
      </c>
      <c r="BA115">
        <v>1</v>
      </c>
      <c r="BD115">
        <v>1</v>
      </c>
      <c r="BG115">
        <v>1</v>
      </c>
      <c r="BJ115">
        <v>1</v>
      </c>
      <c r="BL115">
        <v>1</v>
      </c>
      <c r="BN115">
        <v>1</v>
      </c>
      <c r="BS115" s="13">
        <v>90</v>
      </c>
      <c r="BT115">
        <v>1</v>
      </c>
      <c r="BU115">
        <v>2</v>
      </c>
      <c r="BV115">
        <v>3</v>
      </c>
      <c r="BW115" s="20"/>
      <c r="BX115" s="20"/>
      <c r="BY115" s="20"/>
      <c r="BZ115" s="20"/>
      <c r="CA115">
        <v>1</v>
      </c>
      <c r="CB115">
        <v>1</v>
      </c>
      <c r="CF115">
        <v>1</v>
      </c>
      <c r="CG115">
        <v>1</v>
      </c>
      <c r="CL115">
        <v>1</v>
      </c>
      <c r="CP115">
        <v>1</v>
      </c>
      <c r="CT115" s="16">
        <v>14</v>
      </c>
      <c r="CU115" s="16">
        <v>14</v>
      </c>
      <c r="CV115" s="16">
        <v>13</v>
      </c>
      <c r="CW115" s="16">
        <v>15</v>
      </c>
      <c r="CX115" s="16">
        <v>14</v>
      </c>
      <c r="CY115" s="16">
        <v>14</v>
      </c>
      <c r="CZ115" s="16">
        <v>14</v>
      </c>
      <c r="DA115" s="16">
        <v>13</v>
      </c>
      <c r="DB115" s="16">
        <v>14</v>
      </c>
      <c r="DC115" s="16">
        <v>14</v>
      </c>
      <c r="DD115">
        <v>1</v>
      </c>
      <c r="DE115">
        <v>1</v>
      </c>
      <c r="DM115" t="s">
        <v>506</v>
      </c>
      <c r="DN115" t="s">
        <v>507</v>
      </c>
      <c r="DO115" s="13">
        <v>7</v>
      </c>
      <c r="DP115" s="13">
        <v>8</v>
      </c>
      <c r="DQ115" s="13">
        <v>6</v>
      </c>
      <c r="DR115" s="13">
        <v>8</v>
      </c>
      <c r="DU115">
        <v>1</v>
      </c>
      <c r="DY115">
        <v>1</v>
      </c>
      <c r="EE115">
        <v>1</v>
      </c>
      <c r="EF115">
        <v>4</v>
      </c>
      <c r="EH115">
        <v>1</v>
      </c>
      <c r="EI115">
        <v>1</v>
      </c>
    </row>
    <row r="116" spans="1:139" x14ac:dyDescent="0.25">
      <c r="A116" s="9">
        <v>43585.894745370373</v>
      </c>
      <c r="B116">
        <v>90</v>
      </c>
      <c r="C116">
        <v>66</v>
      </c>
      <c r="D116">
        <v>4</v>
      </c>
      <c r="E116" s="1">
        <v>4</v>
      </c>
      <c r="F116">
        <v>7</v>
      </c>
      <c r="G116">
        <v>5</v>
      </c>
      <c r="H116" s="1">
        <v>2</v>
      </c>
      <c r="I116">
        <v>2</v>
      </c>
      <c r="J116">
        <v>2</v>
      </c>
      <c r="K116">
        <v>4</v>
      </c>
      <c r="O116" s="13">
        <v>7</v>
      </c>
      <c r="S116">
        <v>2</v>
      </c>
      <c r="AL116" s="16">
        <v>2</v>
      </c>
      <c r="AM116" s="13">
        <v>8</v>
      </c>
      <c r="AN116">
        <v>2</v>
      </c>
      <c r="AO116" t="s">
        <v>509</v>
      </c>
      <c r="AP116">
        <v>1</v>
      </c>
      <c r="AS116">
        <v>1</v>
      </c>
      <c r="AX116">
        <v>1</v>
      </c>
      <c r="AY116">
        <v>1</v>
      </c>
      <c r="BD116">
        <v>1</v>
      </c>
      <c r="BG116">
        <v>1</v>
      </c>
      <c r="BJ116">
        <v>1</v>
      </c>
      <c r="BL116">
        <v>1</v>
      </c>
      <c r="BQ116">
        <v>1</v>
      </c>
      <c r="BS116" s="13">
        <v>100</v>
      </c>
      <c r="BW116" s="20"/>
      <c r="BX116" s="20"/>
      <c r="BY116" s="20"/>
      <c r="BZ116" s="20"/>
      <c r="CG116">
        <v>1</v>
      </c>
      <c r="CL116">
        <v>1</v>
      </c>
      <c r="CP116">
        <v>1</v>
      </c>
      <c r="CT116" s="16">
        <v>13</v>
      </c>
      <c r="CU116" s="16">
        <v>14</v>
      </c>
      <c r="CV116" s="16">
        <v>13</v>
      </c>
      <c r="CW116" s="16">
        <v>13</v>
      </c>
      <c r="CX116" s="16">
        <v>13</v>
      </c>
      <c r="CY116" s="16">
        <v>13</v>
      </c>
      <c r="CZ116" s="16">
        <v>13</v>
      </c>
      <c r="DA116" s="16">
        <v>13</v>
      </c>
      <c r="DB116" s="16">
        <v>13</v>
      </c>
      <c r="DC116" s="16">
        <v>13</v>
      </c>
      <c r="DE116">
        <v>1</v>
      </c>
      <c r="DJ116">
        <v>1</v>
      </c>
      <c r="DM116" t="s">
        <v>510</v>
      </c>
      <c r="DO116" s="13">
        <v>8</v>
      </c>
      <c r="DP116" s="13">
        <v>8</v>
      </c>
      <c r="DQ116" s="13">
        <v>6</v>
      </c>
      <c r="DR116" s="13">
        <v>6</v>
      </c>
      <c r="DT116">
        <v>1</v>
      </c>
      <c r="DW116">
        <v>1</v>
      </c>
      <c r="DX116">
        <v>1</v>
      </c>
      <c r="DY116">
        <v>1</v>
      </c>
      <c r="EB116">
        <v>1</v>
      </c>
      <c r="EC116">
        <v>1</v>
      </c>
      <c r="ED116">
        <v>1</v>
      </c>
      <c r="EH116">
        <v>2</v>
      </c>
      <c r="EI116">
        <v>2</v>
      </c>
    </row>
    <row r="117" spans="1:139" x14ac:dyDescent="0.25">
      <c r="A117" s="10">
        <v>43585.950300925928</v>
      </c>
      <c r="B117">
        <v>86</v>
      </c>
      <c r="C117">
        <v>28</v>
      </c>
      <c r="D117">
        <v>4</v>
      </c>
      <c r="E117">
        <v>7</v>
      </c>
      <c r="F117">
        <v>7</v>
      </c>
      <c r="G117">
        <v>1</v>
      </c>
      <c r="H117" s="1">
        <v>2</v>
      </c>
      <c r="I117">
        <v>6</v>
      </c>
      <c r="J117">
        <v>2</v>
      </c>
      <c r="K117">
        <v>4</v>
      </c>
      <c r="O117" s="13">
        <v>4</v>
      </c>
      <c r="S117">
        <v>5</v>
      </c>
      <c r="AL117" s="16">
        <v>5</v>
      </c>
      <c r="AM117" s="13">
        <v>8</v>
      </c>
      <c r="AN117">
        <v>1</v>
      </c>
      <c r="AO117" t="s">
        <v>519</v>
      </c>
      <c r="AP117">
        <v>1</v>
      </c>
      <c r="AU117">
        <v>1</v>
      </c>
      <c r="AX117">
        <v>1</v>
      </c>
      <c r="BA117">
        <v>1</v>
      </c>
      <c r="BB117">
        <v>1</v>
      </c>
      <c r="BF117">
        <v>1</v>
      </c>
      <c r="BJ117">
        <v>1</v>
      </c>
      <c r="BL117">
        <v>3</v>
      </c>
      <c r="BN117">
        <v>1</v>
      </c>
      <c r="BS117" s="13">
        <v>100</v>
      </c>
      <c r="BW117" s="20">
        <v>20</v>
      </c>
      <c r="BX117" s="20">
        <v>4</v>
      </c>
      <c r="BY117" s="20"/>
      <c r="BZ117" s="20"/>
      <c r="CI117">
        <v>1</v>
      </c>
      <c r="CJ117" t="s">
        <v>520</v>
      </c>
      <c r="CK117" t="s">
        <v>521</v>
      </c>
      <c r="CL117">
        <v>1</v>
      </c>
      <c r="CM117">
        <v>1</v>
      </c>
      <c r="CT117" s="16">
        <v>13</v>
      </c>
      <c r="CU117" s="16">
        <v>13</v>
      </c>
      <c r="CV117" s="16">
        <v>13</v>
      </c>
      <c r="CW117" s="16">
        <v>13</v>
      </c>
      <c r="CX117" s="16">
        <v>13</v>
      </c>
      <c r="CZ117" s="16">
        <v>13</v>
      </c>
      <c r="DA117" s="16">
        <v>13</v>
      </c>
      <c r="DB117" s="16">
        <v>13</v>
      </c>
      <c r="DK117">
        <v>1</v>
      </c>
      <c r="DL117" t="s">
        <v>522</v>
      </c>
      <c r="DM117" t="s">
        <v>523</v>
      </c>
      <c r="DN117" t="s">
        <v>524</v>
      </c>
      <c r="DO117" s="13">
        <v>8</v>
      </c>
      <c r="DP117" s="13">
        <v>8</v>
      </c>
      <c r="DQ117" s="13">
        <v>8</v>
      </c>
      <c r="DR117" s="13">
        <v>6</v>
      </c>
      <c r="DU117">
        <v>1</v>
      </c>
      <c r="DY117">
        <v>1</v>
      </c>
      <c r="EA117">
        <v>1</v>
      </c>
      <c r="EF117">
        <v>5</v>
      </c>
      <c r="EG117" t="s">
        <v>525</v>
      </c>
      <c r="EH117">
        <v>1</v>
      </c>
      <c r="EI117">
        <v>2</v>
      </c>
    </row>
    <row r="118" spans="1:139" x14ac:dyDescent="0.25">
      <c r="A118" s="10">
        <v>43586.337291666663</v>
      </c>
      <c r="B118">
        <v>51</v>
      </c>
      <c r="C118">
        <v>33</v>
      </c>
      <c r="D118">
        <v>4</v>
      </c>
      <c r="E118">
        <v>3</v>
      </c>
      <c r="F118">
        <v>7</v>
      </c>
      <c r="G118">
        <v>3</v>
      </c>
      <c r="H118" s="1">
        <v>2</v>
      </c>
      <c r="I118">
        <v>4</v>
      </c>
      <c r="J118">
        <v>2</v>
      </c>
      <c r="K118">
        <v>4</v>
      </c>
      <c r="O118" s="13">
        <v>8</v>
      </c>
      <c r="S118">
        <v>2</v>
      </c>
      <c r="AL118" s="16">
        <v>5</v>
      </c>
      <c r="AM118" s="13">
        <v>8</v>
      </c>
      <c r="AN118">
        <v>3</v>
      </c>
      <c r="AO118" t="s">
        <v>550</v>
      </c>
      <c r="AP118">
        <v>1</v>
      </c>
      <c r="AV118">
        <v>1</v>
      </c>
      <c r="BB118">
        <v>1</v>
      </c>
      <c r="BJ118">
        <v>1</v>
      </c>
      <c r="BL118">
        <v>3</v>
      </c>
      <c r="BN118">
        <v>1</v>
      </c>
      <c r="BS118" s="13">
        <v>100</v>
      </c>
      <c r="BW118" s="20"/>
      <c r="BX118" s="20"/>
      <c r="BY118" s="20"/>
      <c r="BZ118" s="20"/>
      <c r="CA118">
        <v>1</v>
      </c>
      <c r="CB118">
        <v>1</v>
      </c>
      <c r="CC118">
        <v>1</v>
      </c>
      <c r="CF118">
        <v>1</v>
      </c>
      <c r="CG118">
        <v>1</v>
      </c>
      <c r="CK118" t="s">
        <v>551</v>
      </c>
      <c r="CT118" s="16">
        <v>13</v>
      </c>
      <c r="CU118" s="16">
        <v>13</v>
      </c>
      <c r="CX118" s="16">
        <v>13</v>
      </c>
      <c r="CY118" s="16">
        <v>13</v>
      </c>
      <c r="DB118" s="16">
        <v>13</v>
      </c>
      <c r="DC118" s="16">
        <v>13</v>
      </c>
      <c r="DM118" t="s">
        <v>552</v>
      </c>
      <c r="DN118" t="s">
        <v>547</v>
      </c>
      <c r="DO118" s="13">
        <v>6</v>
      </c>
      <c r="DP118" s="13">
        <v>5</v>
      </c>
      <c r="DR118" s="13">
        <v>8</v>
      </c>
      <c r="DU118">
        <v>1</v>
      </c>
      <c r="DV118">
        <v>1</v>
      </c>
      <c r="EA118">
        <v>1</v>
      </c>
      <c r="EF118">
        <v>7</v>
      </c>
      <c r="EH118">
        <v>2</v>
      </c>
      <c r="EI118">
        <v>2</v>
      </c>
    </row>
    <row r="119" spans="1:139" x14ac:dyDescent="0.25">
      <c r="A119" s="10">
        <v>43586.496423611112</v>
      </c>
      <c r="B119">
        <v>80</v>
      </c>
      <c r="D119">
        <v>4</v>
      </c>
      <c r="E119">
        <v>1</v>
      </c>
      <c r="F119">
        <v>4</v>
      </c>
      <c r="G119">
        <v>2</v>
      </c>
      <c r="H119">
        <v>4</v>
      </c>
      <c r="I119">
        <v>3</v>
      </c>
      <c r="J119">
        <v>1</v>
      </c>
      <c r="K119">
        <v>4</v>
      </c>
      <c r="O119" s="13">
        <v>4</v>
      </c>
      <c r="S119">
        <v>3</v>
      </c>
      <c r="AL119" s="16">
        <v>4</v>
      </c>
      <c r="AM119" s="13">
        <v>8</v>
      </c>
      <c r="AN119">
        <v>1</v>
      </c>
      <c r="AP119">
        <v>1</v>
      </c>
      <c r="AU119">
        <v>1</v>
      </c>
      <c r="AV119">
        <v>1</v>
      </c>
      <c r="AY119">
        <v>1</v>
      </c>
      <c r="BD119">
        <v>1</v>
      </c>
      <c r="BG119">
        <v>1</v>
      </c>
      <c r="BJ119">
        <v>1</v>
      </c>
      <c r="BL119">
        <v>1</v>
      </c>
      <c r="BN119">
        <v>1</v>
      </c>
      <c r="BO119">
        <v>1</v>
      </c>
      <c r="BQ119">
        <v>1</v>
      </c>
      <c r="BR119" t="s">
        <v>599</v>
      </c>
      <c r="BS119" s="13">
        <v>75</v>
      </c>
      <c r="BT119">
        <v>2</v>
      </c>
      <c r="BU119">
        <v>1</v>
      </c>
      <c r="BV119">
        <v>3</v>
      </c>
      <c r="BW119" s="20">
        <v>20</v>
      </c>
      <c r="BX119" s="20">
        <v>10</v>
      </c>
      <c r="BY119" s="20">
        <v>15</v>
      </c>
      <c r="BZ119" s="20"/>
      <c r="CC119">
        <v>1</v>
      </c>
      <c r="CF119">
        <v>1</v>
      </c>
      <c r="CG119">
        <v>1</v>
      </c>
      <c r="CH119">
        <v>1</v>
      </c>
      <c r="CI119">
        <v>1</v>
      </c>
      <c r="CJ119" t="s">
        <v>600</v>
      </c>
      <c r="CK119" t="s">
        <v>601</v>
      </c>
      <c r="CL119">
        <v>1</v>
      </c>
      <c r="CP119">
        <v>1</v>
      </c>
      <c r="CT119" s="16">
        <v>14</v>
      </c>
      <c r="CU119" s="16">
        <v>13</v>
      </c>
      <c r="CV119" s="16">
        <v>14</v>
      </c>
      <c r="CW119" s="16">
        <v>16</v>
      </c>
      <c r="CX119" s="16">
        <v>16</v>
      </c>
      <c r="CY119" s="16">
        <v>16</v>
      </c>
      <c r="CZ119" s="16">
        <v>16</v>
      </c>
      <c r="DA119" s="16">
        <v>13</v>
      </c>
      <c r="DB119" s="16">
        <v>13</v>
      </c>
      <c r="DC119" s="16">
        <v>14</v>
      </c>
      <c r="DD119">
        <v>1</v>
      </c>
      <c r="DE119">
        <v>1</v>
      </c>
      <c r="DF119">
        <v>1</v>
      </c>
      <c r="DJ119">
        <v>1</v>
      </c>
      <c r="DM119" t="s">
        <v>602</v>
      </c>
      <c r="DO119" s="13">
        <v>8</v>
      </c>
      <c r="DP119" s="13">
        <v>8</v>
      </c>
      <c r="DQ119" s="13">
        <v>8</v>
      </c>
      <c r="DR119" s="13">
        <v>6</v>
      </c>
      <c r="DS119">
        <v>1</v>
      </c>
      <c r="DY119">
        <v>1</v>
      </c>
      <c r="EA119">
        <v>1</v>
      </c>
      <c r="EH119">
        <v>1</v>
      </c>
      <c r="EI119">
        <v>1</v>
      </c>
    </row>
    <row r="120" spans="1:139" x14ac:dyDescent="0.25">
      <c r="A120" s="10">
        <v>43587.336111111108</v>
      </c>
      <c r="B120">
        <v>85</v>
      </c>
      <c r="C120">
        <v>100</v>
      </c>
      <c r="D120">
        <v>4</v>
      </c>
      <c r="E120">
        <v>1</v>
      </c>
      <c r="F120">
        <v>4</v>
      </c>
      <c r="G120">
        <v>3</v>
      </c>
      <c r="H120">
        <v>4</v>
      </c>
      <c r="I120">
        <v>6</v>
      </c>
      <c r="J120">
        <v>1</v>
      </c>
      <c r="K120">
        <v>4</v>
      </c>
      <c r="O120" s="13">
        <v>4</v>
      </c>
      <c r="S120">
        <v>5</v>
      </c>
      <c r="AL120" s="16">
        <v>5</v>
      </c>
      <c r="AM120" s="13">
        <v>5</v>
      </c>
      <c r="AN120">
        <v>1</v>
      </c>
      <c r="AO120" t="s">
        <v>284</v>
      </c>
      <c r="AR120">
        <v>1</v>
      </c>
      <c r="AU120">
        <v>1</v>
      </c>
      <c r="AV120">
        <v>1</v>
      </c>
      <c r="BA120">
        <v>1</v>
      </c>
      <c r="BC120">
        <v>1</v>
      </c>
      <c r="BG120">
        <v>1</v>
      </c>
      <c r="BJ120">
        <v>1</v>
      </c>
      <c r="BW120" s="20"/>
      <c r="BX120" s="20"/>
      <c r="BY120" s="20"/>
      <c r="BZ120" s="20"/>
      <c r="DO120" s="13">
        <v>8</v>
      </c>
      <c r="DP120" s="13">
        <v>8</v>
      </c>
      <c r="DQ120" s="13">
        <v>7</v>
      </c>
      <c r="DR120" s="13">
        <v>6</v>
      </c>
      <c r="DS120">
        <v>1</v>
      </c>
      <c r="DX120">
        <v>1</v>
      </c>
      <c r="EC120">
        <v>1</v>
      </c>
      <c r="EH120">
        <v>2</v>
      </c>
      <c r="EI120">
        <v>2</v>
      </c>
    </row>
    <row r="121" spans="1:139" x14ac:dyDescent="0.25">
      <c r="A121" s="10">
        <v>43587.428831018522</v>
      </c>
      <c r="B121">
        <v>60</v>
      </c>
      <c r="C121">
        <v>47</v>
      </c>
      <c r="D121">
        <v>2</v>
      </c>
      <c r="E121">
        <v>1</v>
      </c>
      <c r="F121">
        <v>1</v>
      </c>
      <c r="G121">
        <v>3</v>
      </c>
      <c r="H121">
        <v>4</v>
      </c>
      <c r="I121">
        <v>2</v>
      </c>
      <c r="J121">
        <v>1</v>
      </c>
      <c r="K121">
        <v>4</v>
      </c>
      <c r="O121" s="13">
        <v>4</v>
      </c>
      <c r="S121">
        <v>2</v>
      </c>
      <c r="AL121" s="16">
        <v>1</v>
      </c>
      <c r="AM121" s="13">
        <v>5</v>
      </c>
      <c r="AN121">
        <v>1</v>
      </c>
      <c r="AO121" t="s">
        <v>650</v>
      </c>
      <c r="AP121">
        <v>1</v>
      </c>
      <c r="BH121">
        <v>1</v>
      </c>
      <c r="BL121">
        <v>1</v>
      </c>
      <c r="BN121">
        <v>1</v>
      </c>
      <c r="BO121">
        <v>1</v>
      </c>
      <c r="BP121">
        <v>1</v>
      </c>
      <c r="BS121" s="13">
        <v>80</v>
      </c>
      <c r="BW121" s="20">
        <v>80</v>
      </c>
      <c r="BX121" s="20">
        <v>30</v>
      </c>
      <c r="BY121" s="20">
        <v>30</v>
      </c>
      <c r="BZ121" s="20">
        <v>20</v>
      </c>
      <c r="CB121">
        <v>1</v>
      </c>
      <c r="CC121">
        <v>1</v>
      </c>
      <c r="CD121">
        <v>1</v>
      </c>
      <c r="CF121">
        <v>1</v>
      </c>
      <c r="CG121">
        <v>1</v>
      </c>
      <c r="CT121" s="16">
        <v>14</v>
      </c>
      <c r="CU121" s="16">
        <v>15</v>
      </c>
      <c r="CV121" s="16">
        <v>15</v>
      </c>
      <c r="CW121" s="16">
        <v>14</v>
      </c>
      <c r="CX121" s="16">
        <v>15</v>
      </c>
      <c r="CY121" s="16">
        <v>15</v>
      </c>
      <c r="CZ121" s="16">
        <v>16</v>
      </c>
      <c r="DA121" s="16">
        <v>14</v>
      </c>
      <c r="DB121" s="16">
        <v>14</v>
      </c>
      <c r="DC121" s="16">
        <v>14</v>
      </c>
      <c r="DD121">
        <v>1</v>
      </c>
      <c r="DE121">
        <v>1</v>
      </c>
      <c r="DF121">
        <v>1</v>
      </c>
      <c r="DG121">
        <v>1</v>
      </c>
      <c r="DH121">
        <v>1</v>
      </c>
      <c r="DI121">
        <v>1</v>
      </c>
      <c r="DJ121">
        <v>1</v>
      </c>
      <c r="DM121" t="s">
        <v>651</v>
      </c>
      <c r="DN121" t="s">
        <v>652</v>
      </c>
      <c r="DO121" s="13">
        <v>5</v>
      </c>
      <c r="DP121" s="13">
        <v>5</v>
      </c>
      <c r="DQ121" s="13">
        <v>5</v>
      </c>
      <c r="DR121" s="13">
        <v>8</v>
      </c>
      <c r="DT121">
        <v>1</v>
      </c>
      <c r="DV121">
        <v>1</v>
      </c>
      <c r="EA121">
        <v>1</v>
      </c>
      <c r="EH121">
        <v>2</v>
      </c>
      <c r="EI121">
        <v>1</v>
      </c>
    </row>
    <row r="122" spans="1:139" x14ac:dyDescent="0.25">
      <c r="A122" s="10">
        <v>43587.526655092595</v>
      </c>
      <c r="B122">
        <v>60</v>
      </c>
      <c r="C122">
        <v>30</v>
      </c>
      <c r="D122">
        <v>3</v>
      </c>
      <c r="E122">
        <v>5</v>
      </c>
      <c r="F122">
        <v>5</v>
      </c>
      <c r="G122">
        <v>2</v>
      </c>
      <c r="H122">
        <v>4</v>
      </c>
      <c r="I122">
        <v>1</v>
      </c>
      <c r="J122">
        <v>1</v>
      </c>
      <c r="K122">
        <v>4</v>
      </c>
      <c r="O122" s="13">
        <v>6</v>
      </c>
      <c r="S122">
        <v>2</v>
      </c>
      <c r="AL122" s="16">
        <v>4</v>
      </c>
      <c r="AM122" s="13">
        <v>5</v>
      </c>
      <c r="AN122">
        <v>1</v>
      </c>
      <c r="AO122" t="s">
        <v>660</v>
      </c>
      <c r="AP122">
        <v>1</v>
      </c>
      <c r="AU122">
        <v>1</v>
      </c>
      <c r="AW122">
        <v>1</v>
      </c>
      <c r="AZ122">
        <v>1</v>
      </c>
      <c r="BC122">
        <v>1</v>
      </c>
      <c r="BG122">
        <v>1</v>
      </c>
      <c r="BJ122">
        <v>1</v>
      </c>
      <c r="BL122">
        <v>1</v>
      </c>
      <c r="BN122">
        <v>1</v>
      </c>
      <c r="BS122" s="13">
        <v>100</v>
      </c>
      <c r="BW122" s="20">
        <v>100</v>
      </c>
      <c r="BX122" s="20">
        <v>50</v>
      </c>
      <c r="BY122" s="20"/>
      <c r="BZ122" s="20"/>
      <c r="CB122">
        <v>1</v>
      </c>
      <c r="CC122">
        <v>1</v>
      </c>
      <c r="CG122">
        <v>1</v>
      </c>
      <c r="CK122" t="s">
        <v>661</v>
      </c>
      <c r="CL122">
        <v>1</v>
      </c>
      <c r="CP122">
        <v>1</v>
      </c>
      <c r="CT122" s="16">
        <v>14</v>
      </c>
      <c r="CU122" s="16">
        <v>15</v>
      </c>
      <c r="CV122" s="16">
        <v>13</v>
      </c>
      <c r="CW122" s="16">
        <v>14</v>
      </c>
      <c r="CX122" s="16">
        <v>14</v>
      </c>
      <c r="CY122" s="16">
        <v>14</v>
      </c>
      <c r="CZ122" s="16">
        <v>15</v>
      </c>
      <c r="DA122" s="16">
        <v>13</v>
      </c>
      <c r="DB122" s="16">
        <v>13</v>
      </c>
      <c r="DC122" s="16">
        <v>13</v>
      </c>
      <c r="DD122">
        <v>1</v>
      </c>
      <c r="DE122">
        <v>1</v>
      </c>
      <c r="DF122">
        <v>1</v>
      </c>
      <c r="DG122">
        <v>1</v>
      </c>
      <c r="DH122">
        <v>1</v>
      </c>
      <c r="DJ122">
        <v>1</v>
      </c>
      <c r="DM122" t="s">
        <v>662</v>
      </c>
      <c r="DN122" t="s">
        <v>663</v>
      </c>
      <c r="DO122" s="13">
        <v>6</v>
      </c>
      <c r="DP122" s="13">
        <v>6</v>
      </c>
      <c r="DQ122" s="13">
        <v>5</v>
      </c>
      <c r="DR122" s="13">
        <v>9</v>
      </c>
      <c r="DV122">
        <v>1</v>
      </c>
      <c r="EA122">
        <v>1</v>
      </c>
      <c r="EF122">
        <v>5</v>
      </c>
      <c r="EH122">
        <v>1</v>
      </c>
      <c r="EI122">
        <v>1</v>
      </c>
    </row>
    <row r="123" spans="1:139" x14ac:dyDescent="0.25">
      <c r="A123" s="10">
        <v>43587.530856481484</v>
      </c>
      <c r="B123">
        <v>20</v>
      </c>
      <c r="C123">
        <v>50</v>
      </c>
      <c r="D123">
        <v>5</v>
      </c>
      <c r="E123">
        <v>3</v>
      </c>
      <c r="F123">
        <v>4</v>
      </c>
      <c r="G123">
        <v>1</v>
      </c>
      <c r="H123">
        <v>2</v>
      </c>
      <c r="I123">
        <v>3</v>
      </c>
      <c r="J123">
        <v>2</v>
      </c>
      <c r="K123">
        <v>4</v>
      </c>
      <c r="O123" s="13">
        <v>8</v>
      </c>
      <c r="S123">
        <v>1</v>
      </c>
      <c r="V123">
        <v>1</v>
      </c>
      <c r="W123">
        <v>1</v>
      </c>
      <c r="AA123">
        <v>1</v>
      </c>
      <c r="AE123">
        <v>1</v>
      </c>
      <c r="AL123" s="16">
        <v>1</v>
      </c>
      <c r="AM123" s="13">
        <v>7</v>
      </c>
      <c r="AN123">
        <v>3</v>
      </c>
      <c r="AP123">
        <v>1</v>
      </c>
      <c r="AS123">
        <v>1</v>
      </c>
      <c r="AY123">
        <v>1</v>
      </c>
      <c r="BL123">
        <v>1</v>
      </c>
      <c r="BN123">
        <v>1</v>
      </c>
      <c r="BP123">
        <v>1</v>
      </c>
      <c r="BS123" s="13">
        <v>90</v>
      </c>
      <c r="BT123">
        <v>2</v>
      </c>
      <c r="BU123">
        <v>1</v>
      </c>
      <c r="BV123">
        <v>3</v>
      </c>
      <c r="BW123" s="20">
        <v>50</v>
      </c>
      <c r="BX123" s="20"/>
      <c r="BY123" s="20"/>
      <c r="BZ123" s="20">
        <v>95</v>
      </c>
      <c r="CB123">
        <v>1</v>
      </c>
      <c r="CC123">
        <v>1</v>
      </c>
      <c r="CD123">
        <v>1</v>
      </c>
      <c r="CE123">
        <v>1</v>
      </c>
      <c r="CF123">
        <v>1</v>
      </c>
      <c r="CL123">
        <v>1</v>
      </c>
      <c r="CP123">
        <v>1</v>
      </c>
      <c r="CT123" s="16">
        <v>14</v>
      </c>
      <c r="CU123" s="16">
        <v>15</v>
      </c>
      <c r="CV123" s="16">
        <v>15</v>
      </c>
      <c r="CW123" s="16">
        <v>14</v>
      </c>
      <c r="CX123" s="16">
        <v>15</v>
      </c>
      <c r="CY123" s="16">
        <v>16</v>
      </c>
      <c r="CZ123" s="16">
        <v>16</v>
      </c>
      <c r="DA123" s="16">
        <v>15</v>
      </c>
      <c r="DB123" s="16">
        <v>14</v>
      </c>
      <c r="DC123" s="16">
        <v>13</v>
      </c>
      <c r="DD123">
        <v>1</v>
      </c>
      <c r="DE123">
        <v>1</v>
      </c>
      <c r="DI123">
        <v>1</v>
      </c>
      <c r="DJ123">
        <v>1</v>
      </c>
      <c r="DM123" t="s">
        <v>665</v>
      </c>
      <c r="DN123" t="s">
        <v>666</v>
      </c>
      <c r="DO123" s="13">
        <v>7</v>
      </c>
      <c r="DP123" s="13">
        <v>7</v>
      </c>
      <c r="DQ123" s="13">
        <v>6</v>
      </c>
      <c r="DR123" s="13">
        <v>7</v>
      </c>
      <c r="DS123">
        <v>1</v>
      </c>
      <c r="DT123">
        <v>1</v>
      </c>
      <c r="DV123">
        <v>1</v>
      </c>
      <c r="EA123">
        <v>1</v>
      </c>
      <c r="EH123">
        <v>1</v>
      </c>
      <c r="EI123">
        <v>2</v>
      </c>
    </row>
    <row r="124" spans="1:139" x14ac:dyDescent="0.25">
      <c r="A124" s="10">
        <v>43589.47693287037</v>
      </c>
      <c r="B124">
        <v>42</v>
      </c>
      <c r="C124">
        <v>75</v>
      </c>
      <c r="D124">
        <v>6</v>
      </c>
      <c r="E124">
        <v>1</v>
      </c>
      <c r="F124">
        <v>2</v>
      </c>
      <c r="G124">
        <v>2</v>
      </c>
      <c r="H124">
        <v>4</v>
      </c>
      <c r="I124">
        <v>6</v>
      </c>
      <c r="J124">
        <v>1</v>
      </c>
      <c r="K124">
        <v>4</v>
      </c>
      <c r="O124" s="13">
        <v>5</v>
      </c>
      <c r="S124">
        <v>3</v>
      </c>
      <c r="AL124" s="16">
        <v>3</v>
      </c>
      <c r="AM124" s="13">
        <v>8</v>
      </c>
      <c r="AN124">
        <v>1</v>
      </c>
      <c r="AO124" t="s">
        <v>675</v>
      </c>
      <c r="AP124">
        <v>1</v>
      </c>
      <c r="AU124">
        <v>1</v>
      </c>
      <c r="AW124">
        <v>1</v>
      </c>
      <c r="BA124">
        <v>1</v>
      </c>
      <c r="BC124">
        <v>1</v>
      </c>
      <c r="BG124">
        <v>1</v>
      </c>
      <c r="BJ124">
        <v>1</v>
      </c>
      <c r="BL124">
        <v>1</v>
      </c>
      <c r="BN124">
        <v>1</v>
      </c>
      <c r="BO124">
        <v>1</v>
      </c>
      <c r="BP124">
        <v>1</v>
      </c>
      <c r="BS124" s="13">
        <v>99</v>
      </c>
      <c r="BT124">
        <v>1</v>
      </c>
      <c r="BU124">
        <v>2</v>
      </c>
      <c r="BV124">
        <v>3</v>
      </c>
      <c r="BW124" s="20">
        <v>100</v>
      </c>
      <c r="BX124" s="20">
        <v>65</v>
      </c>
      <c r="BY124" s="20">
        <v>35</v>
      </c>
      <c r="BZ124" s="20">
        <v>35</v>
      </c>
      <c r="CB124">
        <v>1</v>
      </c>
      <c r="CC124">
        <v>1</v>
      </c>
      <c r="CD124">
        <v>1</v>
      </c>
      <c r="CF124">
        <v>1</v>
      </c>
      <c r="CG124">
        <v>1</v>
      </c>
      <c r="CK124" t="s">
        <v>676</v>
      </c>
      <c r="CL124">
        <v>1</v>
      </c>
      <c r="CP124">
        <v>1</v>
      </c>
      <c r="CT124" s="16">
        <v>19</v>
      </c>
      <c r="CU124" s="16">
        <v>16</v>
      </c>
      <c r="CV124" s="16">
        <v>14</v>
      </c>
      <c r="CW124" s="16">
        <v>15</v>
      </c>
      <c r="CX124" s="16">
        <v>15</v>
      </c>
      <c r="CY124" s="16">
        <v>16</v>
      </c>
      <c r="CZ124" s="16">
        <v>15</v>
      </c>
      <c r="DA124" s="16">
        <v>14</v>
      </c>
      <c r="DB124" s="16">
        <v>16</v>
      </c>
      <c r="DC124" s="16">
        <v>15</v>
      </c>
      <c r="DD124">
        <v>1</v>
      </c>
      <c r="DE124">
        <v>1</v>
      </c>
      <c r="DF124">
        <v>1</v>
      </c>
      <c r="DG124">
        <v>1</v>
      </c>
      <c r="DI124">
        <v>1</v>
      </c>
      <c r="DJ124">
        <v>1</v>
      </c>
      <c r="DM124" t="s">
        <v>677</v>
      </c>
      <c r="DN124" t="s">
        <v>678</v>
      </c>
      <c r="DO124" s="13">
        <v>7</v>
      </c>
      <c r="DP124" s="13">
        <v>7</v>
      </c>
      <c r="DQ124" s="13">
        <v>5</v>
      </c>
      <c r="DR124" s="13">
        <v>9</v>
      </c>
      <c r="DU124">
        <v>1</v>
      </c>
      <c r="DZ124">
        <v>1</v>
      </c>
      <c r="ED124">
        <v>1</v>
      </c>
      <c r="EF124">
        <v>4</v>
      </c>
      <c r="EG124" t="s">
        <v>679</v>
      </c>
      <c r="EH124">
        <v>1</v>
      </c>
      <c r="EI124">
        <v>2</v>
      </c>
    </row>
    <row r="125" spans="1:139" x14ac:dyDescent="0.25">
      <c r="A125" s="10">
        <v>43592.638784722221</v>
      </c>
      <c r="B125">
        <v>82</v>
      </c>
      <c r="C125">
        <v>98</v>
      </c>
      <c r="D125">
        <v>7</v>
      </c>
      <c r="E125">
        <v>1</v>
      </c>
      <c r="F125">
        <v>1</v>
      </c>
      <c r="G125">
        <v>4</v>
      </c>
      <c r="H125">
        <v>4</v>
      </c>
      <c r="I125">
        <v>6</v>
      </c>
      <c r="J125">
        <v>1</v>
      </c>
      <c r="K125">
        <v>4</v>
      </c>
      <c r="O125" s="13">
        <v>4</v>
      </c>
      <c r="S125">
        <v>2</v>
      </c>
      <c r="AL125" s="16">
        <v>4</v>
      </c>
      <c r="AM125" s="13">
        <v>5</v>
      </c>
      <c r="AN125">
        <v>1</v>
      </c>
      <c r="AO125" t="s">
        <v>284</v>
      </c>
      <c r="AR125">
        <v>1</v>
      </c>
      <c r="AU125">
        <v>1</v>
      </c>
      <c r="AV125">
        <v>1</v>
      </c>
      <c r="AY125">
        <v>1</v>
      </c>
      <c r="BB125">
        <v>1</v>
      </c>
      <c r="BG125">
        <v>1</v>
      </c>
      <c r="BJ125">
        <v>1</v>
      </c>
      <c r="BW125" s="20"/>
      <c r="BX125" s="20"/>
      <c r="BY125" s="20"/>
      <c r="BZ125" s="20"/>
      <c r="DO125" s="13">
        <v>8</v>
      </c>
      <c r="DP125" s="13">
        <v>8</v>
      </c>
      <c r="DQ125" s="13">
        <v>6</v>
      </c>
      <c r="DR125" s="13">
        <v>6</v>
      </c>
      <c r="DS125">
        <v>1</v>
      </c>
      <c r="DX125">
        <v>1</v>
      </c>
      <c r="EE125">
        <v>1</v>
      </c>
      <c r="EH125">
        <v>2</v>
      </c>
      <c r="EI125">
        <v>2</v>
      </c>
    </row>
    <row r="126" spans="1:139" x14ac:dyDescent="0.25">
      <c r="A126" s="10">
        <v>43592.639120370368</v>
      </c>
      <c r="B126">
        <v>89</v>
      </c>
      <c r="D126">
        <v>4</v>
      </c>
      <c r="E126">
        <v>1</v>
      </c>
      <c r="F126">
        <v>4</v>
      </c>
      <c r="G126">
        <v>3</v>
      </c>
      <c r="H126">
        <v>4</v>
      </c>
      <c r="I126">
        <v>3</v>
      </c>
      <c r="J126">
        <v>1</v>
      </c>
      <c r="K126">
        <v>4</v>
      </c>
      <c r="O126" s="13">
        <v>4</v>
      </c>
      <c r="S126">
        <v>2</v>
      </c>
      <c r="AL126" s="16">
        <v>4</v>
      </c>
      <c r="AM126" s="13">
        <v>7</v>
      </c>
      <c r="AN126">
        <v>2</v>
      </c>
      <c r="AO126" t="s">
        <v>693</v>
      </c>
      <c r="AP126">
        <v>1</v>
      </c>
      <c r="AU126">
        <v>1</v>
      </c>
      <c r="AV126">
        <v>1</v>
      </c>
      <c r="BA126">
        <v>1</v>
      </c>
      <c r="BD126">
        <v>1</v>
      </c>
      <c r="BG126">
        <v>1</v>
      </c>
      <c r="BJ126">
        <v>1</v>
      </c>
      <c r="BL126">
        <v>1</v>
      </c>
      <c r="BN126">
        <v>1</v>
      </c>
      <c r="BS126" s="13">
        <v>70</v>
      </c>
      <c r="BW126" s="20">
        <v>100</v>
      </c>
      <c r="BX126" s="20">
        <v>40</v>
      </c>
      <c r="BY126" s="20">
        <v>50</v>
      </c>
      <c r="BZ126" s="20"/>
      <c r="CB126">
        <v>1</v>
      </c>
      <c r="CC126">
        <v>1</v>
      </c>
      <c r="CD126">
        <v>1</v>
      </c>
      <c r="CG126">
        <v>1</v>
      </c>
      <c r="CL126">
        <v>1</v>
      </c>
      <c r="CT126" s="16">
        <v>15</v>
      </c>
      <c r="CU126" s="16">
        <v>16</v>
      </c>
      <c r="CV126" s="16">
        <v>13</v>
      </c>
      <c r="CW126" s="16">
        <v>15</v>
      </c>
      <c r="CX126" s="16">
        <v>15</v>
      </c>
      <c r="CY126" s="16">
        <v>15</v>
      </c>
      <c r="CZ126" s="16">
        <v>14</v>
      </c>
      <c r="DA126" s="16">
        <v>14</v>
      </c>
      <c r="DB126" s="16">
        <v>14</v>
      </c>
      <c r="DC126" s="16">
        <v>13</v>
      </c>
      <c r="DD126">
        <v>1</v>
      </c>
      <c r="DE126">
        <v>1</v>
      </c>
      <c r="DG126">
        <v>1</v>
      </c>
      <c r="DJ126">
        <v>1</v>
      </c>
      <c r="DM126" t="s">
        <v>694</v>
      </c>
      <c r="DN126" t="s">
        <v>202</v>
      </c>
      <c r="DO126" s="13">
        <v>7</v>
      </c>
      <c r="DP126" s="13">
        <v>7</v>
      </c>
      <c r="DQ126" s="13">
        <v>7</v>
      </c>
      <c r="DR126" s="13">
        <v>8</v>
      </c>
      <c r="DT126">
        <v>1</v>
      </c>
      <c r="DV126">
        <v>1</v>
      </c>
      <c r="EE126">
        <v>1</v>
      </c>
      <c r="EH126">
        <v>1</v>
      </c>
      <c r="EI126">
        <v>1</v>
      </c>
    </row>
    <row r="127" spans="1:139" x14ac:dyDescent="0.25">
      <c r="A127" s="10">
        <v>43592.652754629627</v>
      </c>
      <c r="B127">
        <v>92</v>
      </c>
      <c r="C127">
        <v>55</v>
      </c>
      <c r="D127">
        <v>3</v>
      </c>
      <c r="E127">
        <v>1</v>
      </c>
      <c r="F127">
        <v>7</v>
      </c>
      <c r="G127">
        <v>3</v>
      </c>
      <c r="H127">
        <v>2</v>
      </c>
      <c r="I127">
        <v>5</v>
      </c>
      <c r="J127">
        <v>2</v>
      </c>
      <c r="K127">
        <v>4</v>
      </c>
      <c r="O127" s="13">
        <v>11</v>
      </c>
      <c r="S127">
        <v>2</v>
      </c>
      <c r="AL127" s="16">
        <v>2</v>
      </c>
      <c r="AM127" s="13">
        <v>6</v>
      </c>
      <c r="AN127">
        <v>1</v>
      </c>
      <c r="AP127">
        <v>1</v>
      </c>
      <c r="AU127">
        <v>1</v>
      </c>
      <c r="AX127">
        <v>1</v>
      </c>
      <c r="BA127">
        <v>1</v>
      </c>
      <c r="BD127">
        <v>1</v>
      </c>
      <c r="BG127">
        <v>1</v>
      </c>
      <c r="BJ127">
        <v>1</v>
      </c>
      <c r="BL127">
        <v>1</v>
      </c>
      <c r="BN127">
        <v>1</v>
      </c>
      <c r="BO127">
        <v>1</v>
      </c>
      <c r="BP127">
        <v>1</v>
      </c>
      <c r="BS127" s="13">
        <v>65</v>
      </c>
      <c r="BW127" s="20">
        <v>100</v>
      </c>
      <c r="BX127" s="20">
        <v>80</v>
      </c>
      <c r="BY127" s="20">
        <v>60</v>
      </c>
      <c r="BZ127" s="20">
        <v>50</v>
      </c>
      <c r="CC127">
        <v>1</v>
      </c>
      <c r="CD127">
        <v>1</v>
      </c>
      <c r="CF127">
        <v>1</v>
      </c>
      <c r="CG127">
        <v>1</v>
      </c>
      <c r="CH127">
        <v>1</v>
      </c>
      <c r="CK127" t="s">
        <v>727</v>
      </c>
      <c r="CL127">
        <v>1</v>
      </c>
      <c r="CP127">
        <v>1</v>
      </c>
      <c r="CT127" s="16">
        <v>13</v>
      </c>
      <c r="CU127" s="16">
        <v>16</v>
      </c>
      <c r="CV127" s="16">
        <v>13</v>
      </c>
      <c r="CX127" s="16">
        <v>16</v>
      </c>
      <c r="DA127" s="16">
        <v>13</v>
      </c>
      <c r="DB127" s="16">
        <v>13</v>
      </c>
      <c r="DC127" s="16">
        <v>13</v>
      </c>
      <c r="DD127">
        <v>1</v>
      </c>
      <c r="DE127">
        <v>1</v>
      </c>
      <c r="DF127">
        <v>1</v>
      </c>
      <c r="DM127" t="s">
        <v>728</v>
      </c>
      <c r="DN127" t="s">
        <v>268</v>
      </c>
      <c r="DO127" s="13">
        <v>8</v>
      </c>
      <c r="DP127" s="13">
        <v>8</v>
      </c>
      <c r="DQ127" s="13">
        <v>8</v>
      </c>
      <c r="DR127" s="13">
        <v>6</v>
      </c>
      <c r="DS127">
        <v>1</v>
      </c>
      <c r="DT127">
        <v>1</v>
      </c>
      <c r="DV127">
        <v>1</v>
      </c>
      <c r="EA127">
        <v>1</v>
      </c>
      <c r="EH127">
        <v>2</v>
      </c>
      <c r="EI127">
        <v>2</v>
      </c>
    </row>
    <row r="128" spans="1:139" x14ac:dyDescent="0.25">
      <c r="A128" s="10">
        <v>43592.653564814813</v>
      </c>
      <c r="B128">
        <v>84</v>
      </c>
      <c r="D128">
        <v>2</v>
      </c>
      <c r="E128">
        <v>2</v>
      </c>
      <c r="F128">
        <v>2</v>
      </c>
      <c r="G128">
        <v>2</v>
      </c>
      <c r="H128">
        <v>4</v>
      </c>
      <c r="I128">
        <v>6</v>
      </c>
      <c r="J128">
        <v>1</v>
      </c>
      <c r="K128">
        <v>4</v>
      </c>
      <c r="O128" s="13">
        <v>3</v>
      </c>
      <c r="S128">
        <v>1</v>
      </c>
      <c r="AB128">
        <v>1</v>
      </c>
      <c r="AH128">
        <v>1</v>
      </c>
      <c r="AL128" s="16">
        <v>4</v>
      </c>
      <c r="AM128" s="13">
        <v>8</v>
      </c>
      <c r="AN128">
        <v>1</v>
      </c>
      <c r="AO128" t="s">
        <v>729</v>
      </c>
      <c r="AP128">
        <v>1</v>
      </c>
      <c r="AU128">
        <v>1</v>
      </c>
      <c r="AV128">
        <v>1</v>
      </c>
      <c r="AY128">
        <v>1</v>
      </c>
      <c r="BB128">
        <v>1</v>
      </c>
      <c r="BH128">
        <v>1</v>
      </c>
      <c r="BL128">
        <v>3</v>
      </c>
      <c r="BN128">
        <v>1</v>
      </c>
      <c r="BO128">
        <v>1</v>
      </c>
      <c r="BP128">
        <v>1</v>
      </c>
      <c r="BQ128">
        <v>1</v>
      </c>
      <c r="BR128" t="s">
        <v>730</v>
      </c>
      <c r="BS128" s="13">
        <v>24</v>
      </c>
      <c r="BW128" s="20">
        <v>200</v>
      </c>
      <c r="BX128" s="20">
        <v>100</v>
      </c>
      <c r="BY128" s="20">
        <v>100</v>
      </c>
      <c r="BZ128" s="20"/>
      <c r="CB128">
        <v>1</v>
      </c>
      <c r="CC128">
        <v>1</v>
      </c>
      <c r="CD128">
        <v>1</v>
      </c>
      <c r="CF128">
        <v>1</v>
      </c>
      <c r="CG128">
        <v>1</v>
      </c>
      <c r="CH128">
        <v>1</v>
      </c>
      <c r="CI128">
        <v>1</v>
      </c>
      <c r="CJ128" t="s">
        <v>731</v>
      </c>
      <c r="CK128" t="s">
        <v>732</v>
      </c>
      <c r="CL128">
        <v>1</v>
      </c>
      <c r="CP128">
        <v>1</v>
      </c>
      <c r="CT128" s="16">
        <v>13</v>
      </c>
      <c r="CU128" s="16">
        <v>16</v>
      </c>
      <c r="CV128" s="16">
        <v>13</v>
      </c>
      <c r="CW128" s="16">
        <v>16</v>
      </c>
      <c r="CX128" s="16">
        <v>16</v>
      </c>
      <c r="CY128" s="16">
        <v>13</v>
      </c>
      <c r="CZ128" s="16">
        <v>13</v>
      </c>
      <c r="DA128" s="16">
        <v>13</v>
      </c>
      <c r="DB128" s="16">
        <v>13</v>
      </c>
      <c r="DC128" s="16">
        <v>13</v>
      </c>
      <c r="DD128">
        <v>1</v>
      </c>
      <c r="DE128">
        <v>1</v>
      </c>
      <c r="DF128">
        <v>1</v>
      </c>
      <c r="DG128">
        <v>1</v>
      </c>
      <c r="DM128" t="s">
        <v>733</v>
      </c>
      <c r="DN128" t="s">
        <v>253</v>
      </c>
      <c r="DO128" s="13">
        <v>8</v>
      </c>
      <c r="DP128" s="13">
        <v>8</v>
      </c>
      <c r="DQ128" s="13">
        <v>8</v>
      </c>
      <c r="DR128" s="13">
        <v>7</v>
      </c>
      <c r="DU128">
        <v>1</v>
      </c>
      <c r="DY128">
        <v>1</v>
      </c>
      <c r="ED128">
        <v>1</v>
      </c>
      <c r="EF128">
        <v>3</v>
      </c>
      <c r="EG128" t="s">
        <v>734</v>
      </c>
      <c r="EH128">
        <v>2</v>
      </c>
      <c r="EI128">
        <v>1</v>
      </c>
    </row>
    <row r="129" spans="1:139" x14ac:dyDescent="0.25">
      <c r="A129" s="10">
        <v>43592.667731481481</v>
      </c>
      <c r="B129">
        <v>88</v>
      </c>
      <c r="C129">
        <v>20</v>
      </c>
      <c r="D129">
        <v>2</v>
      </c>
      <c r="E129">
        <v>4</v>
      </c>
      <c r="F129">
        <v>6</v>
      </c>
      <c r="G129">
        <v>1</v>
      </c>
      <c r="H129">
        <v>4</v>
      </c>
      <c r="I129">
        <v>6</v>
      </c>
      <c r="J129">
        <v>1</v>
      </c>
      <c r="K129">
        <v>4</v>
      </c>
      <c r="O129" s="13">
        <v>1</v>
      </c>
      <c r="S129">
        <v>2</v>
      </c>
      <c r="AL129" s="16">
        <v>5</v>
      </c>
      <c r="AM129" s="13">
        <v>8</v>
      </c>
      <c r="AN129">
        <v>1</v>
      </c>
      <c r="AO129" t="s">
        <v>744</v>
      </c>
      <c r="AP129">
        <v>1</v>
      </c>
      <c r="AU129">
        <v>1</v>
      </c>
      <c r="AX129">
        <v>1</v>
      </c>
      <c r="BA129">
        <v>1</v>
      </c>
      <c r="BD129">
        <v>1</v>
      </c>
      <c r="BG129">
        <v>1</v>
      </c>
      <c r="BI129">
        <v>1</v>
      </c>
      <c r="BK129" t="s">
        <v>745</v>
      </c>
      <c r="BL129">
        <v>1</v>
      </c>
      <c r="BN129">
        <v>1</v>
      </c>
      <c r="BQ129">
        <v>1</v>
      </c>
      <c r="BS129" s="13">
        <v>99</v>
      </c>
      <c r="BT129">
        <v>2</v>
      </c>
      <c r="BU129">
        <v>1</v>
      </c>
      <c r="BV129">
        <v>3</v>
      </c>
      <c r="BW129" s="20">
        <v>58.25</v>
      </c>
      <c r="BX129" s="20">
        <v>43.75</v>
      </c>
      <c r="BY129" s="20"/>
      <c r="BZ129" s="20"/>
      <c r="CC129">
        <v>1</v>
      </c>
      <c r="CG129">
        <v>1</v>
      </c>
      <c r="CK129" t="s">
        <v>746</v>
      </c>
      <c r="CL129">
        <v>1</v>
      </c>
      <c r="CT129" s="16">
        <v>13</v>
      </c>
      <c r="CU129" s="16">
        <v>14</v>
      </c>
      <c r="CV129" s="16">
        <v>13</v>
      </c>
      <c r="CW129" s="16">
        <v>14</v>
      </c>
      <c r="CX129" s="16">
        <v>14</v>
      </c>
      <c r="CY129" s="16">
        <v>15</v>
      </c>
      <c r="CZ129" s="16">
        <v>13</v>
      </c>
      <c r="DA129" s="16">
        <v>14</v>
      </c>
      <c r="DB129" s="16">
        <v>14</v>
      </c>
      <c r="DC129" s="16">
        <v>14</v>
      </c>
      <c r="DE129">
        <v>1</v>
      </c>
      <c r="DI129">
        <v>1</v>
      </c>
      <c r="DJ129">
        <v>1</v>
      </c>
      <c r="DK129">
        <v>1</v>
      </c>
      <c r="DM129" t="s">
        <v>747</v>
      </c>
      <c r="DN129" t="s">
        <v>748</v>
      </c>
      <c r="DO129" s="13">
        <v>6</v>
      </c>
      <c r="DP129" s="13">
        <v>6</v>
      </c>
      <c r="DQ129" s="13">
        <v>6</v>
      </c>
      <c r="DR129" s="13">
        <v>9</v>
      </c>
      <c r="DY129">
        <v>1</v>
      </c>
      <c r="ED129">
        <v>1</v>
      </c>
      <c r="EF129">
        <v>5</v>
      </c>
      <c r="EG129" t="s">
        <v>749</v>
      </c>
      <c r="EH129">
        <v>2</v>
      </c>
      <c r="EI129">
        <v>2</v>
      </c>
    </row>
    <row r="130" spans="1:139" x14ac:dyDescent="0.25">
      <c r="A130" s="10">
        <v>43592.679398148146</v>
      </c>
      <c r="B130">
        <v>80</v>
      </c>
      <c r="D130">
        <v>3</v>
      </c>
      <c r="E130">
        <v>1</v>
      </c>
      <c r="F130">
        <v>4</v>
      </c>
      <c r="G130">
        <v>6</v>
      </c>
      <c r="H130">
        <v>4</v>
      </c>
      <c r="I130">
        <v>2</v>
      </c>
      <c r="J130">
        <v>2</v>
      </c>
      <c r="K130">
        <v>4</v>
      </c>
      <c r="O130" s="13">
        <v>4</v>
      </c>
      <c r="S130">
        <v>2</v>
      </c>
      <c r="AL130" s="16">
        <v>2</v>
      </c>
      <c r="AM130" s="13">
        <v>6</v>
      </c>
      <c r="AN130">
        <v>1</v>
      </c>
      <c r="AO130" t="s">
        <v>751</v>
      </c>
      <c r="AQ130">
        <v>1</v>
      </c>
      <c r="AU130">
        <v>1</v>
      </c>
      <c r="AX130">
        <v>1</v>
      </c>
      <c r="BA130">
        <v>1</v>
      </c>
      <c r="BD130">
        <v>1</v>
      </c>
      <c r="BG130">
        <v>1</v>
      </c>
      <c r="BJ130">
        <v>1</v>
      </c>
      <c r="BW130" s="20"/>
      <c r="BX130" s="20"/>
      <c r="BY130" s="20"/>
      <c r="BZ130" s="20"/>
      <c r="DN130" t="s">
        <v>752</v>
      </c>
      <c r="DO130" s="13">
        <v>7</v>
      </c>
      <c r="DP130" s="13">
        <v>7</v>
      </c>
      <c r="DQ130" s="13">
        <v>7</v>
      </c>
      <c r="DR130" s="13">
        <v>7</v>
      </c>
      <c r="DT130">
        <v>1</v>
      </c>
      <c r="DV130">
        <v>1</v>
      </c>
      <c r="EA130">
        <v>1</v>
      </c>
      <c r="EH130">
        <v>2</v>
      </c>
      <c r="EI130">
        <v>2</v>
      </c>
    </row>
    <row r="131" spans="1:139" x14ac:dyDescent="0.25">
      <c r="A131" s="10">
        <v>43592.830034722225</v>
      </c>
      <c r="B131">
        <v>30</v>
      </c>
      <c r="C131">
        <v>26</v>
      </c>
      <c r="D131">
        <v>2</v>
      </c>
      <c r="E131">
        <v>3</v>
      </c>
      <c r="F131">
        <v>4</v>
      </c>
      <c r="G131">
        <v>2</v>
      </c>
      <c r="H131">
        <v>2</v>
      </c>
      <c r="I131">
        <v>6</v>
      </c>
      <c r="J131">
        <v>2</v>
      </c>
      <c r="K131">
        <v>4</v>
      </c>
      <c r="O131" s="13">
        <v>5</v>
      </c>
      <c r="S131">
        <v>2</v>
      </c>
      <c r="AL131" s="16">
        <v>4</v>
      </c>
      <c r="AM131" s="13">
        <v>8</v>
      </c>
      <c r="AN131">
        <v>1</v>
      </c>
      <c r="AO131" t="s">
        <v>792</v>
      </c>
      <c r="AP131">
        <v>1</v>
      </c>
      <c r="BB131">
        <v>1</v>
      </c>
      <c r="BH131">
        <v>1</v>
      </c>
      <c r="BK131" t="s">
        <v>793</v>
      </c>
      <c r="BL131">
        <v>5</v>
      </c>
      <c r="BM131" t="s">
        <v>794</v>
      </c>
      <c r="BN131">
        <v>1</v>
      </c>
      <c r="BQ131">
        <v>1</v>
      </c>
      <c r="BR131" t="s">
        <v>795</v>
      </c>
      <c r="BS131" s="13">
        <v>75</v>
      </c>
      <c r="BT131">
        <v>1</v>
      </c>
      <c r="BU131">
        <v>2</v>
      </c>
      <c r="BV131">
        <v>3</v>
      </c>
      <c r="BW131" s="20">
        <v>85</v>
      </c>
      <c r="BX131" s="20"/>
      <c r="BY131" s="20"/>
      <c r="BZ131" s="20"/>
      <c r="CD131">
        <v>1</v>
      </c>
      <c r="CF131">
        <v>1</v>
      </c>
      <c r="CG131">
        <v>1</v>
      </c>
      <c r="CK131" t="s">
        <v>796</v>
      </c>
      <c r="CL131">
        <v>1</v>
      </c>
      <c r="CT131" s="16">
        <v>13</v>
      </c>
      <c r="CU131" s="16">
        <v>14</v>
      </c>
      <c r="CV131" s="16">
        <v>13</v>
      </c>
      <c r="DA131" s="16">
        <v>13</v>
      </c>
      <c r="DB131" s="16">
        <v>14</v>
      </c>
      <c r="DD131">
        <v>1</v>
      </c>
      <c r="DJ131">
        <v>1</v>
      </c>
      <c r="DM131" t="s">
        <v>797</v>
      </c>
      <c r="DN131" t="s">
        <v>798</v>
      </c>
      <c r="DO131" s="13">
        <v>7</v>
      </c>
      <c r="DP131" s="13">
        <v>7</v>
      </c>
      <c r="DQ131" s="13">
        <v>7</v>
      </c>
      <c r="DR131" s="13">
        <v>7</v>
      </c>
      <c r="DT131">
        <v>1</v>
      </c>
      <c r="DZ131">
        <v>1</v>
      </c>
      <c r="EH131">
        <v>2</v>
      </c>
      <c r="EI131">
        <v>1</v>
      </c>
    </row>
    <row r="132" spans="1:139" x14ac:dyDescent="0.25">
      <c r="A132" s="10">
        <v>43592.866898148146</v>
      </c>
      <c r="B132">
        <v>67</v>
      </c>
      <c r="C132">
        <v>17</v>
      </c>
      <c r="D132">
        <v>2</v>
      </c>
      <c r="E132">
        <v>2</v>
      </c>
      <c r="F132">
        <v>3</v>
      </c>
      <c r="G132">
        <v>2</v>
      </c>
      <c r="H132">
        <v>4</v>
      </c>
      <c r="I132">
        <v>2</v>
      </c>
      <c r="J132">
        <v>1</v>
      </c>
      <c r="K132">
        <v>4</v>
      </c>
      <c r="O132" s="13">
        <v>4</v>
      </c>
      <c r="S132">
        <v>3</v>
      </c>
      <c r="AL132" s="16">
        <v>4</v>
      </c>
      <c r="AM132" s="13">
        <v>6</v>
      </c>
      <c r="AN132">
        <v>1</v>
      </c>
      <c r="AO132" t="s">
        <v>284</v>
      </c>
      <c r="AP132">
        <v>1</v>
      </c>
      <c r="AU132">
        <v>1</v>
      </c>
      <c r="AW132">
        <v>1</v>
      </c>
      <c r="AZ132">
        <v>1</v>
      </c>
      <c r="BC132">
        <v>1</v>
      </c>
      <c r="BG132">
        <v>1</v>
      </c>
      <c r="BJ132">
        <v>1</v>
      </c>
      <c r="BL132">
        <v>1</v>
      </c>
      <c r="BN132">
        <v>1</v>
      </c>
      <c r="BO132">
        <v>1</v>
      </c>
      <c r="BS132" s="13">
        <v>82</v>
      </c>
      <c r="BT132">
        <v>2</v>
      </c>
      <c r="BU132">
        <v>1</v>
      </c>
      <c r="BV132">
        <v>3</v>
      </c>
      <c r="BW132" s="20">
        <v>65</v>
      </c>
      <c r="BX132" s="20">
        <v>50</v>
      </c>
      <c r="BY132" s="20">
        <v>30</v>
      </c>
      <c r="BZ132" s="20"/>
      <c r="CC132">
        <v>1</v>
      </c>
      <c r="CD132">
        <v>1</v>
      </c>
      <c r="CF132">
        <v>1</v>
      </c>
      <c r="CL132">
        <v>1</v>
      </c>
      <c r="CP132">
        <v>1</v>
      </c>
      <c r="CT132" s="16">
        <v>17</v>
      </c>
      <c r="CU132" s="16">
        <v>16</v>
      </c>
      <c r="CV132" s="16">
        <v>15</v>
      </c>
      <c r="CW132" s="16">
        <v>13</v>
      </c>
      <c r="CX132" s="16">
        <v>16</v>
      </c>
      <c r="CY132" s="16">
        <v>16</v>
      </c>
      <c r="CZ132" s="16">
        <v>15</v>
      </c>
      <c r="DA132" s="16">
        <v>14</v>
      </c>
      <c r="DB132" s="16">
        <v>14</v>
      </c>
      <c r="DC132" s="16">
        <v>13</v>
      </c>
      <c r="DD132">
        <v>1</v>
      </c>
      <c r="DE132">
        <v>1</v>
      </c>
      <c r="DF132">
        <v>1</v>
      </c>
      <c r="DJ132">
        <v>1</v>
      </c>
      <c r="DM132" t="s">
        <v>803</v>
      </c>
      <c r="DN132" t="s">
        <v>804</v>
      </c>
      <c r="DO132" s="13">
        <v>6</v>
      </c>
      <c r="DP132" s="13">
        <v>8</v>
      </c>
      <c r="DQ132" s="13">
        <v>5</v>
      </c>
      <c r="DR132" s="13">
        <v>9</v>
      </c>
      <c r="DU132">
        <v>1</v>
      </c>
      <c r="DV132">
        <v>1</v>
      </c>
      <c r="EA132">
        <v>1</v>
      </c>
      <c r="EF132">
        <v>4</v>
      </c>
      <c r="EH132">
        <v>1</v>
      </c>
      <c r="EI132">
        <v>1</v>
      </c>
    </row>
    <row r="133" spans="1:139" x14ac:dyDescent="0.25">
      <c r="A133" s="10">
        <v>43592.882384259261</v>
      </c>
      <c r="C133">
        <v>36</v>
      </c>
      <c r="D133">
        <v>3</v>
      </c>
      <c r="E133">
        <v>6</v>
      </c>
      <c r="F133">
        <v>6</v>
      </c>
      <c r="G133">
        <v>6</v>
      </c>
      <c r="H133">
        <v>2</v>
      </c>
      <c r="I133">
        <v>3</v>
      </c>
      <c r="J133">
        <v>2</v>
      </c>
      <c r="K133">
        <v>4</v>
      </c>
      <c r="O133" s="13">
        <v>4</v>
      </c>
      <c r="S133">
        <v>2</v>
      </c>
      <c r="AL133" s="16">
        <v>2</v>
      </c>
      <c r="AM133" s="13">
        <v>8</v>
      </c>
      <c r="AN133">
        <v>1</v>
      </c>
      <c r="AO133" t="s">
        <v>284</v>
      </c>
      <c r="AP133">
        <v>1</v>
      </c>
      <c r="AU133">
        <v>1</v>
      </c>
      <c r="AX133">
        <v>1</v>
      </c>
      <c r="BA133">
        <v>1</v>
      </c>
      <c r="BB133">
        <v>1</v>
      </c>
      <c r="BG133">
        <v>1</v>
      </c>
      <c r="BH133">
        <v>1</v>
      </c>
      <c r="BL133">
        <v>1</v>
      </c>
      <c r="BN133">
        <v>1</v>
      </c>
      <c r="BO133">
        <v>1</v>
      </c>
      <c r="BS133" s="13">
        <v>70</v>
      </c>
      <c r="BT133">
        <v>1</v>
      </c>
      <c r="BU133">
        <v>2</v>
      </c>
      <c r="BV133">
        <v>3</v>
      </c>
      <c r="BW133" s="20">
        <v>50</v>
      </c>
      <c r="BX133" s="20">
        <v>30</v>
      </c>
      <c r="BY133" s="20">
        <v>25</v>
      </c>
      <c r="BZ133" s="20"/>
      <c r="CB133">
        <v>1</v>
      </c>
      <c r="CC133">
        <v>1</v>
      </c>
      <c r="CF133">
        <v>1</v>
      </c>
      <c r="CG133">
        <v>1</v>
      </c>
      <c r="CH133">
        <v>1</v>
      </c>
      <c r="CK133" t="s">
        <v>807</v>
      </c>
      <c r="CL133">
        <v>1</v>
      </c>
      <c r="CP133">
        <v>1</v>
      </c>
      <c r="CQ133">
        <v>1</v>
      </c>
      <c r="CT133" s="16">
        <v>14</v>
      </c>
      <c r="CU133" s="16">
        <v>14</v>
      </c>
      <c r="CV133" s="16">
        <v>14</v>
      </c>
      <c r="CW133" s="16">
        <v>14</v>
      </c>
      <c r="CX133" s="16">
        <v>14</v>
      </c>
      <c r="CY133" s="16">
        <v>14</v>
      </c>
      <c r="CZ133" s="16">
        <v>14</v>
      </c>
      <c r="DA133" s="16">
        <v>14</v>
      </c>
      <c r="DB133" s="16">
        <v>14</v>
      </c>
      <c r="DC133" s="16">
        <v>14</v>
      </c>
      <c r="DM133" t="s">
        <v>808</v>
      </c>
      <c r="DN133" t="s">
        <v>809</v>
      </c>
      <c r="DO133" s="13">
        <v>6</v>
      </c>
      <c r="DP133" s="13">
        <v>6</v>
      </c>
      <c r="DQ133" s="13">
        <v>6</v>
      </c>
      <c r="DR133" s="13">
        <v>7</v>
      </c>
      <c r="DS133">
        <v>1</v>
      </c>
      <c r="DZ133">
        <v>1</v>
      </c>
      <c r="EE133">
        <v>1</v>
      </c>
      <c r="EH133">
        <v>2</v>
      </c>
      <c r="EI133">
        <v>2</v>
      </c>
    </row>
    <row r="134" spans="1:139" x14ac:dyDescent="0.25">
      <c r="A134" s="10">
        <v>43593.38559027778</v>
      </c>
      <c r="B134">
        <v>50</v>
      </c>
      <c r="C134">
        <v>70</v>
      </c>
      <c r="D134">
        <v>5</v>
      </c>
      <c r="E134">
        <v>2</v>
      </c>
      <c r="F134">
        <v>7</v>
      </c>
      <c r="G134">
        <v>3</v>
      </c>
      <c r="H134">
        <v>4</v>
      </c>
      <c r="I134">
        <v>3</v>
      </c>
      <c r="J134">
        <v>1</v>
      </c>
      <c r="K134">
        <v>4</v>
      </c>
      <c r="O134" s="13">
        <v>4</v>
      </c>
      <c r="S134">
        <v>2</v>
      </c>
      <c r="AL134" s="16">
        <v>4</v>
      </c>
      <c r="AM134" s="13">
        <v>6</v>
      </c>
      <c r="AN134">
        <v>1</v>
      </c>
      <c r="AP134">
        <v>1</v>
      </c>
      <c r="AU134">
        <v>1</v>
      </c>
      <c r="AX134">
        <v>1</v>
      </c>
      <c r="AY134">
        <v>1</v>
      </c>
      <c r="BD134">
        <v>1</v>
      </c>
      <c r="BE134">
        <v>1</v>
      </c>
      <c r="BI134">
        <v>1</v>
      </c>
      <c r="BL134">
        <v>1</v>
      </c>
      <c r="BN134">
        <v>1</v>
      </c>
      <c r="BP134">
        <v>1</v>
      </c>
      <c r="BS134" s="13">
        <v>100</v>
      </c>
      <c r="BW134" s="20">
        <v>100</v>
      </c>
      <c r="BX134" s="20">
        <v>50</v>
      </c>
      <c r="BY134" s="20">
        <v>30</v>
      </c>
      <c r="BZ134" s="20">
        <v>30</v>
      </c>
      <c r="CC134">
        <v>1</v>
      </c>
      <c r="CF134">
        <v>1</v>
      </c>
      <c r="CG134">
        <v>1</v>
      </c>
      <c r="CH134">
        <v>1</v>
      </c>
      <c r="CL134">
        <v>1</v>
      </c>
      <c r="CP134">
        <v>1</v>
      </c>
      <c r="CT134" s="16">
        <v>14</v>
      </c>
      <c r="CU134" s="16">
        <v>16</v>
      </c>
      <c r="CV134" s="16">
        <v>13</v>
      </c>
      <c r="CW134" s="16">
        <v>15</v>
      </c>
      <c r="CX134" s="16">
        <v>16</v>
      </c>
      <c r="CY134" s="16">
        <v>15</v>
      </c>
      <c r="CZ134" s="16">
        <v>15</v>
      </c>
      <c r="DA134" s="16">
        <v>13</v>
      </c>
      <c r="DB134" s="16">
        <v>14</v>
      </c>
      <c r="DC134" s="16">
        <v>14</v>
      </c>
      <c r="DD134">
        <v>1</v>
      </c>
      <c r="DE134">
        <v>1</v>
      </c>
      <c r="DF134">
        <v>1</v>
      </c>
      <c r="DG134">
        <v>1</v>
      </c>
      <c r="DH134">
        <v>1</v>
      </c>
      <c r="DJ134">
        <v>1</v>
      </c>
      <c r="DM134" t="s">
        <v>851</v>
      </c>
      <c r="DN134" t="s">
        <v>852</v>
      </c>
      <c r="DO134" s="13">
        <v>6</v>
      </c>
      <c r="DP134" s="13">
        <v>8</v>
      </c>
      <c r="DQ134" s="13">
        <v>5</v>
      </c>
      <c r="DR134" s="13">
        <v>9</v>
      </c>
      <c r="DT134">
        <v>1</v>
      </c>
      <c r="DV134">
        <v>1</v>
      </c>
      <c r="EA134">
        <v>1</v>
      </c>
      <c r="EH134">
        <v>1</v>
      </c>
      <c r="EI134">
        <v>2</v>
      </c>
    </row>
    <row r="135" spans="1:139" x14ac:dyDescent="0.25">
      <c r="A135" s="10">
        <v>43593.534826388888</v>
      </c>
      <c r="B135">
        <v>70</v>
      </c>
      <c r="C135">
        <v>67</v>
      </c>
      <c r="D135">
        <v>3</v>
      </c>
      <c r="E135">
        <v>1</v>
      </c>
      <c r="F135">
        <v>3</v>
      </c>
      <c r="G135">
        <v>3</v>
      </c>
      <c r="H135">
        <v>4</v>
      </c>
      <c r="I135">
        <v>3</v>
      </c>
      <c r="J135">
        <v>1</v>
      </c>
      <c r="K135">
        <v>4</v>
      </c>
      <c r="O135" s="13">
        <v>6</v>
      </c>
      <c r="S135">
        <v>1</v>
      </c>
      <c r="W135">
        <v>1</v>
      </c>
      <c r="AB135">
        <v>1</v>
      </c>
      <c r="AL135" s="16">
        <v>2</v>
      </c>
      <c r="AM135" s="13">
        <v>8</v>
      </c>
      <c r="AN135">
        <v>1</v>
      </c>
      <c r="AO135" t="s">
        <v>902</v>
      </c>
      <c r="AP135">
        <v>1</v>
      </c>
      <c r="AU135">
        <v>1</v>
      </c>
      <c r="AV135">
        <v>1</v>
      </c>
      <c r="AY135">
        <v>1</v>
      </c>
      <c r="BC135">
        <v>1</v>
      </c>
      <c r="BF135">
        <v>1</v>
      </c>
      <c r="BI135">
        <v>1</v>
      </c>
      <c r="BL135">
        <v>1</v>
      </c>
      <c r="BN135">
        <v>1</v>
      </c>
      <c r="BO135">
        <v>1</v>
      </c>
      <c r="BP135">
        <v>1</v>
      </c>
      <c r="BS135" s="13">
        <v>81</v>
      </c>
      <c r="BT135">
        <v>2</v>
      </c>
      <c r="BU135">
        <v>1</v>
      </c>
      <c r="BV135">
        <v>3</v>
      </c>
      <c r="BW135" s="20" t="s">
        <v>1497</v>
      </c>
      <c r="BX135" s="20" t="s">
        <v>1498</v>
      </c>
      <c r="BY135" s="20" t="s">
        <v>1492</v>
      </c>
      <c r="BZ135" s="20">
        <v>34</v>
      </c>
      <c r="CB135">
        <v>1</v>
      </c>
      <c r="CC135">
        <v>1</v>
      </c>
      <c r="CD135">
        <v>1</v>
      </c>
      <c r="CE135">
        <v>1</v>
      </c>
      <c r="CG135">
        <v>1</v>
      </c>
      <c r="CH135">
        <v>1</v>
      </c>
      <c r="CL135">
        <v>1</v>
      </c>
      <c r="CP135">
        <v>1</v>
      </c>
      <c r="CT135" s="16">
        <v>14</v>
      </c>
      <c r="CU135" s="16">
        <v>15</v>
      </c>
      <c r="CV135" s="16">
        <v>14</v>
      </c>
      <c r="CW135" s="16">
        <v>14</v>
      </c>
      <c r="CX135" s="16">
        <v>14</v>
      </c>
      <c r="CY135" s="16">
        <v>15</v>
      </c>
      <c r="CZ135" s="16">
        <v>15</v>
      </c>
      <c r="DA135" s="16">
        <v>14</v>
      </c>
      <c r="DB135" s="16">
        <v>14</v>
      </c>
      <c r="DC135" s="16">
        <v>15</v>
      </c>
      <c r="DD135">
        <v>1</v>
      </c>
      <c r="DE135">
        <v>1</v>
      </c>
      <c r="DG135">
        <v>1</v>
      </c>
      <c r="DJ135">
        <v>1</v>
      </c>
      <c r="DM135" t="s">
        <v>903</v>
      </c>
      <c r="DN135" t="s">
        <v>904</v>
      </c>
      <c r="DO135" s="13">
        <v>7</v>
      </c>
      <c r="DP135" s="13">
        <v>7</v>
      </c>
      <c r="DQ135" s="13">
        <v>7</v>
      </c>
      <c r="DR135" s="13">
        <v>7</v>
      </c>
      <c r="DT135">
        <v>1</v>
      </c>
      <c r="DV135">
        <v>1</v>
      </c>
      <c r="ED135">
        <v>1</v>
      </c>
      <c r="EH135">
        <v>1</v>
      </c>
      <c r="EI135">
        <v>1</v>
      </c>
    </row>
    <row r="136" spans="1:139" x14ac:dyDescent="0.25">
      <c r="A136" s="10">
        <v>43593.606030092589</v>
      </c>
      <c r="B136">
        <v>20</v>
      </c>
      <c r="C136">
        <v>79</v>
      </c>
      <c r="D136">
        <v>3</v>
      </c>
      <c r="E136">
        <v>2</v>
      </c>
      <c r="F136">
        <v>5</v>
      </c>
      <c r="G136">
        <v>4</v>
      </c>
      <c r="H136">
        <v>4</v>
      </c>
      <c r="I136">
        <v>3</v>
      </c>
      <c r="J136">
        <v>1</v>
      </c>
      <c r="K136">
        <v>4</v>
      </c>
      <c r="O136" s="13">
        <v>6</v>
      </c>
      <c r="S136">
        <v>3</v>
      </c>
      <c r="AL136" s="16">
        <v>3</v>
      </c>
      <c r="AM136" s="13">
        <v>5</v>
      </c>
      <c r="AN136">
        <v>2</v>
      </c>
      <c r="AO136" t="s">
        <v>906</v>
      </c>
      <c r="AP136">
        <v>1</v>
      </c>
      <c r="AU136">
        <v>1</v>
      </c>
      <c r="AX136">
        <v>1</v>
      </c>
      <c r="BA136">
        <v>1</v>
      </c>
      <c r="BD136">
        <v>1</v>
      </c>
      <c r="BG136">
        <v>1</v>
      </c>
      <c r="BJ136">
        <v>1</v>
      </c>
      <c r="BL136">
        <v>1</v>
      </c>
      <c r="BN136">
        <v>1</v>
      </c>
      <c r="BO136">
        <v>1</v>
      </c>
      <c r="BP136">
        <v>1</v>
      </c>
      <c r="BS136" s="13">
        <v>98</v>
      </c>
      <c r="BT136">
        <v>1</v>
      </c>
      <c r="BU136">
        <v>3</v>
      </c>
      <c r="BV136">
        <v>2</v>
      </c>
      <c r="BW136" s="20">
        <v>125</v>
      </c>
      <c r="BX136" s="20">
        <v>75</v>
      </c>
      <c r="BY136" s="20">
        <v>50</v>
      </c>
      <c r="BZ136" s="20"/>
      <c r="CL136">
        <v>1</v>
      </c>
      <c r="CP136">
        <v>1</v>
      </c>
      <c r="CT136" s="16">
        <v>14</v>
      </c>
      <c r="CU136" s="16">
        <v>15</v>
      </c>
      <c r="CV136" s="16">
        <v>14</v>
      </c>
      <c r="CW136" s="16">
        <v>15</v>
      </c>
      <c r="CX136" s="16">
        <v>14</v>
      </c>
      <c r="CY136" s="16">
        <v>16</v>
      </c>
      <c r="CZ136" s="16">
        <v>16</v>
      </c>
      <c r="DA136" s="16">
        <v>14</v>
      </c>
      <c r="DB136" s="16">
        <v>14</v>
      </c>
      <c r="DC136" s="16">
        <v>14</v>
      </c>
      <c r="DE136">
        <v>1</v>
      </c>
      <c r="DO136" s="13">
        <v>5</v>
      </c>
      <c r="DP136" s="13">
        <v>5</v>
      </c>
      <c r="DQ136" s="13">
        <v>5</v>
      </c>
      <c r="DR136" s="13">
        <v>10</v>
      </c>
      <c r="DU136">
        <v>1</v>
      </c>
      <c r="DV136">
        <v>1</v>
      </c>
      <c r="EA136">
        <v>1</v>
      </c>
      <c r="EF136">
        <v>4</v>
      </c>
      <c r="EH136">
        <v>2</v>
      </c>
      <c r="EI136">
        <v>2</v>
      </c>
    </row>
    <row r="137" spans="1:139" x14ac:dyDescent="0.25">
      <c r="A137" s="10">
        <v>43593.790763888886</v>
      </c>
      <c r="D137">
        <v>4</v>
      </c>
      <c r="E137">
        <v>1</v>
      </c>
      <c r="F137">
        <v>2</v>
      </c>
      <c r="G137">
        <v>6</v>
      </c>
      <c r="H137">
        <v>1</v>
      </c>
      <c r="I137">
        <v>6</v>
      </c>
      <c r="J137">
        <v>1</v>
      </c>
      <c r="K137">
        <v>4</v>
      </c>
      <c r="O137" s="13">
        <v>6</v>
      </c>
      <c r="S137">
        <v>1</v>
      </c>
      <c r="W137">
        <v>1</v>
      </c>
      <c r="AA137">
        <v>1</v>
      </c>
      <c r="AL137" s="16">
        <v>1</v>
      </c>
      <c r="AM137" s="13">
        <v>8</v>
      </c>
      <c r="AN137">
        <v>1</v>
      </c>
      <c r="AO137" t="s">
        <v>927</v>
      </c>
      <c r="AQ137">
        <v>1</v>
      </c>
      <c r="AU137">
        <v>1</v>
      </c>
      <c r="AV137">
        <v>1</v>
      </c>
      <c r="AY137">
        <v>1</v>
      </c>
      <c r="BB137">
        <v>1</v>
      </c>
      <c r="BG137">
        <v>1</v>
      </c>
      <c r="BH137">
        <v>1</v>
      </c>
      <c r="BW137" s="20"/>
      <c r="BX137" s="20"/>
      <c r="BY137" s="20"/>
      <c r="BZ137" s="20"/>
      <c r="CK137" t="s">
        <v>928</v>
      </c>
      <c r="DM137" t="s">
        <v>929</v>
      </c>
      <c r="DN137" t="s">
        <v>752</v>
      </c>
      <c r="DO137" s="13">
        <v>8</v>
      </c>
      <c r="DP137" s="13">
        <v>8</v>
      </c>
      <c r="DQ137" s="13">
        <v>7</v>
      </c>
      <c r="DR137" s="13">
        <v>6</v>
      </c>
      <c r="DS137">
        <v>1</v>
      </c>
      <c r="DT137">
        <v>1</v>
      </c>
      <c r="DV137">
        <v>1</v>
      </c>
      <c r="EA137">
        <v>1</v>
      </c>
      <c r="EH137">
        <v>1</v>
      </c>
      <c r="EI137">
        <v>1</v>
      </c>
    </row>
    <row r="138" spans="1:139" x14ac:dyDescent="0.25">
      <c r="A138" s="10">
        <v>43593.821446759262</v>
      </c>
      <c r="B138">
        <v>78</v>
      </c>
      <c r="C138">
        <v>39</v>
      </c>
      <c r="D138">
        <v>3</v>
      </c>
      <c r="E138">
        <v>2</v>
      </c>
      <c r="F138">
        <v>4</v>
      </c>
      <c r="G138">
        <v>5</v>
      </c>
      <c r="H138">
        <v>4</v>
      </c>
      <c r="I138">
        <v>6</v>
      </c>
      <c r="J138">
        <v>1</v>
      </c>
      <c r="K138">
        <v>4</v>
      </c>
      <c r="O138" s="13">
        <v>3</v>
      </c>
      <c r="S138">
        <v>4</v>
      </c>
      <c r="AL138" s="16">
        <v>4</v>
      </c>
      <c r="AM138" s="13">
        <v>1</v>
      </c>
      <c r="AN138">
        <v>1</v>
      </c>
      <c r="BW138" s="20"/>
      <c r="BX138" s="20"/>
      <c r="BY138" s="20"/>
      <c r="BZ138" s="20"/>
      <c r="CK138" t="s">
        <v>930</v>
      </c>
      <c r="DM138" t="s">
        <v>931</v>
      </c>
      <c r="DN138" t="s">
        <v>932</v>
      </c>
      <c r="DO138" s="13">
        <v>5</v>
      </c>
      <c r="DP138" s="13">
        <v>6</v>
      </c>
      <c r="DQ138" s="13">
        <v>5</v>
      </c>
      <c r="DR138" s="13">
        <v>8</v>
      </c>
      <c r="DT138">
        <v>1</v>
      </c>
      <c r="DV138">
        <v>1</v>
      </c>
      <c r="EA138">
        <v>1</v>
      </c>
      <c r="EH138">
        <v>1</v>
      </c>
      <c r="EI138">
        <v>2</v>
      </c>
    </row>
    <row r="139" spans="1:139" x14ac:dyDescent="0.25">
      <c r="A139" s="10">
        <v>43594.612939814811</v>
      </c>
      <c r="B139">
        <v>70</v>
      </c>
      <c r="D139">
        <v>6</v>
      </c>
      <c r="E139">
        <v>1</v>
      </c>
      <c r="F139">
        <v>7</v>
      </c>
      <c r="G139">
        <v>3</v>
      </c>
      <c r="H139">
        <v>4</v>
      </c>
      <c r="I139">
        <v>4</v>
      </c>
      <c r="J139">
        <v>1</v>
      </c>
      <c r="K139">
        <v>4</v>
      </c>
      <c r="O139" s="13">
        <v>7</v>
      </c>
      <c r="S139">
        <v>1</v>
      </c>
      <c r="W139">
        <v>1</v>
      </c>
      <c r="AG139">
        <v>1</v>
      </c>
      <c r="AH139">
        <v>1</v>
      </c>
      <c r="AL139" s="16">
        <v>3</v>
      </c>
      <c r="AM139" s="13">
        <v>8</v>
      </c>
      <c r="AN139">
        <v>1</v>
      </c>
      <c r="AO139" t="s">
        <v>952</v>
      </c>
      <c r="AR139">
        <v>1</v>
      </c>
      <c r="AU139">
        <v>1</v>
      </c>
      <c r="AX139">
        <v>1</v>
      </c>
      <c r="BA139">
        <v>1</v>
      </c>
      <c r="BD139">
        <v>1</v>
      </c>
      <c r="BG139">
        <v>1</v>
      </c>
      <c r="BJ139">
        <v>1</v>
      </c>
      <c r="BW139" s="20"/>
      <c r="BX139" s="20"/>
      <c r="BY139" s="20"/>
      <c r="BZ139" s="20"/>
      <c r="CK139" t="s">
        <v>953</v>
      </c>
      <c r="DM139" t="s">
        <v>954</v>
      </c>
      <c r="DN139" t="s">
        <v>955</v>
      </c>
      <c r="DO139" s="13">
        <v>6</v>
      </c>
      <c r="DP139" s="13">
        <v>7</v>
      </c>
      <c r="DQ139" s="13">
        <v>6</v>
      </c>
      <c r="DR139" s="13">
        <v>9</v>
      </c>
      <c r="DZ139">
        <v>1</v>
      </c>
      <c r="EC139">
        <v>1</v>
      </c>
      <c r="EF139">
        <v>5</v>
      </c>
      <c r="EH139">
        <v>1</v>
      </c>
      <c r="EI139">
        <v>1</v>
      </c>
    </row>
    <row r="140" spans="1:139" x14ac:dyDescent="0.25">
      <c r="A140" s="10">
        <v>43594.616898148146</v>
      </c>
      <c r="C140">
        <v>23</v>
      </c>
      <c r="D140">
        <v>2</v>
      </c>
      <c r="E140">
        <v>3</v>
      </c>
      <c r="F140">
        <v>5</v>
      </c>
      <c r="G140">
        <v>5</v>
      </c>
      <c r="H140">
        <v>2</v>
      </c>
      <c r="I140">
        <v>4</v>
      </c>
      <c r="J140">
        <v>2</v>
      </c>
      <c r="K140">
        <v>4</v>
      </c>
      <c r="O140" s="13">
        <v>1</v>
      </c>
      <c r="S140">
        <v>1</v>
      </c>
      <c r="AA140">
        <v>1</v>
      </c>
      <c r="AB140">
        <v>1</v>
      </c>
      <c r="AJ140">
        <v>1</v>
      </c>
      <c r="AL140" s="16">
        <v>3</v>
      </c>
      <c r="AM140" s="13">
        <v>8</v>
      </c>
      <c r="AN140">
        <v>1</v>
      </c>
      <c r="AO140" t="s">
        <v>957</v>
      </c>
      <c r="AP140">
        <v>1</v>
      </c>
      <c r="AU140">
        <v>1</v>
      </c>
      <c r="AV140">
        <v>1</v>
      </c>
      <c r="AY140">
        <v>1</v>
      </c>
      <c r="BC140">
        <v>1</v>
      </c>
      <c r="BF140">
        <v>1</v>
      </c>
      <c r="BJ140">
        <v>1</v>
      </c>
      <c r="BL140">
        <v>1</v>
      </c>
      <c r="BN140">
        <v>1</v>
      </c>
      <c r="BS140" s="13">
        <v>100</v>
      </c>
      <c r="BW140" s="20">
        <v>60</v>
      </c>
      <c r="BX140" s="20">
        <v>30</v>
      </c>
      <c r="BY140" s="20"/>
      <c r="BZ140" s="20"/>
      <c r="CF140">
        <v>1</v>
      </c>
      <c r="CG140">
        <v>1</v>
      </c>
      <c r="CH140">
        <v>1</v>
      </c>
      <c r="CL140">
        <v>1</v>
      </c>
      <c r="CP140">
        <v>1</v>
      </c>
      <c r="CT140" s="16">
        <v>16</v>
      </c>
      <c r="CU140" s="16">
        <v>14</v>
      </c>
      <c r="CV140" s="16">
        <v>14</v>
      </c>
      <c r="CW140" s="16">
        <v>13</v>
      </c>
      <c r="CX140" s="16">
        <v>15</v>
      </c>
      <c r="CY140" s="16">
        <v>14</v>
      </c>
      <c r="CZ140" s="16">
        <v>14</v>
      </c>
      <c r="DA140" s="16">
        <v>14</v>
      </c>
      <c r="DB140" s="16">
        <v>14</v>
      </c>
      <c r="DC140" s="16">
        <v>14</v>
      </c>
      <c r="DD140">
        <v>1</v>
      </c>
      <c r="DE140">
        <v>1</v>
      </c>
      <c r="DF140">
        <v>1</v>
      </c>
      <c r="DG140">
        <v>1</v>
      </c>
      <c r="DH140">
        <v>1</v>
      </c>
      <c r="DI140">
        <v>1</v>
      </c>
      <c r="DJ140">
        <v>1</v>
      </c>
      <c r="DM140" t="s">
        <v>958</v>
      </c>
      <c r="DN140" t="s">
        <v>959</v>
      </c>
      <c r="DO140" s="13">
        <v>7</v>
      </c>
      <c r="DP140" s="13">
        <v>7</v>
      </c>
      <c r="DQ140" s="13">
        <v>7</v>
      </c>
      <c r="DR140" s="13">
        <v>7</v>
      </c>
      <c r="DS140">
        <v>1</v>
      </c>
      <c r="DV140">
        <v>1</v>
      </c>
      <c r="EA140">
        <v>1</v>
      </c>
      <c r="EG140" t="s">
        <v>960</v>
      </c>
      <c r="EH140">
        <v>2</v>
      </c>
      <c r="EI140">
        <v>1</v>
      </c>
    </row>
    <row r="141" spans="1:139" x14ac:dyDescent="0.25">
      <c r="A141" s="10">
        <v>43595.595104166663</v>
      </c>
      <c r="B141">
        <v>100</v>
      </c>
      <c r="C141">
        <v>82</v>
      </c>
      <c r="D141">
        <v>3</v>
      </c>
      <c r="E141">
        <v>3</v>
      </c>
      <c r="F141">
        <v>2</v>
      </c>
      <c r="G141">
        <v>6</v>
      </c>
      <c r="H141">
        <v>2</v>
      </c>
      <c r="I141">
        <v>4</v>
      </c>
      <c r="J141">
        <v>2</v>
      </c>
      <c r="K141">
        <v>4</v>
      </c>
      <c r="O141" s="13">
        <v>4</v>
      </c>
      <c r="S141">
        <v>2</v>
      </c>
      <c r="AL141" s="16">
        <v>2</v>
      </c>
      <c r="AM141" s="13">
        <v>8</v>
      </c>
      <c r="AN141">
        <v>3</v>
      </c>
      <c r="AO141" t="s">
        <v>985</v>
      </c>
      <c r="AP141">
        <v>1</v>
      </c>
      <c r="AU141">
        <v>1</v>
      </c>
      <c r="AX141">
        <v>1</v>
      </c>
      <c r="BA141">
        <v>1</v>
      </c>
      <c r="BD141">
        <v>1</v>
      </c>
      <c r="BG141">
        <v>1</v>
      </c>
      <c r="BJ141">
        <v>1</v>
      </c>
      <c r="BL141">
        <v>1</v>
      </c>
      <c r="BN141">
        <v>1</v>
      </c>
      <c r="BO141">
        <v>1</v>
      </c>
      <c r="BP141">
        <v>1</v>
      </c>
      <c r="BS141" s="13">
        <v>100</v>
      </c>
      <c r="BW141" s="20">
        <v>40</v>
      </c>
      <c r="BX141" s="20">
        <v>20</v>
      </c>
      <c r="BY141" s="20">
        <v>20</v>
      </c>
      <c r="BZ141" s="20"/>
      <c r="CC141">
        <v>1</v>
      </c>
      <c r="CG141">
        <v>1</v>
      </c>
      <c r="CH141">
        <v>1</v>
      </c>
      <c r="CL141">
        <v>1</v>
      </c>
      <c r="CP141">
        <v>1</v>
      </c>
      <c r="CT141" s="16">
        <v>13</v>
      </c>
      <c r="CU141" s="16">
        <v>13</v>
      </c>
      <c r="CV141" s="16">
        <v>13</v>
      </c>
      <c r="CX141" s="16">
        <v>13</v>
      </c>
      <c r="DA141" s="16">
        <v>13</v>
      </c>
      <c r="DB141" s="16">
        <v>13</v>
      </c>
      <c r="DM141" t="s">
        <v>986</v>
      </c>
      <c r="DO141" s="13">
        <v>6</v>
      </c>
      <c r="DP141" s="13">
        <v>6</v>
      </c>
      <c r="DQ141" s="13">
        <v>6</v>
      </c>
      <c r="DR141" s="13">
        <v>7</v>
      </c>
      <c r="DS141">
        <v>1</v>
      </c>
      <c r="DT141">
        <v>1</v>
      </c>
      <c r="DY141">
        <v>1</v>
      </c>
      <c r="DZ141">
        <v>1</v>
      </c>
      <c r="EB141">
        <v>1</v>
      </c>
      <c r="EG141" t="s">
        <v>987</v>
      </c>
      <c r="EH141">
        <v>1</v>
      </c>
      <c r="EI141">
        <v>1</v>
      </c>
    </row>
    <row r="142" spans="1:139" x14ac:dyDescent="0.25">
      <c r="A142" s="10">
        <v>43598.444675925923</v>
      </c>
      <c r="B142">
        <v>75</v>
      </c>
      <c r="C142">
        <v>0</v>
      </c>
      <c r="D142">
        <v>1</v>
      </c>
      <c r="E142">
        <v>4</v>
      </c>
      <c r="F142">
        <v>7</v>
      </c>
      <c r="G142">
        <v>2</v>
      </c>
      <c r="I142">
        <v>6</v>
      </c>
      <c r="J142">
        <v>1</v>
      </c>
      <c r="K142">
        <v>4</v>
      </c>
      <c r="O142" s="13">
        <v>3</v>
      </c>
      <c r="S142">
        <v>4</v>
      </c>
      <c r="AL142" s="16">
        <v>4</v>
      </c>
      <c r="AM142" s="13">
        <v>6</v>
      </c>
      <c r="AN142">
        <v>1</v>
      </c>
      <c r="AP142">
        <v>1</v>
      </c>
      <c r="BK142" t="s">
        <v>993</v>
      </c>
      <c r="BL142">
        <v>3</v>
      </c>
      <c r="BN142">
        <v>1</v>
      </c>
      <c r="BS142" s="13">
        <v>90</v>
      </c>
      <c r="BT142">
        <v>2</v>
      </c>
      <c r="BU142">
        <v>1</v>
      </c>
      <c r="BV142">
        <v>3</v>
      </c>
      <c r="BW142" s="20"/>
      <c r="BX142" s="20"/>
      <c r="BY142" s="20"/>
      <c r="BZ142" s="20"/>
      <c r="CA142">
        <v>1</v>
      </c>
      <c r="CC142">
        <v>1</v>
      </c>
      <c r="CL142">
        <v>1</v>
      </c>
      <c r="CT142" s="16">
        <v>14</v>
      </c>
      <c r="CU142" s="16">
        <v>15</v>
      </c>
      <c r="CV142" s="16">
        <v>14</v>
      </c>
      <c r="CX142" s="16">
        <v>14</v>
      </c>
      <c r="CY142" s="16">
        <v>14</v>
      </c>
      <c r="CZ142" s="16">
        <v>14</v>
      </c>
      <c r="DA142" s="16">
        <v>14</v>
      </c>
      <c r="DB142" s="16">
        <v>14</v>
      </c>
      <c r="DC142" s="16">
        <v>14</v>
      </c>
      <c r="DD142">
        <v>1</v>
      </c>
      <c r="DE142">
        <v>1</v>
      </c>
      <c r="DI142">
        <v>1</v>
      </c>
      <c r="DJ142">
        <v>1</v>
      </c>
      <c r="DM142" t="s">
        <v>994</v>
      </c>
      <c r="DN142" t="s">
        <v>995</v>
      </c>
      <c r="DO142" s="13">
        <v>8</v>
      </c>
      <c r="DP142" s="13">
        <v>8</v>
      </c>
      <c r="DQ142" s="13">
        <v>5</v>
      </c>
      <c r="DR142" s="13">
        <v>9</v>
      </c>
      <c r="DU142">
        <v>1</v>
      </c>
      <c r="DX142">
        <v>1</v>
      </c>
      <c r="EE142">
        <v>1</v>
      </c>
      <c r="EF142">
        <v>7</v>
      </c>
      <c r="EH142">
        <v>2</v>
      </c>
      <c r="EI142">
        <v>2</v>
      </c>
    </row>
    <row r="143" spans="1:139" x14ac:dyDescent="0.25">
      <c r="A143" s="10">
        <v>43600.417673611111</v>
      </c>
      <c r="D143">
        <v>3</v>
      </c>
      <c r="E143">
        <v>2</v>
      </c>
      <c r="F143">
        <v>2</v>
      </c>
      <c r="G143">
        <v>4</v>
      </c>
      <c r="H143">
        <v>1</v>
      </c>
      <c r="I143">
        <v>4</v>
      </c>
      <c r="J143">
        <v>1</v>
      </c>
      <c r="K143">
        <v>4</v>
      </c>
      <c r="O143" s="13">
        <v>1</v>
      </c>
      <c r="S143">
        <v>1</v>
      </c>
      <c r="AL143" s="16">
        <v>4</v>
      </c>
      <c r="AM143" s="13">
        <v>8</v>
      </c>
      <c r="AN143">
        <v>1</v>
      </c>
      <c r="AP143">
        <v>1</v>
      </c>
      <c r="BL143">
        <v>1</v>
      </c>
      <c r="BN143">
        <v>1</v>
      </c>
      <c r="BO143">
        <v>1</v>
      </c>
      <c r="BP143">
        <v>1</v>
      </c>
      <c r="BS143" s="13">
        <v>100</v>
      </c>
      <c r="BW143" s="20" t="s">
        <v>1494</v>
      </c>
      <c r="BX143" s="20"/>
      <c r="BY143" s="20"/>
      <c r="BZ143" s="20"/>
      <c r="CC143">
        <v>1</v>
      </c>
      <c r="CF143">
        <v>1</v>
      </c>
      <c r="CT143" s="16">
        <v>14</v>
      </c>
      <c r="CU143" s="16">
        <v>16</v>
      </c>
      <c r="CV143" s="16">
        <v>14</v>
      </c>
      <c r="CW143" s="16">
        <v>16</v>
      </c>
      <c r="CX143" s="16">
        <v>14</v>
      </c>
      <c r="CY143" s="16">
        <v>15</v>
      </c>
      <c r="CZ143" s="16">
        <v>15</v>
      </c>
      <c r="DA143" s="16">
        <v>13</v>
      </c>
      <c r="DB143" s="16">
        <v>13</v>
      </c>
      <c r="DC143" s="16">
        <v>13</v>
      </c>
      <c r="DD143">
        <v>1</v>
      </c>
      <c r="DE143">
        <v>1</v>
      </c>
      <c r="DF143">
        <v>1</v>
      </c>
      <c r="DG143">
        <v>1</v>
      </c>
      <c r="DH143">
        <v>1</v>
      </c>
      <c r="DJ143">
        <v>1</v>
      </c>
      <c r="DO143" s="13">
        <v>6</v>
      </c>
      <c r="DP143" s="13">
        <v>6</v>
      </c>
      <c r="DQ143" s="13">
        <v>5</v>
      </c>
      <c r="DR143" s="13">
        <v>8</v>
      </c>
      <c r="DU143">
        <v>1</v>
      </c>
      <c r="DZ143">
        <v>1</v>
      </c>
      <c r="EF143">
        <v>4</v>
      </c>
      <c r="EH143">
        <v>2</v>
      </c>
      <c r="EI143">
        <v>2</v>
      </c>
    </row>
    <row r="144" spans="1:139" x14ac:dyDescent="0.25">
      <c r="A144" s="10">
        <v>43600.422129629631</v>
      </c>
      <c r="B144">
        <v>100</v>
      </c>
      <c r="C144">
        <v>80</v>
      </c>
      <c r="D144">
        <v>6</v>
      </c>
      <c r="E144">
        <v>1</v>
      </c>
      <c r="F144">
        <v>7</v>
      </c>
      <c r="G144">
        <v>4</v>
      </c>
      <c r="H144">
        <v>4</v>
      </c>
      <c r="I144">
        <v>5</v>
      </c>
      <c r="J144">
        <v>1</v>
      </c>
      <c r="K144">
        <v>4</v>
      </c>
      <c r="O144" s="13">
        <v>4</v>
      </c>
      <c r="S144">
        <v>2</v>
      </c>
      <c r="AL144" s="16">
        <v>4</v>
      </c>
      <c r="AM144" s="13">
        <v>5</v>
      </c>
      <c r="AN144">
        <v>1</v>
      </c>
      <c r="AP144">
        <v>1</v>
      </c>
      <c r="AU144">
        <v>1</v>
      </c>
      <c r="AX144">
        <v>1</v>
      </c>
      <c r="BA144">
        <v>1</v>
      </c>
      <c r="BD144">
        <v>1</v>
      </c>
      <c r="BG144">
        <v>1</v>
      </c>
      <c r="BJ144">
        <v>1</v>
      </c>
      <c r="BL144">
        <v>1</v>
      </c>
      <c r="BN144">
        <v>1</v>
      </c>
      <c r="BO144">
        <v>1</v>
      </c>
      <c r="BQ144">
        <v>1</v>
      </c>
      <c r="BR144" t="s">
        <v>1030</v>
      </c>
      <c r="BS144" s="13">
        <v>87</v>
      </c>
      <c r="BW144" s="20">
        <v>60</v>
      </c>
      <c r="BX144" s="20"/>
      <c r="BY144" s="20"/>
      <c r="BZ144" s="20"/>
      <c r="CC144">
        <v>1</v>
      </c>
      <c r="CK144" t="s">
        <v>1031</v>
      </c>
      <c r="CL144">
        <v>1</v>
      </c>
      <c r="CP144">
        <v>1</v>
      </c>
      <c r="CT144" s="16">
        <v>13</v>
      </c>
      <c r="CU144" s="16">
        <v>16</v>
      </c>
      <c r="CV144" s="16">
        <v>13</v>
      </c>
      <c r="CW144" s="16">
        <v>15</v>
      </c>
      <c r="CX144" s="16">
        <v>14</v>
      </c>
      <c r="CY144" s="16">
        <v>13</v>
      </c>
      <c r="CZ144" s="16">
        <v>16</v>
      </c>
      <c r="DA144" s="16">
        <v>13</v>
      </c>
      <c r="DB144" s="16">
        <v>13</v>
      </c>
      <c r="DC144" s="16">
        <v>13</v>
      </c>
      <c r="DD144">
        <v>1</v>
      </c>
      <c r="DM144" t="s">
        <v>1032</v>
      </c>
      <c r="DN144" t="s">
        <v>210</v>
      </c>
      <c r="DO144" s="13">
        <v>8</v>
      </c>
      <c r="DP144" s="13">
        <v>8</v>
      </c>
      <c r="DQ144" s="13">
        <v>5</v>
      </c>
      <c r="DR144" s="13">
        <v>7</v>
      </c>
      <c r="DT144">
        <v>1</v>
      </c>
      <c r="DW144">
        <v>1</v>
      </c>
      <c r="EA144">
        <v>1</v>
      </c>
      <c r="EH144">
        <v>2</v>
      </c>
      <c r="EI144">
        <v>2</v>
      </c>
    </row>
    <row r="145" spans="1:139" x14ac:dyDescent="0.25">
      <c r="A145" s="10">
        <v>43600.434918981482</v>
      </c>
      <c r="B145">
        <v>70</v>
      </c>
      <c r="C145">
        <v>38</v>
      </c>
      <c r="D145">
        <v>2</v>
      </c>
      <c r="E145">
        <v>1</v>
      </c>
      <c r="F145">
        <v>3</v>
      </c>
      <c r="G145">
        <v>3</v>
      </c>
      <c r="H145">
        <v>2</v>
      </c>
      <c r="I145">
        <v>4</v>
      </c>
      <c r="J145">
        <v>2</v>
      </c>
      <c r="K145">
        <v>4</v>
      </c>
      <c r="O145" s="13">
        <v>4</v>
      </c>
      <c r="S145">
        <v>2</v>
      </c>
      <c r="AL145" s="16">
        <v>4</v>
      </c>
      <c r="AM145" s="13">
        <v>6</v>
      </c>
      <c r="AN145">
        <v>1</v>
      </c>
      <c r="AO145" t="s">
        <v>1042</v>
      </c>
      <c r="AR145">
        <v>1</v>
      </c>
      <c r="AU145">
        <v>1</v>
      </c>
      <c r="AV145">
        <v>1</v>
      </c>
      <c r="AY145">
        <v>1</v>
      </c>
      <c r="BD145">
        <v>1</v>
      </c>
      <c r="BG145">
        <v>1</v>
      </c>
      <c r="BJ145">
        <v>1</v>
      </c>
      <c r="BW145" s="20"/>
      <c r="BX145" s="20"/>
      <c r="BY145" s="20"/>
      <c r="BZ145" s="20"/>
      <c r="CK145" t="s">
        <v>1043</v>
      </c>
      <c r="DM145" t="s">
        <v>1044</v>
      </c>
      <c r="DN145" t="s">
        <v>1045</v>
      </c>
      <c r="DO145" s="13">
        <v>7</v>
      </c>
      <c r="DP145" s="13">
        <v>7</v>
      </c>
      <c r="DQ145" s="13">
        <v>5</v>
      </c>
      <c r="DR145" s="13">
        <v>8</v>
      </c>
      <c r="DU145">
        <v>1</v>
      </c>
      <c r="DW145">
        <v>1</v>
      </c>
      <c r="DY145">
        <v>1</v>
      </c>
      <c r="EA145">
        <v>1</v>
      </c>
      <c r="EF145">
        <v>4</v>
      </c>
      <c r="EG145" t="s">
        <v>1046</v>
      </c>
      <c r="EH145">
        <v>2</v>
      </c>
      <c r="EI145">
        <v>2</v>
      </c>
    </row>
    <row r="146" spans="1:139" x14ac:dyDescent="0.25">
      <c r="A146" s="10">
        <v>43600.447372685187</v>
      </c>
      <c r="B146">
        <v>93</v>
      </c>
      <c r="D146">
        <v>2</v>
      </c>
      <c r="E146">
        <v>1</v>
      </c>
      <c r="F146">
        <v>3</v>
      </c>
      <c r="G146">
        <v>4</v>
      </c>
      <c r="H146">
        <v>1</v>
      </c>
      <c r="I146">
        <v>6</v>
      </c>
      <c r="J146">
        <v>1</v>
      </c>
      <c r="K146">
        <v>4</v>
      </c>
      <c r="O146" s="13">
        <v>7</v>
      </c>
      <c r="S146">
        <v>1</v>
      </c>
      <c r="W146">
        <v>1</v>
      </c>
      <c r="AB146">
        <v>1</v>
      </c>
      <c r="AH146">
        <v>1</v>
      </c>
      <c r="AL146" s="16">
        <v>4</v>
      </c>
      <c r="AM146" s="13">
        <v>8</v>
      </c>
      <c r="AN146">
        <v>1</v>
      </c>
      <c r="AO146" t="s">
        <v>1060</v>
      </c>
      <c r="AP146">
        <v>1</v>
      </c>
      <c r="AU146">
        <v>1</v>
      </c>
      <c r="AV146">
        <v>1</v>
      </c>
      <c r="AY146">
        <v>1</v>
      </c>
      <c r="BC146">
        <v>1</v>
      </c>
      <c r="BG146">
        <v>1</v>
      </c>
      <c r="BJ146">
        <v>1</v>
      </c>
      <c r="BL146">
        <v>2</v>
      </c>
      <c r="BN146">
        <v>1</v>
      </c>
      <c r="BO146">
        <v>1</v>
      </c>
      <c r="BP146">
        <v>1</v>
      </c>
      <c r="BS146" s="13">
        <v>100</v>
      </c>
      <c r="BW146" s="20"/>
      <c r="BX146" s="20"/>
      <c r="BY146" s="20"/>
      <c r="BZ146" s="20"/>
      <c r="CA146">
        <v>1</v>
      </c>
      <c r="CI146">
        <v>1</v>
      </c>
      <c r="CJ146" t="s">
        <v>1061</v>
      </c>
      <c r="CK146" t="s">
        <v>1062</v>
      </c>
      <c r="CL146">
        <v>1</v>
      </c>
      <c r="CP146">
        <v>1</v>
      </c>
      <c r="CT146" s="16">
        <v>14</v>
      </c>
      <c r="CU146" s="16">
        <v>16</v>
      </c>
      <c r="CV146" s="16">
        <v>14</v>
      </c>
      <c r="CW146" s="16">
        <v>15</v>
      </c>
      <c r="CX146" s="16">
        <v>14</v>
      </c>
      <c r="CY146" s="16">
        <v>14</v>
      </c>
      <c r="CZ146" s="16">
        <v>14</v>
      </c>
      <c r="DA146" s="16">
        <v>14</v>
      </c>
      <c r="DB146" s="16">
        <v>15</v>
      </c>
      <c r="DC146" s="16">
        <v>14</v>
      </c>
      <c r="DE146">
        <v>1</v>
      </c>
      <c r="DF146">
        <v>1</v>
      </c>
      <c r="DJ146">
        <v>1</v>
      </c>
      <c r="DM146" t="s">
        <v>1063</v>
      </c>
      <c r="DN146" t="s">
        <v>1064</v>
      </c>
      <c r="DO146" s="13">
        <v>8</v>
      </c>
      <c r="DP146" s="13">
        <v>8</v>
      </c>
      <c r="DQ146" s="13">
        <v>8</v>
      </c>
      <c r="DR146" s="13">
        <v>6</v>
      </c>
      <c r="DT146">
        <v>1</v>
      </c>
      <c r="DV146">
        <v>1</v>
      </c>
      <c r="EA146">
        <v>1</v>
      </c>
      <c r="EG146" t="s">
        <v>1065</v>
      </c>
      <c r="EH146">
        <v>1</v>
      </c>
      <c r="EI146">
        <v>1</v>
      </c>
    </row>
    <row r="147" spans="1:139" x14ac:dyDescent="0.25">
      <c r="A147" s="10">
        <v>43600.448344907411</v>
      </c>
      <c r="D147">
        <v>4</v>
      </c>
      <c r="E147">
        <v>3</v>
      </c>
      <c r="F147">
        <v>7</v>
      </c>
      <c r="G147">
        <v>3</v>
      </c>
      <c r="H147">
        <v>2</v>
      </c>
      <c r="I147">
        <v>6</v>
      </c>
      <c r="J147">
        <v>2</v>
      </c>
      <c r="K147">
        <v>4</v>
      </c>
      <c r="O147" s="13">
        <v>4</v>
      </c>
      <c r="S147">
        <v>2</v>
      </c>
      <c r="AL147" s="16">
        <v>2</v>
      </c>
      <c r="AM147" s="13">
        <v>8</v>
      </c>
      <c r="AN147">
        <v>1</v>
      </c>
      <c r="AO147" t="s">
        <v>284</v>
      </c>
      <c r="AP147">
        <v>1</v>
      </c>
      <c r="AU147">
        <v>1</v>
      </c>
      <c r="AW147">
        <v>1</v>
      </c>
      <c r="AY147">
        <v>1</v>
      </c>
      <c r="BB147">
        <v>1</v>
      </c>
      <c r="BG147">
        <v>1</v>
      </c>
      <c r="BJ147">
        <v>1</v>
      </c>
      <c r="BL147">
        <v>1</v>
      </c>
      <c r="BN147">
        <v>1</v>
      </c>
      <c r="BP147">
        <v>1</v>
      </c>
      <c r="BS147" s="13">
        <v>95</v>
      </c>
      <c r="BW147" s="20">
        <v>90</v>
      </c>
      <c r="BX147" s="20">
        <v>50</v>
      </c>
      <c r="BY147" s="20">
        <v>50</v>
      </c>
      <c r="BZ147" s="20"/>
      <c r="CB147">
        <v>1</v>
      </c>
      <c r="CC147">
        <v>1</v>
      </c>
      <c r="CD147">
        <v>1</v>
      </c>
      <c r="CL147">
        <v>1</v>
      </c>
      <c r="CP147">
        <v>1</v>
      </c>
      <c r="CT147" s="16">
        <v>14</v>
      </c>
      <c r="CV147" s="16">
        <v>14</v>
      </c>
      <c r="DA147" s="16">
        <v>14</v>
      </c>
      <c r="DB147" s="16">
        <v>14</v>
      </c>
      <c r="DC147" s="16">
        <v>14</v>
      </c>
      <c r="DD147">
        <v>1</v>
      </c>
      <c r="DE147">
        <v>1</v>
      </c>
      <c r="DF147">
        <v>1</v>
      </c>
      <c r="DG147">
        <v>1</v>
      </c>
      <c r="DJ147">
        <v>1</v>
      </c>
      <c r="DO147" s="13">
        <v>7</v>
      </c>
      <c r="DP147" s="13">
        <v>8</v>
      </c>
      <c r="DQ147" s="13">
        <v>6</v>
      </c>
      <c r="DR147" s="13">
        <v>8</v>
      </c>
      <c r="DU147">
        <v>1</v>
      </c>
      <c r="DV147">
        <v>1</v>
      </c>
      <c r="EA147">
        <v>1</v>
      </c>
      <c r="EF147">
        <v>4</v>
      </c>
      <c r="EH147">
        <v>2</v>
      </c>
      <c r="EI147">
        <v>2</v>
      </c>
    </row>
    <row r="148" spans="1:139" x14ac:dyDescent="0.25">
      <c r="A148" s="10">
        <v>43600.464803240742</v>
      </c>
      <c r="B148">
        <v>36</v>
      </c>
      <c r="C148">
        <v>35</v>
      </c>
      <c r="D148">
        <v>2</v>
      </c>
      <c r="E148">
        <v>1</v>
      </c>
      <c r="F148">
        <v>6</v>
      </c>
      <c r="G148">
        <v>1</v>
      </c>
      <c r="H148">
        <v>4</v>
      </c>
      <c r="I148">
        <v>2</v>
      </c>
      <c r="J148">
        <v>1</v>
      </c>
      <c r="K148">
        <v>4</v>
      </c>
      <c r="O148" s="13">
        <v>8</v>
      </c>
      <c r="S148">
        <v>2</v>
      </c>
      <c r="AL148" s="16">
        <v>4</v>
      </c>
      <c r="AM148" s="13">
        <v>6</v>
      </c>
      <c r="AN148">
        <v>1</v>
      </c>
      <c r="AO148" t="s">
        <v>1089</v>
      </c>
      <c r="AP148">
        <v>1</v>
      </c>
      <c r="AU148">
        <v>1</v>
      </c>
      <c r="AV148">
        <v>1</v>
      </c>
      <c r="BA148">
        <v>1</v>
      </c>
      <c r="BB148">
        <v>1</v>
      </c>
      <c r="BC148">
        <v>1</v>
      </c>
      <c r="BG148">
        <v>1</v>
      </c>
      <c r="BJ148">
        <v>1</v>
      </c>
      <c r="BL148">
        <v>1</v>
      </c>
      <c r="BN148">
        <v>1</v>
      </c>
      <c r="BO148">
        <v>1</v>
      </c>
      <c r="BQ148">
        <v>1</v>
      </c>
      <c r="BR148" t="s">
        <v>1030</v>
      </c>
      <c r="BS148" s="13">
        <v>70</v>
      </c>
      <c r="BT148">
        <v>1</v>
      </c>
      <c r="BU148">
        <v>2</v>
      </c>
      <c r="BV148">
        <v>3</v>
      </c>
      <c r="BW148" s="20">
        <v>70</v>
      </c>
      <c r="BX148" s="20">
        <v>40</v>
      </c>
      <c r="BY148" s="20">
        <v>40</v>
      </c>
      <c r="BZ148" s="20"/>
      <c r="CB148">
        <v>1</v>
      </c>
      <c r="CC148">
        <v>1</v>
      </c>
      <c r="CF148">
        <v>1</v>
      </c>
      <c r="CG148">
        <v>1</v>
      </c>
      <c r="CI148">
        <v>1</v>
      </c>
      <c r="CJ148" t="s">
        <v>1090</v>
      </c>
      <c r="CK148" t="s">
        <v>1091</v>
      </c>
      <c r="CL148">
        <v>1</v>
      </c>
      <c r="CM148">
        <v>1</v>
      </c>
      <c r="CN148">
        <v>1</v>
      </c>
      <c r="CO148">
        <v>1</v>
      </c>
      <c r="CP148">
        <v>1</v>
      </c>
      <c r="CQ148">
        <v>1</v>
      </c>
      <c r="CR148">
        <v>1</v>
      </c>
      <c r="CS148">
        <v>1</v>
      </c>
      <c r="CT148" s="16">
        <v>14</v>
      </c>
      <c r="CU148" s="16">
        <v>15</v>
      </c>
      <c r="CV148" s="16">
        <v>14</v>
      </c>
      <c r="CW148" s="16">
        <v>15</v>
      </c>
      <c r="CX148" s="16">
        <v>14</v>
      </c>
      <c r="CY148" s="16">
        <v>16</v>
      </c>
      <c r="CZ148" s="16">
        <v>16</v>
      </c>
      <c r="DA148" s="16">
        <v>14</v>
      </c>
      <c r="DB148" s="16">
        <v>14</v>
      </c>
      <c r="DC148" s="16">
        <v>14</v>
      </c>
      <c r="DD148">
        <v>1</v>
      </c>
      <c r="DE148">
        <v>1</v>
      </c>
      <c r="DF148">
        <v>1</v>
      </c>
      <c r="DG148">
        <v>1</v>
      </c>
      <c r="DH148">
        <v>1</v>
      </c>
      <c r="DI148">
        <v>1</v>
      </c>
      <c r="DJ148">
        <v>1</v>
      </c>
      <c r="DM148" t="s">
        <v>1092</v>
      </c>
      <c r="DN148" t="s">
        <v>1093</v>
      </c>
      <c r="DO148" s="13">
        <v>7</v>
      </c>
      <c r="DP148" s="13">
        <v>7</v>
      </c>
      <c r="DQ148" s="13">
        <v>6</v>
      </c>
      <c r="DR148" s="13">
        <v>8</v>
      </c>
      <c r="DU148">
        <v>1</v>
      </c>
      <c r="DV148">
        <v>1</v>
      </c>
      <c r="EA148">
        <v>1</v>
      </c>
      <c r="EF148">
        <v>3</v>
      </c>
      <c r="EH148">
        <v>1</v>
      </c>
      <c r="EI148">
        <v>1</v>
      </c>
    </row>
    <row r="149" spans="1:139" x14ac:dyDescent="0.25">
      <c r="A149" s="10">
        <v>43600.509675925925</v>
      </c>
      <c r="B149">
        <v>100</v>
      </c>
      <c r="C149">
        <v>74</v>
      </c>
      <c r="D149">
        <v>4</v>
      </c>
      <c r="E149">
        <v>1</v>
      </c>
      <c r="F149">
        <v>6</v>
      </c>
      <c r="G149">
        <v>7</v>
      </c>
      <c r="H149">
        <v>3</v>
      </c>
      <c r="I149">
        <v>3</v>
      </c>
      <c r="J149">
        <v>2</v>
      </c>
      <c r="K149">
        <v>4</v>
      </c>
      <c r="O149" s="13">
        <v>7</v>
      </c>
      <c r="S149">
        <v>1</v>
      </c>
      <c r="W149">
        <v>1</v>
      </c>
      <c r="AA149">
        <v>1</v>
      </c>
      <c r="AB149">
        <v>1</v>
      </c>
      <c r="AE149">
        <v>1</v>
      </c>
      <c r="AL149" s="16">
        <v>2</v>
      </c>
      <c r="AM149" s="13">
        <v>8</v>
      </c>
      <c r="AN149">
        <v>1</v>
      </c>
      <c r="AO149" t="s">
        <v>1103</v>
      </c>
      <c r="AP149">
        <v>1</v>
      </c>
      <c r="AU149">
        <v>1</v>
      </c>
      <c r="AW149">
        <v>1</v>
      </c>
      <c r="AY149">
        <v>1</v>
      </c>
      <c r="BC149">
        <v>1</v>
      </c>
      <c r="BG149">
        <v>1</v>
      </c>
      <c r="BJ149">
        <v>1</v>
      </c>
      <c r="BL149">
        <v>1</v>
      </c>
      <c r="BN149">
        <v>1</v>
      </c>
      <c r="BO149">
        <v>1</v>
      </c>
      <c r="BP149">
        <v>1</v>
      </c>
      <c r="BS149" s="13">
        <v>33</v>
      </c>
      <c r="BT149">
        <v>1</v>
      </c>
      <c r="BU149">
        <v>3</v>
      </c>
      <c r="BV149">
        <v>2</v>
      </c>
      <c r="BW149" s="20">
        <v>250</v>
      </c>
      <c r="BX149" s="20"/>
      <c r="BY149" s="20"/>
      <c r="BZ149" s="20"/>
      <c r="CF149">
        <v>1</v>
      </c>
      <c r="CH149">
        <v>1</v>
      </c>
      <c r="CL149">
        <v>1</v>
      </c>
      <c r="CP149">
        <v>1</v>
      </c>
      <c r="CT149" s="16">
        <v>15</v>
      </c>
      <c r="CU149" s="16">
        <v>16</v>
      </c>
      <c r="CV149" s="16">
        <v>14</v>
      </c>
      <c r="CW149" s="16">
        <v>14</v>
      </c>
      <c r="CX149" s="16">
        <v>16</v>
      </c>
      <c r="CY149" s="16">
        <v>14</v>
      </c>
      <c r="CZ149" s="16">
        <v>14</v>
      </c>
      <c r="DA149" s="16">
        <v>14</v>
      </c>
      <c r="DB149" s="16">
        <v>14</v>
      </c>
      <c r="DC149" s="16">
        <v>14</v>
      </c>
      <c r="DD149">
        <v>1</v>
      </c>
      <c r="DE149">
        <v>1</v>
      </c>
      <c r="DF149">
        <v>1</v>
      </c>
      <c r="DG149">
        <v>1</v>
      </c>
      <c r="DH149">
        <v>1</v>
      </c>
      <c r="DJ149">
        <v>1</v>
      </c>
      <c r="DO149" s="13">
        <v>8</v>
      </c>
      <c r="DP149" s="13">
        <v>8</v>
      </c>
      <c r="DQ149" s="13">
        <v>6</v>
      </c>
      <c r="DR149" s="13">
        <v>6</v>
      </c>
      <c r="DT149">
        <v>1</v>
      </c>
      <c r="DW149">
        <v>1</v>
      </c>
      <c r="DX149">
        <v>1</v>
      </c>
      <c r="DY149">
        <v>1</v>
      </c>
      <c r="EB149">
        <v>1</v>
      </c>
      <c r="EC149">
        <v>1</v>
      </c>
      <c r="ED149">
        <v>1</v>
      </c>
      <c r="EG149" t="s">
        <v>1104</v>
      </c>
      <c r="EH149">
        <v>1</v>
      </c>
      <c r="EI149">
        <v>1</v>
      </c>
    </row>
    <row r="150" spans="1:139" x14ac:dyDescent="0.25">
      <c r="A150" s="10">
        <v>43600.515173611115</v>
      </c>
      <c r="B150">
        <v>54</v>
      </c>
      <c r="C150">
        <v>71</v>
      </c>
      <c r="D150">
        <v>6</v>
      </c>
      <c r="E150">
        <v>2</v>
      </c>
      <c r="F150">
        <v>3</v>
      </c>
      <c r="G150">
        <v>6</v>
      </c>
      <c r="H150">
        <v>4</v>
      </c>
      <c r="I150">
        <v>1</v>
      </c>
      <c r="J150">
        <v>1</v>
      </c>
      <c r="K150">
        <v>4</v>
      </c>
      <c r="O150" s="13">
        <v>10</v>
      </c>
      <c r="S150">
        <v>4</v>
      </c>
      <c r="AL150" s="16">
        <v>4</v>
      </c>
      <c r="AM150" s="13">
        <v>6</v>
      </c>
      <c r="AN150">
        <v>1</v>
      </c>
      <c r="AP150">
        <v>1</v>
      </c>
      <c r="AS150">
        <v>1</v>
      </c>
      <c r="AV150">
        <v>1</v>
      </c>
      <c r="AY150">
        <v>1</v>
      </c>
      <c r="BB150">
        <v>1</v>
      </c>
      <c r="BE150">
        <v>1</v>
      </c>
      <c r="BI150">
        <v>1</v>
      </c>
      <c r="BL150">
        <v>3</v>
      </c>
      <c r="BN150">
        <v>1</v>
      </c>
      <c r="BS150" s="13">
        <v>100</v>
      </c>
      <c r="BW150" s="20">
        <v>120</v>
      </c>
      <c r="BX150" s="20">
        <v>90</v>
      </c>
      <c r="BY150" s="20"/>
      <c r="BZ150" s="20"/>
      <c r="CC150">
        <v>1</v>
      </c>
      <c r="CD150">
        <v>1</v>
      </c>
      <c r="CF150">
        <v>1</v>
      </c>
      <c r="CL150">
        <v>1</v>
      </c>
      <c r="CT150" s="16">
        <v>14</v>
      </c>
      <c r="CU150" s="16">
        <v>15</v>
      </c>
      <c r="CV150" s="16">
        <v>15</v>
      </c>
      <c r="CW150" s="16">
        <v>15</v>
      </c>
      <c r="CY150" s="16">
        <v>15</v>
      </c>
      <c r="CZ150" s="16">
        <v>14</v>
      </c>
      <c r="DA150" s="16">
        <v>14</v>
      </c>
      <c r="DB150" s="16">
        <v>14</v>
      </c>
      <c r="DC150" s="16">
        <v>14</v>
      </c>
      <c r="DD150">
        <v>1</v>
      </c>
      <c r="DG150">
        <v>1</v>
      </c>
      <c r="DJ150">
        <v>1</v>
      </c>
      <c r="DO150" s="13">
        <v>7</v>
      </c>
      <c r="DP150" s="13">
        <v>7</v>
      </c>
      <c r="DQ150" s="13">
        <v>5</v>
      </c>
      <c r="DR150" s="13">
        <v>10</v>
      </c>
      <c r="DU150">
        <v>1</v>
      </c>
      <c r="DV150">
        <v>1</v>
      </c>
      <c r="EA150">
        <v>1</v>
      </c>
      <c r="EF150">
        <v>5</v>
      </c>
      <c r="EH150">
        <v>2</v>
      </c>
      <c r="EI150">
        <v>2</v>
      </c>
    </row>
    <row r="151" spans="1:139" x14ac:dyDescent="0.25">
      <c r="A151" s="10">
        <v>43600.557523148149</v>
      </c>
      <c r="B151">
        <v>58</v>
      </c>
      <c r="C151">
        <v>45</v>
      </c>
      <c r="D151">
        <v>3</v>
      </c>
      <c r="E151">
        <v>5</v>
      </c>
      <c r="F151">
        <v>4</v>
      </c>
      <c r="G151">
        <v>3</v>
      </c>
      <c r="H151">
        <v>4</v>
      </c>
      <c r="I151">
        <v>6</v>
      </c>
      <c r="J151">
        <v>1</v>
      </c>
      <c r="K151">
        <v>4</v>
      </c>
      <c r="O151" s="13">
        <v>4</v>
      </c>
      <c r="S151">
        <v>5</v>
      </c>
      <c r="AL151" s="16">
        <v>5</v>
      </c>
      <c r="AM151" s="13">
        <v>1</v>
      </c>
      <c r="AN151">
        <v>1</v>
      </c>
      <c r="AO151" t="s">
        <v>1108</v>
      </c>
      <c r="AP151">
        <v>1</v>
      </c>
      <c r="AU151">
        <v>1</v>
      </c>
      <c r="AW151">
        <v>1</v>
      </c>
      <c r="AZ151">
        <v>1</v>
      </c>
      <c r="BC151">
        <v>1</v>
      </c>
      <c r="BG151">
        <v>1</v>
      </c>
      <c r="BJ151">
        <v>1</v>
      </c>
      <c r="BL151">
        <v>1</v>
      </c>
      <c r="BN151">
        <v>1</v>
      </c>
      <c r="BS151" s="13">
        <v>96</v>
      </c>
      <c r="BT151">
        <v>1</v>
      </c>
      <c r="BU151">
        <v>2</v>
      </c>
      <c r="BV151">
        <v>3</v>
      </c>
      <c r="BW151" s="20"/>
      <c r="BX151" s="20"/>
      <c r="BY151" s="20"/>
      <c r="BZ151" s="20"/>
      <c r="CA151">
        <v>1</v>
      </c>
      <c r="CC151">
        <v>1</v>
      </c>
      <c r="CF151">
        <v>1</v>
      </c>
      <c r="CL151">
        <v>1</v>
      </c>
      <c r="CT151" s="16">
        <v>16</v>
      </c>
      <c r="CU151" s="16">
        <v>14</v>
      </c>
      <c r="CV151" s="16">
        <v>13</v>
      </c>
      <c r="CW151" s="16">
        <v>15</v>
      </c>
      <c r="CX151" s="16">
        <v>13</v>
      </c>
      <c r="CY151" s="16">
        <v>15</v>
      </c>
      <c r="CZ151" s="16">
        <v>15</v>
      </c>
      <c r="DA151" s="16">
        <v>13</v>
      </c>
      <c r="DB151" s="16">
        <v>14</v>
      </c>
      <c r="DC151" s="16">
        <v>13</v>
      </c>
      <c r="DD151">
        <v>1</v>
      </c>
      <c r="DE151">
        <v>1</v>
      </c>
      <c r="DF151">
        <v>1</v>
      </c>
      <c r="DG151">
        <v>1</v>
      </c>
      <c r="DH151">
        <v>1</v>
      </c>
      <c r="DM151" t="s">
        <v>1109</v>
      </c>
      <c r="DN151" t="s">
        <v>1110</v>
      </c>
      <c r="DO151" s="13">
        <v>5</v>
      </c>
      <c r="DP151" s="13">
        <v>8</v>
      </c>
      <c r="DQ151" s="13">
        <v>5</v>
      </c>
      <c r="DR151" s="13">
        <v>7</v>
      </c>
      <c r="DT151">
        <v>1</v>
      </c>
      <c r="DV151">
        <v>1</v>
      </c>
      <c r="EA151">
        <v>1</v>
      </c>
      <c r="EH151">
        <v>2</v>
      </c>
      <c r="EI151">
        <v>1</v>
      </c>
    </row>
    <row r="152" spans="1:139" x14ac:dyDescent="0.25">
      <c r="A152" s="10">
        <v>43600.610868055555</v>
      </c>
      <c r="B152">
        <v>100</v>
      </c>
      <c r="C152">
        <v>100</v>
      </c>
      <c r="D152">
        <v>6</v>
      </c>
      <c r="E152">
        <v>1</v>
      </c>
      <c r="F152">
        <v>6</v>
      </c>
      <c r="G152">
        <v>5</v>
      </c>
      <c r="H152">
        <v>1</v>
      </c>
      <c r="I152">
        <v>2</v>
      </c>
      <c r="J152">
        <v>2</v>
      </c>
      <c r="K152">
        <v>4</v>
      </c>
      <c r="O152" s="13">
        <v>1</v>
      </c>
      <c r="S152">
        <v>2</v>
      </c>
      <c r="AL152" s="16">
        <v>2</v>
      </c>
      <c r="AM152" s="13">
        <v>7</v>
      </c>
      <c r="AN152">
        <v>1</v>
      </c>
      <c r="AO152" t="s">
        <v>378</v>
      </c>
      <c r="AP152">
        <v>1</v>
      </c>
      <c r="AU152">
        <v>1</v>
      </c>
      <c r="AW152">
        <v>1</v>
      </c>
      <c r="AY152">
        <v>1</v>
      </c>
      <c r="BC152">
        <v>1</v>
      </c>
      <c r="BG152">
        <v>1</v>
      </c>
      <c r="BJ152">
        <v>1</v>
      </c>
      <c r="BL152">
        <v>1</v>
      </c>
      <c r="BN152">
        <v>1</v>
      </c>
      <c r="BS152" s="13">
        <v>100</v>
      </c>
      <c r="BW152" s="20"/>
      <c r="BX152" s="20"/>
      <c r="BY152" s="20"/>
      <c r="BZ152" s="20"/>
      <c r="CA152">
        <v>1</v>
      </c>
      <c r="CC152">
        <v>1</v>
      </c>
      <c r="CD152">
        <v>1</v>
      </c>
      <c r="CF152">
        <v>1</v>
      </c>
      <c r="CL152">
        <v>1</v>
      </c>
      <c r="CP152">
        <v>1</v>
      </c>
      <c r="CT152" s="16">
        <v>16</v>
      </c>
      <c r="CU152" s="16">
        <v>16</v>
      </c>
      <c r="CV152" s="16">
        <v>15</v>
      </c>
      <c r="CW152" s="16">
        <v>15</v>
      </c>
      <c r="CX152" s="16">
        <v>15</v>
      </c>
      <c r="CY152" s="16">
        <v>16</v>
      </c>
      <c r="CZ152" s="16">
        <v>15</v>
      </c>
      <c r="DA152" s="16">
        <v>14</v>
      </c>
      <c r="DB152" s="16">
        <v>14</v>
      </c>
      <c r="DC152" s="16">
        <v>15</v>
      </c>
      <c r="DD152">
        <v>1</v>
      </c>
      <c r="DE152">
        <v>1</v>
      </c>
      <c r="DF152">
        <v>1</v>
      </c>
      <c r="DG152">
        <v>1</v>
      </c>
      <c r="DH152">
        <v>1</v>
      </c>
      <c r="DI152">
        <v>1</v>
      </c>
      <c r="DJ152">
        <v>1</v>
      </c>
      <c r="DO152" s="13">
        <v>6</v>
      </c>
      <c r="DP152" s="13">
        <v>6</v>
      </c>
      <c r="DQ152" s="13">
        <v>6</v>
      </c>
      <c r="DR152" s="13">
        <v>9</v>
      </c>
      <c r="DU152">
        <v>1</v>
      </c>
      <c r="DV152">
        <v>1</v>
      </c>
      <c r="EE152">
        <v>1</v>
      </c>
      <c r="EF152">
        <v>3</v>
      </c>
      <c r="EH152">
        <v>2</v>
      </c>
      <c r="EI152">
        <v>1</v>
      </c>
    </row>
    <row r="153" spans="1:139" x14ac:dyDescent="0.25">
      <c r="A153" s="10">
        <v>43600.821828703702</v>
      </c>
      <c r="B153">
        <v>86</v>
      </c>
      <c r="C153">
        <v>11</v>
      </c>
      <c r="D153">
        <v>2</v>
      </c>
      <c r="E153">
        <v>2</v>
      </c>
      <c r="F153">
        <v>4</v>
      </c>
      <c r="G153">
        <v>1</v>
      </c>
      <c r="H153">
        <v>4</v>
      </c>
      <c r="I153">
        <v>6</v>
      </c>
      <c r="J153">
        <v>1</v>
      </c>
      <c r="K153">
        <v>4</v>
      </c>
      <c r="O153" s="13">
        <v>3</v>
      </c>
      <c r="S153">
        <v>2</v>
      </c>
      <c r="AL153" s="16">
        <v>2</v>
      </c>
      <c r="AM153" s="13">
        <v>1</v>
      </c>
      <c r="AN153">
        <v>1</v>
      </c>
      <c r="AO153" t="s">
        <v>1131</v>
      </c>
      <c r="AP153">
        <v>1</v>
      </c>
      <c r="AU153">
        <v>1</v>
      </c>
      <c r="AX153">
        <v>1</v>
      </c>
      <c r="BA153">
        <v>1</v>
      </c>
      <c r="BB153">
        <v>1</v>
      </c>
      <c r="BG153">
        <v>1</v>
      </c>
      <c r="BJ153">
        <v>1</v>
      </c>
      <c r="BL153">
        <v>3</v>
      </c>
      <c r="BN153">
        <v>1</v>
      </c>
      <c r="BO153">
        <v>1</v>
      </c>
      <c r="BS153" s="13">
        <v>70</v>
      </c>
      <c r="BT153">
        <v>2</v>
      </c>
      <c r="BU153">
        <v>1</v>
      </c>
      <c r="BV153">
        <v>3</v>
      </c>
      <c r="BW153" s="20">
        <v>150</v>
      </c>
      <c r="BX153" s="20">
        <v>80</v>
      </c>
      <c r="BY153" s="20"/>
      <c r="BZ153" s="20"/>
      <c r="CL153">
        <v>1</v>
      </c>
      <c r="CP153">
        <v>1</v>
      </c>
      <c r="CT153" s="16">
        <v>13</v>
      </c>
      <c r="CU153" s="16">
        <v>15</v>
      </c>
      <c r="CV153" s="16">
        <v>13</v>
      </c>
      <c r="CX153" s="16">
        <v>13</v>
      </c>
      <c r="CZ153" s="16">
        <v>14</v>
      </c>
      <c r="DA153" s="16">
        <v>13</v>
      </c>
      <c r="DB153" s="16">
        <v>13</v>
      </c>
      <c r="DC153" s="16">
        <v>13</v>
      </c>
      <c r="DJ153">
        <v>1</v>
      </c>
      <c r="DM153" t="s">
        <v>1132</v>
      </c>
      <c r="DN153" t="s">
        <v>376</v>
      </c>
      <c r="DO153" s="13">
        <v>8</v>
      </c>
      <c r="DP153" s="13">
        <v>8</v>
      </c>
      <c r="DQ153" s="13">
        <v>8</v>
      </c>
      <c r="DR153" s="13">
        <v>7</v>
      </c>
      <c r="DU153">
        <v>1</v>
      </c>
      <c r="DW153">
        <v>1</v>
      </c>
      <c r="EB153">
        <v>1</v>
      </c>
      <c r="EF153">
        <v>3</v>
      </c>
      <c r="EH153">
        <v>2</v>
      </c>
      <c r="EI153">
        <v>2</v>
      </c>
    </row>
    <row r="154" spans="1:139" x14ac:dyDescent="0.25">
      <c r="A154" s="10">
        <v>43601.343946759262</v>
      </c>
      <c r="B154">
        <v>80</v>
      </c>
      <c r="C154">
        <v>100</v>
      </c>
      <c r="D154">
        <v>6</v>
      </c>
      <c r="E154">
        <v>7</v>
      </c>
      <c r="F154">
        <v>3</v>
      </c>
      <c r="G154">
        <v>7</v>
      </c>
      <c r="H154">
        <v>4</v>
      </c>
      <c r="I154">
        <v>1</v>
      </c>
      <c r="J154">
        <v>1</v>
      </c>
      <c r="K154">
        <v>4</v>
      </c>
      <c r="O154" s="13">
        <v>8</v>
      </c>
      <c r="S154">
        <v>3</v>
      </c>
      <c r="AL154" s="16">
        <v>3</v>
      </c>
      <c r="AM154" s="13">
        <v>1</v>
      </c>
      <c r="AN154">
        <v>1</v>
      </c>
      <c r="AO154" t="s">
        <v>1139</v>
      </c>
      <c r="AP154">
        <v>1</v>
      </c>
      <c r="AU154">
        <v>1</v>
      </c>
      <c r="AV154">
        <v>1</v>
      </c>
      <c r="AY154">
        <v>1</v>
      </c>
      <c r="BB154">
        <v>1</v>
      </c>
      <c r="BF154">
        <v>1</v>
      </c>
      <c r="BI154">
        <v>1</v>
      </c>
      <c r="BL154">
        <v>2</v>
      </c>
      <c r="BN154">
        <v>1</v>
      </c>
      <c r="BO154">
        <v>1</v>
      </c>
      <c r="BP154">
        <v>1</v>
      </c>
      <c r="BS154" s="13">
        <v>100</v>
      </c>
      <c r="BW154" s="20">
        <v>100</v>
      </c>
      <c r="BX154" s="20">
        <v>75</v>
      </c>
      <c r="BY154" s="20">
        <v>80</v>
      </c>
      <c r="BZ154" s="20">
        <v>54</v>
      </c>
      <c r="CC154">
        <v>1</v>
      </c>
      <c r="CG154">
        <v>1</v>
      </c>
      <c r="CK154" t="s">
        <v>1140</v>
      </c>
      <c r="CL154">
        <v>1</v>
      </c>
      <c r="CP154">
        <v>1</v>
      </c>
      <c r="CT154" s="16">
        <v>16</v>
      </c>
      <c r="CU154" s="16">
        <v>15</v>
      </c>
      <c r="CV154" s="16">
        <v>14</v>
      </c>
      <c r="CW154" s="16">
        <v>14</v>
      </c>
      <c r="CX154" s="16">
        <v>15</v>
      </c>
      <c r="CY154" s="16">
        <v>15</v>
      </c>
      <c r="CZ154" s="16">
        <v>14</v>
      </c>
      <c r="DA154" s="16">
        <v>14</v>
      </c>
      <c r="DB154" s="16">
        <v>15</v>
      </c>
      <c r="DC154" s="16">
        <v>14</v>
      </c>
      <c r="DD154">
        <v>1</v>
      </c>
      <c r="DE154">
        <v>1</v>
      </c>
      <c r="DF154">
        <v>1</v>
      </c>
      <c r="DG154">
        <v>1</v>
      </c>
      <c r="DJ154">
        <v>1</v>
      </c>
      <c r="DM154" t="s">
        <v>1141</v>
      </c>
      <c r="DN154" t="s">
        <v>1142</v>
      </c>
      <c r="DO154" s="13">
        <v>8</v>
      </c>
      <c r="DP154" s="13">
        <v>8</v>
      </c>
      <c r="DQ154" s="13">
        <v>8</v>
      </c>
      <c r="DR154" s="13">
        <v>8</v>
      </c>
      <c r="DU154">
        <v>1</v>
      </c>
      <c r="DV154">
        <v>1</v>
      </c>
      <c r="EE154">
        <v>1</v>
      </c>
      <c r="EF154">
        <v>3</v>
      </c>
      <c r="EG154" t="s">
        <v>1143</v>
      </c>
      <c r="EH154">
        <v>1</v>
      </c>
      <c r="EI154">
        <v>1</v>
      </c>
    </row>
    <row r="155" spans="1:139" x14ac:dyDescent="0.25">
      <c r="A155" s="10">
        <v>43601.352430555555</v>
      </c>
      <c r="B155">
        <v>70</v>
      </c>
      <c r="C155">
        <v>93</v>
      </c>
      <c r="D155">
        <v>3</v>
      </c>
      <c r="E155">
        <v>2</v>
      </c>
      <c r="F155">
        <v>6</v>
      </c>
      <c r="G155">
        <v>6</v>
      </c>
      <c r="H155">
        <v>4</v>
      </c>
      <c r="I155">
        <v>4</v>
      </c>
      <c r="J155">
        <v>1</v>
      </c>
      <c r="K155">
        <v>4</v>
      </c>
      <c r="O155" s="13">
        <v>6</v>
      </c>
      <c r="S155">
        <v>2</v>
      </c>
      <c r="AL155" s="16">
        <v>1</v>
      </c>
      <c r="AM155" s="13">
        <v>7</v>
      </c>
      <c r="AN155">
        <v>2</v>
      </c>
      <c r="AO155" t="s">
        <v>1145</v>
      </c>
      <c r="AP155">
        <v>1</v>
      </c>
      <c r="AS155">
        <v>1</v>
      </c>
      <c r="BL155">
        <v>1</v>
      </c>
      <c r="BN155">
        <v>1</v>
      </c>
      <c r="BS155" s="13">
        <v>100</v>
      </c>
      <c r="BW155" s="20">
        <v>120</v>
      </c>
      <c r="BX155" s="20">
        <v>100</v>
      </c>
      <c r="BY155" s="20">
        <v>50</v>
      </c>
      <c r="BZ155" s="20"/>
      <c r="CF155">
        <v>1</v>
      </c>
      <c r="CG155">
        <v>1</v>
      </c>
      <c r="CL155">
        <v>1</v>
      </c>
      <c r="CP155">
        <v>1</v>
      </c>
      <c r="CT155" s="16">
        <v>14</v>
      </c>
      <c r="CU155" s="16">
        <v>15</v>
      </c>
      <c r="CV155" s="16">
        <v>14</v>
      </c>
      <c r="CW155" s="16">
        <v>15</v>
      </c>
      <c r="CX155" s="16">
        <v>16</v>
      </c>
      <c r="CY155" s="16">
        <v>15</v>
      </c>
      <c r="CZ155" s="16">
        <v>15</v>
      </c>
      <c r="DA155" s="16">
        <v>15</v>
      </c>
      <c r="DB155" s="16">
        <v>15</v>
      </c>
      <c r="DC155" s="16">
        <v>15</v>
      </c>
      <c r="DF155">
        <v>1</v>
      </c>
      <c r="DG155">
        <v>1</v>
      </c>
      <c r="DJ155">
        <v>1</v>
      </c>
      <c r="DM155" t="s">
        <v>1146</v>
      </c>
      <c r="DN155" t="s">
        <v>215</v>
      </c>
      <c r="DO155" s="13">
        <v>7</v>
      </c>
      <c r="DP155" s="13">
        <v>7</v>
      </c>
      <c r="DQ155" s="13">
        <v>7</v>
      </c>
      <c r="DR155" s="13">
        <v>8</v>
      </c>
      <c r="DU155">
        <v>1</v>
      </c>
      <c r="DV155">
        <v>1</v>
      </c>
      <c r="EA155">
        <v>1</v>
      </c>
      <c r="EF155">
        <v>3</v>
      </c>
      <c r="EH155">
        <v>2</v>
      </c>
      <c r="EI155">
        <v>2</v>
      </c>
    </row>
    <row r="156" spans="1:139" x14ac:dyDescent="0.25">
      <c r="A156" s="10">
        <v>43601.390081018515</v>
      </c>
      <c r="C156">
        <v>7</v>
      </c>
      <c r="D156">
        <v>3</v>
      </c>
      <c r="E156">
        <v>4</v>
      </c>
      <c r="F156">
        <v>4</v>
      </c>
      <c r="G156">
        <v>3</v>
      </c>
      <c r="H156">
        <v>1</v>
      </c>
      <c r="I156">
        <v>5</v>
      </c>
      <c r="J156">
        <v>1</v>
      </c>
      <c r="K156">
        <v>4</v>
      </c>
      <c r="O156" s="13">
        <v>4</v>
      </c>
      <c r="S156">
        <v>4</v>
      </c>
      <c r="AL156" s="16">
        <v>4</v>
      </c>
      <c r="AM156" s="13">
        <v>5</v>
      </c>
      <c r="AN156">
        <v>1</v>
      </c>
      <c r="AO156" t="s">
        <v>1147</v>
      </c>
      <c r="AP156">
        <v>1</v>
      </c>
      <c r="BL156">
        <v>2</v>
      </c>
      <c r="BN156">
        <v>1</v>
      </c>
      <c r="BQ156">
        <v>1</v>
      </c>
      <c r="BR156" t="s">
        <v>1148</v>
      </c>
      <c r="BS156" s="13">
        <v>100</v>
      </c>
      <c r="BW156" s="20">
        <v>61.25</v>
      </c>
      <c r="BX156" s="20">
        <v>46</v>
      </c>
      <c r="BY156" s="20"/>
      <c r="BZ156" s="20"/>
      <c r="CC156">
        <v>1</v>
      </c>
      <c r="CK156" t="s">
        <v>1149</v>
      </c>
      <c r="CT156" s="16">
        <v>14</v>
      </c>
      <c r="CU156" s="16">
        <v>15</v>
      </c>
      <c r="CV156" s="16">
        <v>14</v>
      </c>
      <c r="CW156" s="16">
        <v>14</v>
      </c>
      <c r="CX156" s="16">
        <v>14</v>
      </c>
      <c r="DA156" s="16">
        <v>13</v>
      </c>
      <c r="DB156" s="16">
        <v>13</v>
      </c>
      <c r="DD156">
        <v>1</v>
      </c>
      <c r="DE156">
        <v>1</v>
      </c>
      <c r="DF156">
        <v>1</v>
      </c>
      <c r="DG156">
        <v>1</v>
      </c>
      <c r="DJ156">
        <v>1</v>
      </c>
      <c r="DM156" t="s">
        <v>1150</v>
      </c>
      <c r="DN156" t="s">
        <v>1151</v>
      </c>
      <c r="DO156" s="13">
        <v>7</v>
      </c>
      <c r="DP156" s="13">
        <v>7</v>
      </c>
      <c r="DQ156" s="13">
        <v>5</v>
      </c>
      <c r="DR156" s="13">
        <v>9</v>
      </c>
      <c r="DU156">
        <v>1</v>
      </c>
      <c r="DV156">
        <v>1</v>
      </c>
      <c r="EA156">
        <v>1</v>
      </c>
      <c r="EF156">
        <v>7</v>
      </c>
      <c r="EG156" t="s">
        <v>1152</v>
      </c>
      <c r="EH156">
        <v>2</v>
      </c>
      <c r="EI156">
        <v>2</v>
      </c>
    </row>
    <row r="157" spans="1:139" x14ac:dyDescent="0.25">
      <c r="A157" s="10">
        <v>43601.489074074074</v>
      </c>
      <c r="B157">
        <v>90</v>
      </c>
      <c r="C157">
        <v>65</v>
      </c>
      <c r="D157">
        <v>6</v>
      </c>
      <c r="E157">
        <v>4</v>
      </c>
      <c r="F157">
        <v>5</v>
      </c>
      <c r="G157">
        <v>6</v>
      </c>
      <c r="H157">
        <v>4</v>
      </c>
      <c r="I157">
        <v>1</v>
      </c>
      <c r="J157">
        <v>1</v>
      </c>
      <c r="K157">
        <v>4</v>
      </c>
      <c r="O157" s="13">
        <v>8</v>
      </c>
      <c r="S157">
        <v>4</v>
      </c>
      <c r="AL157" s="16">
        <v>4</v>
      </c>
      <c r="AM157" s="13">
        <v>5</v>
      </c>
      <c r="AN157">
        <v>1</v>
      </c>
      <c r="AO157" t="s">
        <v>1157</v>
      </c>
      <c r="AP157">
        <v>1</v>
      </c>
      <c r="AU157">
        <v>1</v>
      </c>
      <c r="AW157">
        <v>1</v>
      </c>
      <c r="AY157">
        <v>1</v>
      </c>
      <c r="BD157">
        <v>1</v>
      </c>
      <c r="BG157">
        <v>1</v>
      </c>
      <c r="BJ157">
        <v>1</v>
      </c>
      <c r="BL157">
        <v>1</v>
      </c>
      <c r="BN157">
        <v>1</v>
      </c>
      <c r="BO157">
        <v>1</v>
      </c>
      <c r="BP157">
        <v>1</v>
      </c>
      <c r="BS157" s="13">
        <v>95</v>
      </c>
      <c r="BT157">
        <v>1</v>
      </c>
      <c r="BU157">
        <v>2</v>
      </c>
      <c r="BV157">
        <v>3</v>
      </c>
      <c r="BW157" s="20">
        <v>85</v>
      </c>
      <c r="BX157" s="20">
        <v>65</v>
      </c>
      <c r="BY157" s="20">
        <v>45</v>
      </c>
      <c r="BZ157" s="20">
        <v>35</v>
      </c>
      <c r="CA157">
        <v>1</v>
      </c>
      <c r="CD157">
        <v>1</v>
      </c>
      <c r="CK157" t="s">
        <v>1158</v>
      </c>
      <c r="CL157">
        <v>1</v>
      </c>
      <c r="CP157">
        <v>1</v>
      </c>
      <c r="CT157" s="16">
        <v>16</v>
      </c>
      <c r="CU157" s="16">
        <v>16</v>
      </c>
      <c r="CV157" s="16">
        <v>14</v>
      </c>
      <c r="CW157" s="16">
        <v>15</v>
      </c>
      <c r="CX157" s="16">
        <v>15</v>
      </c>
      <c r="CY157" s="16">
        <v>15</v>
      </c>
      <c r="CZ157" s="16">
        <v>15</v>
      </c>
      <c r="DA157" s="16">
        <v>15</v>
      </c>
      <c r="DB157" s="16">
        <v>14</v>
      </c>
      <c r="DC157" s="16">
        <v>14</v>
      </c>
      <c r="DE157">
        <v>1</v>
      </c>
      <c r="DF157">
        <v>1</v>
      </c>
      <c r="DI157">
        <v>1</v>
      </c>
      <c r="DM157" t="s">
        <v>1159</v>
      </c>
      <c r="DN157" t="s">
        <v>1160</v>
      </c>
      <c r="DO157" s="13">
        <v>8</v>
      </c>
      <c r="DP157" s="13">
        <v>8</v>
      </c>
      <c r="DQ157" s="13">
        <v>6</v>
      </c>
      <c r="DR157" s="13">
        <v>7</v>
      </c>
      <c r="DU157">
        <v>1</v>
      </c>
      <c r="DV157">
        <v>1</v>
      </c>
      <c r="EA157">
        <v>1</v>
      </c>
      <c r="EF157">
        <v>4</v>
      </c>
      <c r="EG157" t="s">
        <v>1161</v>
      </c>
      <c r="EH157">
        <v>1</v>
      </c>
      <c r="EI157">
        <v>2</v>
      </c>
    </row>
    <row r="158" spans="1:139" x14ac:dyDescent="0.25">
      <c r="A158" s="10">
        <v>43601.522662037038</v>
      </c>
      <c r="B158">
        <v>73</v>
      </c>
      <c r="C158">
        <v>50</v>
      </c>
      <c r="D158">
        <v>4</v>
      </c>
      <c r="E158">
        <v>2</v>
      </c>
      <c r="F158">
        <v>7</v>
      </c>
      <c r="G158">
        <v>1</v>
      </c>
      <c r="H158">
        <v>4</v>
      </c>
      <c r="I158">
        <v>5</v>
      </c>
      <c r="J158">
        <v>1</v>
      </c>
      <c r="K158">
        <v>4</v>
      </c>
      <c r="O158" s="13">
        <v>7</v>
      </c>
      <c r="S158">
        <v>1</v>
      </c>
      <c r="AB158">
        <v>1</v>
      </c>
      <c r="AJ158">
        <v>1</v>
      </c>
      <c r="AK158" t="s">
        <v>1164</v>
      </c>
      <c r="AL158" s="16">
        <v>4</v>
      </c>
      <c r="AM158" s="13">
        <v>5</v>
      </c>
      <c r="AN158">
        <v>1</v>
      </c>
      <c r="AO158" t="s">
        <v>1165</v>
      </c>
      <c r="AP158">
        <v>1</v>
      </c>
      <c r="AY158">
        <v>1</v>
      </c>
      <c r="BL158">
        <v>1</v>
      </c>
      <c r="BN158">
        <v>1</v>
      </c>
      <c r="BO158">
        <v>1</v>
      </c>
      <c r="BS158" s="13">
        <v>90</v>
      </c>
      <c r="BW158" s="20">
        <v>200</v>
      </c>
      <c r="BX158" s="20"/>
      <c r="BY158" s="20">
        <v>150</v>
      </c>
      <c r="BZ158" s="20"/>
      <c r="CL158">
        <v>1</v>
      </c>
      <c r="CP158">
        <v>1</v>
      </c>
      <c r="CT158" s="16">
        <v>13</v>
      </c>
      <c r="CU158" s="16">
        <v>15</v>
      </c>
      <c r="CV158" s="16">
        <v>13</v>
      </c>
      <c r="CW158" s="16">
        <v>13</v>
      </c>
      <c r="CX158" s="16">
        <v>13</v>
      </c>
      <c r="CY158" s="16">
        <v>13</v>
      </c>
      <c r="CZ158" s="16">
        <v>13</v>
      </c>
      <c r="DA158" s="16">
        <v>13</v>
      </c>
      <c r="DB158" s="16">
        <v>13</v>
      </c>
      <c r="DC158" s="16">
        <v>13</v>
      </c>
      <c r="DD158">
        <v>1</v>
      </c>
      <c r="DE158">
        <v>1</v>
      </c>
      <c r="DJ158">
        <v>1</v>
      </c>
      <c r="DM158" t="s">
        <v>1166</v>
      </c>
      <c r="DN158" t="s">
        <v>1167</v>
      </c>
      <c r="DO158" s="13">
        <v>5</v>
      </c>
      <c r="DP158" s="13">
        <v>7</v>
      </c>
      <c r="DQ158" s="13">
        <v>5</v>
      </c>
      <c r="DR158" s="13">
        <v>9</v>
      </c>
      <c r="DU158">
        <v>1</v>
      </c>
      <c r="DV158">
        <v>1</v>
      </c>
      <c r="EA158">
        <v>1</v>
      </c>
      <c r="EF158">
        <v>7</v>
      </c>
      <c r="EH158">
        <v>1</v>
      </c>
      <c r="EI158">
        <v>2</v>
      </c>
    </row>
    <row r="159" spans="1:139" x14ac:dyDescent="0.25">
      <c r="A159" s="10">
        <v>43601.890196759261</v>
      </c>
      <c r="B159">
        <v>95</v>
      </c>
      <c r="C159">
        <v>85</v>
      </c>
      <c r="D159">
        <v>6</v>
      </c>
      <c r="E159">
        <v>1</v>
      </c>
      <c r="F159">
        <v>2</v>
      </c>
      <c r="G159">
        <v>6</v>
      </c>
      <c r="H159">
        <v>4</v>
      </c>
      <c r="I159">
        <v>2</v>
      </c>
      <c r="J159">
        <v>1</v>
      </c>
      <c r="K159">
        <v>4</v>
      </c>
      <c r="O159" s="13">
        <v>4</v>
      </c>
      <c r="S159">
        <v>2</v>
      </c>
      <c r="AL159" s="16">
        <v>5</v>
      </c>
      <c r="AM159" s="13">
        <v>7</v>
      </c>
      <c r="AN159">
        <v>2</v>
      </c>
      <c r="AO159" t="s">
        <v>1178</v>
      </c>
      <c r="AP159">
        <v>1</v>
      </c>
      <c r="AU159">
        <v>1</v>
      </c>
      <c r="AX159">
        <v>1</v>
      </c>
      <c r="BA159">
        <v>1</v>
      </c>
      <c r="BD159">
        <v>1</v>
      </c>
      <c r="BG159">
        <v>1</v>
      </c>
      <c r="BJ159">
        <v>1</v>
      </c>
      <c r="BL159">
        <v>1</v>
      </c>
      <c r="BN159">
        <v>1</v>
      </c>
      <c r="BO159">
        <v>1</v>
      </c>
      <c r="BP159">
        <v>1</v>
      </c>
      <c r="BS159" s="13">
        <v>85</v>
      </c>
      <c r="BW159" s="20">
        <v>144</v>
      </c>
      <c r="BX159" s="20">
        <v>47</v>
      </c>
      <c r="BY159" s="20"/>
      <c r="BZ159" s="20"/>
      <c r="CB159">
        <v>1</v>
      </c>
      <c r="CC159">
        <v>1</v>
      </c>
      <c r="CG159">
        <v>1</v>
      </c>
      <c r="CI159">
        <v>1</v>
      </c>
      <c r="CJ159" t="s">
        <v>1179</v>
      </c>
      <c r="CK159" t="s">
        <v>1180</v>
      </c>
      <c r="CL159">
        <v>1</v>
      </c>
      <c r="CP159">
        <v>1</v>
      </c>
      <c r="CT159" s="16">
        <v>18</v>
      </c>
      <c r="CU159" s="16">
        <v>16</v>
      </c>
      <c r="CV159" s="16">
        <v>15</v>
      </c>
      <c r="CW159" s="16">
        <v>16</v>
      </c>
      <c r="CX159" s="16">
        <v>14</v>
      </c>
      <c r="CY159" s="16">
        <v>14</v>
      </c>
      <c r="CZ159" s="16">
        <v>15</v>
      </c>
      <c r="DA159" s="16">
        <v>14</v>
      </c>
      <c r="DB159" s="16">
        <v>14</v>
      </c>
      <c r="DC159" s="16">
        <v>15</v>
      </c>
      <c r="DD159">
        <v>1</v>
      </c>
      <c r="DE159">
        <v>1</v>
      </c>
      <c r="DF159">
        <v>1</v>
      </c>
      <c r="DG159">
        <v>1</v>
      </c>
      <c r="DH159">
        <v>1</v>
      </c>
      <c r="DI159">
        <v>1</v>
      </c>
      <c r="DJ159">
        <v>1</v>
      </c>
      <c r="DM159" t="s">
        <v>1181</v>
      </c>
      <c r="DN159" t="s">
        <v>1182</v>
      </c>
      <c r="DO159" s="13">
        <v>8</v>
      </c>
      <c r="DP159" s="13">
        <v>8</v>
      </c>
      <c r="DQ159" s="13">
        <v>8</v>
      </c>
      <c r="DR159" s="13">
        <v>7</v>
      </c>
      <c r="DT159">
        <v>1</v>
      </c>
      <c r="DV159">
        <v>1</v>
      </c>
      <c r="EA159">
        <v>1</v>
      </c>
      <c r="EG159" t="s">
        <v>1183</v>
      </c>
      <c r="EH159">
        <v>1</v>
      </c>
      <c r="EI159">
        <v>1</v>
      </c>
    </row>
    <row r="160" spans="1:139" x14ac:dyDescent="0.25">
      <c r="A160" s="10">
        <v>43601.928333333337</v>
      </c>
      <c r="B160">
        <v>75</v>
      </c>
      <c r="C160">
        <v>25</v>
      </c>
      <c r="D160">
        <v>3</v>
      </c>
      <c r="E160">
        <v>3</v>
      </c>
      <c r="F160">
        <v>6</v>
      </c>
      <c r="G160">
        <v>1</v>
      </c>
      <c r="H160">
        <v>4</v>
      </c>
      <c r="I160">
        <v>4</v>
      </c>
      <c r="J160">
        <v>2</v>
      </c>
      <c r="K160">
        <v>4</v>
      </c>
      <c r="O160" s="13">
        <v>8</v>
      </c>
      <c r="S160">
        <v>2</v>
      </c>
      <c r="AL160" s="16">
        <v>2</v>
      </c>
      <c r="AM160" s="13">
        <v>8</v>
      </c>
      <c r="AN160">
        <v>1</v>
      </c>
      <c r="AP160">
        <v>1</v>
      </c>
      <c r="AU160">
        <v>1</v>
      </c>
      <c r="AV160">
        <v>1</v>
      </c>
      <c r="BA160">
        <v>1</v>
      </c>
      <c r="BB160">
        <v>1</v>
      </c>
      <c r="BG160">
        <v>1</v>
      </c>
      <c r="BJ160">
        <v>1</v>
      </c>
      <c r="BL160">
        <v>1</v>
      </c>
      <c r="BN160">
        <v>1</v>
      </c>
      <c r="BO160">
        <v>1</v>
      </c>
      <c r="BS160" s="13">
        <v>95</v>
      </c>
      <c r="BT160">
        <v>2</v>
      </c>
      <c r="BU160">
        <v>1</v>
      </c>
      <c r="BV160">
        <v>3</v>
      </c>
      <c r="BW160" s="20">
        <v>60</v>
      </c>
      <c r="BX160" s="20">
        <v>30</v>
      </c>
      <c r="BY160" s="20"/>
      <c r="BZ160" s="20"/>
      <c r="CF160">
        <v>1</v>
      </c>
      <c r="CG160">
        <v>1</v>
      </c>
      <c r="CH160">
        <v>1</v>
      </c>
      <c r="CI160">
        <v>1</v>
      </c>
      <c r="CJ160" t="s">
        <v>1185</v>
      </c>
      <c r="CK160" t="s">
        <v>1186</v>
      </c>
      <c r="CT160" s="16">
        <v>13</v>
      </c>
      <c r="CU160" s="16">
        <v>14</v>
      </c>
      <c r="CV160" s="16">
        <v>13</v>
      </c>
      <c r="CW160" s="16">
        <v>13</v>
      </c>
      <c r="CX160" s="16">
        <v>13</v>
      </c>
      <c r="CY160" s="16">
        <v>15</v>
      </c>
      <c r="CZ160" s="16">
        <v>15</v>
      </c>
      <c r="DA160" s="16">
        <v>13</v>
      </c>
      <c r="DB160" s="16">
        <v>13</v>
      </c>
      <c r="DC160" s="16">
        <v>14</v>
      </c>
      <c r="DD160">
        <v>1</v>
      </c>
      <c r="DE160">
        <v>1</v>
      </c>
      <c r="DF160">
        <v>1</v>
      </c>
      <c r="DG160">
        <v>1</v>
      </c>
      <c r="DH160">
        <v>1</v>
      </c>
      <c r="DI160">
        <v>1</v>
      </c>
      <c r="DJ160">
        <v>1</v>
      </c>
      <c r="DM160" t="s">
        <v>1187</v>
      </c>
      <c r="DN160" t="s">
        <v>1188</v>
      </c>
      <c r="DO160" s="13">
        <v>8</v>
      </c>
      <c r="DP160" s="13">
        <v>8</v>
      </c>
      <c r="DQ160" s="13">
        <v>6</v>
      </c>
      <c r="DR160" s="13">
        <v>8</v>
      </c>
      <c r="DU160">
        <v>1</v>
      </c>
      <c r="DZ160">
        <v>1</v>
      </c>
      <c r="EE160">
        <v>1</v>
      </c>
      <c r="EF160">
        <v>4</v>
      </c>
      <c r="EH160">
        <v>2</v>
      </c>
      <c r="EI160">
        <v>1</v>
      </c>
    </row>
    <row r="161" spans="1:139" x14ac:dyDescent="0.25">
      <c r="A161" s="10">
        <v>43602.380740740744</v>
      </c>
      <c r="B161">
        <v>62</v>
      </c>
      <c r="C161">
        <v>68</v>
      </c>
      <c r="D161">
        <v>3</v>
      </c>
      <c r="E161">
        <v>2</v>
      </c>
      <c r="F161">
        <v>5</v>
      </c>
      <c r="G161">
        <v>3</v>
      </c>
      <c r="H161">
        <v>4</v>
      </c>
      <c r="I161">
        <v>4</v>
      </c>
      <c r="J161">
        <v>1</v>
      </c>
      <c r="K161">
        <v>4</v>
      </c>
      <c r="O161" s="13">
        <v>6</v>
      </c>
      <c r="S161">
        <v>1</v>
      </c>
      <c r="T161">
        <v>1</v>
      </c>
      <c r="V161">
        <v>1</v>
      </c>
      <c r="W161">
        <v>1</v>
      </c>
      <c r="Y161">
        <v>1</v>
      </c>
      <c r="AA161">
        <v>1</v>
      </c>
      <c r="AB161">
        <v>1</v>
      </c>
      <c r="AG161">
        <v>1</v>
      </c>
      <c r="AJ161">
        <v>1</v>
      </c>
      <c r="AK161" t="s">
        <v>1200</v>
      </c>
      <c r="AL161" s="16">
        <v>1</v>
      </c>
      <c r="AM161" s="13">
        <v>7</v>
      </c>
      <c r="AN161">
        <v>1</v>
      </c>
      <c r="AO161" t="s">
        <v>1201</v>
      </c>
      <c r="AP161">
        <v>1</v>
      </c>
      <c r="AT161">
        <v>1</v>
      </c>
      <c r="AV161">
        <v>1</v>
      </c>
      <c r="AY161">
        <v>1</v>
      </c>
      <c r="BB161">
        <v>1</v>
      </c>
      <c r="BE161">
        <v>1</v>
      </c>
      <c r="BH161">
        <v>1</v>
      </c>
      <c r="BL161">
        <v>3</v>
      </c>
      <c r="BN161">
        <v>1</v>
      </c>
      <c r="BP161">
        <v>1</v>
      </c>
      <c r="BQ161">
        <v>1</v>
      </c>
      <c r="BS161" s="13">
        <v>75</v>
      </c>
      <c r="BT161">
        <v>2</v>
      </c>
      <c r="BU161">
        <v>1</v>
      </c>
      <c r="BV161">
        <v>3</v>
      </c>
      <c r="BW161" s="20">
        <v>150</v>
      </c>
      <c r="BX161" s="20">
        <v>75</v>
      </c>
      <c r="BY161" s="20" t="s">
        <v>1493</v>
      </c>
      <c r="BZ161" s="20">
        <v>45</v>
      </c>
      <c r="CB161">
        <v>1</v>
      </c>
      <c r="CD161">
        <v>1</v>
      </c>
      <c r="CE161">
        <v>1</v>
      </c>
      <c r="CF161">
        <v>1</v>
      </c>
      <c r="CG161">
        <v>1</v>
      </c>
      <c r="CK161" t="s">
        <v>1202</v>
      </c>
      <c r="CL161">
        <v>1</v>
      </c>
      <c r="CO161">
        <v>1</v>
      </c>
      <c r="CP161">
        <v>1</v>
      </c>
      <c r="CQ161">
        <v>1</v>
      </c>
      <c r="CR161">
        <v>1</v>
      </c>
      <c r="CS161">
        <v>1</v>
      </c>
      <c r="CT161" s="16">
        <v>14</v>
      </c>
      <c r="CU161" s="16">
        <v>15</v>
      </c>
      <c r="CV161" s="16">
        <v>13</v>
      </c>
      <c r="CW161" s="16">
        <v>14</v>
      </c>
      <c r="CX161" s="16">
        <v>13</v>
      </c>
      <c r="CY161" s="16">
        <v>14</v>
      </c>
      <c r="CZ161" s="16">
        <v>14</v>
      </c>
      <c r="DA161" s="16">
        <v>13</v>
      </c>
      <c r="DB161" s="16">
        <v>14</v>
      </c>
      <c r="DC161" s="16">
        <v>14</v>
      </c>
      <c r="DD161">
        <v>1</v>
      </c>
      <c r="DE161">
        <v>1</v>
      </c>
      <c r="DF161">
        <v>1</v>
      </c>
      <c r="DG161">
        <v>1</v>
      </c>
      <c r="DH161">
        <v>1</v>
      </c>
      <c r="DK161">
        <v>1</v>
      </c>
      <c r="DL161" t="s">
        <v>1203</v>
      </c>
      <c r="DM161" t="s">
        <v>1204</v>
      </c>
      <c r="DN161" t="s">
        <v>1205</v>
      </c>
      <c r="DO161" s="13">
        <v>7</v>
      </c>
      <c r="DP161" s="13">
        <v>7</v>
      </c>
      <c r="DQ161" s="13">
        <v>7</v>
      </c>
      <c r="DR161" s="13">
        <v>6</v>
      </c>
      <c r="DT161">
        <v>1</v>
      </c>
      <c r="DX161">
        <v>1</v>
      </c>
      <c r="EA161">
        <v>1</v>
      </c>
      <c r="EG161" t="s">
        <v>1206</v>
      </c>
      <c r="EH161">
        <v>1</v>
      </c>
      <c r="EI161">
        <v>1</v>
      </c>
    </row>
    <row r="162" spans="1:139" x14ac:dyDescent="0.25">
      <c r="A162" s="10">
        <v>43602.400104166663</v>
      </c>
      <c r="B162">
        <v>17</v>
      </c>
      <c r="D162">
        <v>4</v>
      </c>
      <c r="E162">
        <v>2</v>
      </c>
      <c r="F162">
        <v>6</v>
      </c>
      <c r="G162">
        <v>1</v>
      </c>
      <c r="H162">
        <v>4</v>
      </c>
      <c r="I162">
        <v>5</v>
      </c>
      <c r="J162">
        <v>1</v>
      </c>
      <c r="K162">
        <v>4</v>
      </c>
      <c r="O162" s="13">
        <v>5</v>
      </c>
      <c r="S162">
        <v>4</v>
      </c>
      <c r="AL162" s="16">
        <v>3</v>
      </c>
      <c r="AM162" s="13">
        <v>7</v>
      </c>
      <c r="AN162">
        <v>1</v>
      </c>
      <c r="AO162" t="s">
        <v>1214</v>
      </c>
      <c r="AQ162">
        <v>1</v>
      </c>
      <c r="AU162">
        <v>1</v>
      </c>
      <c r="AX162">
        <v>1</v>
      </c>
      <c r="BA162">
        <v>1</v>
      </c>
      <c r="BD162">
        <v>1</v>
      </c>
      <c r="BG162">
        <v>1</v>
      </c>
      <c r="BJ162">
        <v>1</v>
      </c>
      <c r="BW162" s="20"/>
      <c r="BX162" s="20"/>
      <c r="BY162" s="20"/>
      <c r="BZ162" s="20"/>
      <c r="CK162" t="s">
        <v>1215</v>
      </c>
      <c r="DM162" t="s">
        <v>1216</v>
      </c>
      <c r="DN162" t="s">
        <v>1217</v>
      </c>
      <c r="DO162" s="13">
        <v>8</v>
      </c>
      <c r="DP162" s="13">
        <v>8</v>
      </c>
      <c r="DQ162" s="13">
        <v>6</v>
      </c>
      <c r="DR162" s="13">
        <v>7</v>
      </c>
      <c r="DT162">
        <v>1</v>
      </c>
      <c r="DV162">
        <v>1</v>
      </c>
      <c r="EA162">
        <v>1</v>
      </c>
      <c r="EH162">
        <v>1</v>
      </c>
      <c r="EI162">
        <v>1</v>
      </c>
    </row>
    <row r="163" spans="1:139" x14ac:dyDescent="0.25">
      <c r="A163" s="10">
        <v>43603.532847222225</v>
      </c>
      <c r="B163">
        <v>76</v>
      </c>
      <c r="D163">
        <v>3</v>
      </c>
      <c r="E163">
        <v>1</v>
      </c>
      <c r="F163">
        <v>3</v>
      </c>
      <c r="G163">
        <v>3</v>
      </c>
      <c r="H163">
        <v>4</v>
      </c>
      <c r="I163">
        <v>6</v>
      </c>
      <c r="J163">
        <v>1</v>
      </c>
      <c r="K163">
        <v>4</v>
      </c>
      <c r="O163" s="13">
        <v>3</v>
      </c>
      <c r="S163">
        <v>4</v>
      </c>
      <c r="AL163" s="16">
        <v>4</v>
      </c>
      <c r="AM163" s="13">
        <v>5</v>
      </c>
      <c r="AN163">
        <v>1</v>
      </c>
      <c r="AQ163">
        <v>1</v>
      </c>
      <c r="AU163">
        <v>1</v>
      </c>
      <c r="AX163">
        <v>1</v>
      </c>
      <c r="BA163">
        <v>1</v>
      </c>
      <c r="BD163">
        <v>1</v>
      </c>
      <c r="BG163">
        <v>1</v>
      </c>
      <c r="BJ163">
        <v>1</v>
      </c>
      <c r="BW163" s="20"/>
      <c r="BX163" s="20"/>
      <c r="BY163" s="20"/>
      <c r="BZ163" s="20"/>
      <c r="DO163" s="13">
        <v>6</v>
      </c>
      <c r="DP163" s="13">
        <v>6</v>
      </c>
      <c r="DQ163" s="13">
        <v>6</v>
      </c>
      <c r="DR163" s="13">
        <v>7</v>
      </c>
      <c r="DT163">
        <v>1</v>
      </c>
      <c r="DV163">
        <v>1</v>
      </c>
      <c r="EC163">
        <v>1</v>
      </c>
      <c r="EH163">
        <v>1</v>
      </c>
      <c r="EI163">
        <v>2</v>
      </c>
    </row>
    <row r="164" spans="1:139" x14ac:dyDescent="0.25">
      <c r="A164" s="10">
        <v>43605.343252314815</v>
      </c>
      <c r="B164">
        <v>85</v>
      </c>
      <c r="C164">
        <v>85</v>
      </c>
      <c r="D164">
        <v>2</v>
      </c>
      <c r="E164">
        <v>1</v>
      </c>
      <c r="F164">
        <v>3</v>
      </c>
      <c r="G164">
        <v>6</v>
      </c>
      <c r="H164">
        <v>4</v>
      </c>
      <c r="I164">
        <v>5</v>
      </c>
      <c r="J164">
        <v>1</v>
      </c>
      <c r="K164">
        <v>4</v>
      </c>
      <c r="O164" s="13">
        <v>4</v>
      </c>
      <c r="S164">
        <v>2</v>
      </c>
      <c r="AL164" s="16">
        <v>4</v>
      </c>
      <c r="AM164" s="13">
        <v>7</v>
      </c>
      <c r="AN164">
        <v>2</v>
      </c>
      <c r="AQ164">
        <v>1</v>
      </c>
      <c r="AU164">
        <v>1</v>
      </c>
      <c r="AW164">
        <v>1</v>
      </c>
      <c r="BA164">
        <v>1</v>
      </c>
      <c r="BB164">
        <v>1</v>
      </c>
      <c r="BF164">
        <v>1</v>
      </c>
      <c r="BJ164">
        <v>1</v>
      </c>
      <c r="BW164" s="20"/>
      <c r="BX164" s="20"/>
      <c r="BY164" s="20"/>
      <c r="BZ164" s="20"/>
      <c r="CK164" t="s">
        <v>1228</v>
      </c>
      <c r="DM164" t="s">
        <v>1229</v>
      </c>
      <c r="DN164" t="s">
        <v>1230</v>
      </c>
      <c r="DO164" s="13">
        <v>7</v>
      </c>
      <c r="DP164" s="13">
        <v>8</v>
      </c>
      <c r="DQ164" s="13">
        <v>8</v>
      </c>
      <c r="DR164" s="13">
        <v>7</v>
      </c>
      <c r="DT164">
        <v>1</v>
      </c>
      <c r="DV164">
        <v>1</v>
      </c>
      <c r="EA164">
        <v>1</v>
      </c>
      <c r="EG164" t="s">
        <v>1231</v>
      </c>
      <c r="EH164">
        <v>2</v>
      </c>
      <c r="EI164">
        <v>2</v>
      </c>
    </row>
    <row r="165" spans="1:139" x14ac:dyDescent="0.25">
      <c r="A165" s="10">
        <v>43619.525092592594</v>
      </c>
      <c r="B165">
        <v>50</v>
      </c>
      <c r="C165">
        <v>39</v>
      </c>
      <c r="D165">
        <v>2</v>
      </c>
      <c r="E165">
        <v>2</v>
      </c>
      <c r="F165">
        <v>6</v>
      </c>
      <c r="G165">
        <v>2</v>
      </c>
      <c r="H165">
        <v>3</v>
      </c>
      <c r="I165">
        <v>3</v>
      </c>
      <c r="J165">
        <v>2</v>
      </c>
      <c r="K165">
        <v>4</v>
      </c>
      <c r="O165" s="13">
        <v>5</v>
      </c>
      <c r="S165">
        <v>2</v>
      </c>
      <c r="AL165" s="16">
        <v>2</v>
      </c>
      <c r="AM165" s="13">
        <v>8</v>
      </c>
      <c r="AN165">
        <v>2</v>
      </c>
      <c r="AO165" t="s">
        <v>1251</v>
      </c>
      <c r="AP165">
        <v>1</v>
      </c>
      <c r="AU165">
        <v>1</v>
      </c>
      <c r="AV165">
        <v>1</v>
      </c>
      <c r="AY165">
        <v>1</v>
      </c>
      <c r="BD165">
        <v>1</v>
      </c>
      <c r="BG165">
        <v>1</v>
      </c>
      <c r="BJ165">
        <v>1</v>
      </c>
      <c r="BL165">
        <v>1</v>
      </c>
      <c r="BN165">
        <v>1</v>
      </c>
      <c r="BP165">
        <v>1</v>
      </c>
      <c r="BS165" s="13">
        <v>75</v>
      </c>
      <c r="BT165">
        <v>2</v>
      </c>
      <c r="BU165">
        <v>1</v>
      </c>
      <c r="BV165">
        <v>3</v>
      </c>
      <c r="BW165" s="20">
        <v>60</v>
      </c>
      <c r="BX165" s="20"/>
      <c r="BY165" s="20">
        <v>25</v>
      </c>
      <c r="BZ165" s="20"/>
      <c r="CB165">
        <v>1</v>
      </c>
      <c r="CC165">
        <v>1</v>
      </c>
      <c r="CG165">
        <v>1</v>
      </c>
      <c r="CK165" t="s">
        <v>1252</v>
      </c>
      <c r="CL165">
        <v>1</v>
      </c>
      <c r="CP165">
        <v>1</v>
      </c>
      <c r="CT165" s="16">
        <v>15</v>
      </c>
      <c r="CU165" s="16">
        <v>14</v>
      </c>
      <c r="CV165" s="16">
        <v>13</v>
      </c>
      <c r="CY165" s="16">
        <v>15</v>
      </c>
      <c r="CZ165" s="16">
        <v>15</v>
      </c>
      <c r="DA165" s="16">
        <v>15</v>
      </c>
      <c r="DB165" s="16">
        <v>15</v>
      </c>
      <c r="DC165" s="16">
        <v>14</v>
      </c>
      <c r="DI165">
        <v>1</v>
      </c>
      <c r="DK165">
        <v>1</v>
      </c>
      <c r="DL165" t="s">
        <v>1253</v>
      </c>
      <c r="DM165" t="s">
        <v>1254</v>
      </c>
      <c r="DN165" t="s">
        <v>1255</v>
      </c>
      <c r="DO165" s="13">
        <v>7</v>
      </c>
      <c r="DP165" s="13">
        <v>8</v>
      </c>
      <c r="DQ165" s="13">
        <v>6</v>
      </c>
      <c r="DR165" s="13">
        <v>7</v>
      </c>
      <c r="DT165">
        <v>1</v>
      </c>
      <c r="DZ165">
        <v>1</v>
      </c>
      <c r="EE165">
        <v>1</v>
      </c>
      <c r="EG165" t="s">
        <v>1256</v>
      </c>
      <c r="EH165">
        <v>2</v>
      </c>
      <c r="EI165">
        <v>2</v>
      </c>
    </row>
    <row r="166" spans="1:139" x14ac:dyDescent="0.25">
      <c r="A166" s="10">
        <v>43619.705370370371</v>
      </c>
      <c r="B166">
        <v>60</v>
      </c>
      <c r="C166">
        <v>40</v>
      </c>
      <c r="D166">
        <v>3</v>
      </c>
      <c r="E166">
        <v>3</v>
      </c>
      <c r="F166">
        <v>3</v>
      </c>
      <c r="G166">
        <v>5</v>
      </c>
      <c r="H166">
        <v>4</v>
      </c>
      <c r="I166">
        <v>1</v>
      </c>
      <c r="J166">
        <v>1</v>
      </c>
      <c r="K166">
        <v>4</v>
      </c>
      <c r="O166" s="13">
        <v>7</v>
      </c>
      <c r="S166">
        <v>4</v>
      </c>
      <c r="AL166" s="16">
        <v>4</v>
      </c>
      <c r="AM166" s="13">
        <v>1</v>
      </c>
      <c r="AN166">
        <v>1</v>
      </c>
      <c r="AO166" t="s">
        <v>1291</v>
      </c>
      <c r="AP166">
        <v>1</v>
      </c>
      <c r="AU166">
        <v>1</v>
      </c>
      <c r="AX166">
        <v>1</v>
      </c>
      <c r="BA166">
        <v>1</v>
      </c>
      <c r="BD166">
        <v>1</v>
      </c>
      <c r="BG166">
        <v>1</v>
      </c>
      <c r="BJ166">
        <v>1</v>
      </c>
      <c r="BL166">
        <v>2</v>
      </c>
      <c r="BN166">
        <v>1</v>
      </c>
      <c r="BS166" s="13">
        <v>100</v>
      </c>
      <c r="BW166" s="20">
        <v>60</v>
      </c>
      <c r="BX166" s="20" t="s">
        <v>1492</v>
      </c>
      <c r="BY166" s="20"/>
      <c r="BZ166" s="20"/>
      <c r="CB166">
        <v>1</v>
      </c>
      <c r="CF166">
        <v>1</v>
      </c>
      <c r="CI166">
        <v>1</v>
      </c>
      <c r="CJ166" t="s">
        <v>1292</v>
      </c>
      <c r="CL166">
        <v>1</v>
      </c>
      <c r="CT166" s="16">
        <v>17</v>
      </c>
      <c r="CU166" s="16">
        <v>15</v>
      </c>
      <c r="CV166" s="16">
        <v>14</v>
      </c>
      <c r="CW166" s="16">
        <v>15</v>
      </c>
      <c r="CX166" s="16">
        <v>16</v>
      </c>
      <c r="CY166" s="16">
        <v>16</v>
      </c>
      <c r="CZ166" s="16">
        <v>15</v>
      </c>
      <c r="DA166" s="16">
        <v>15</v>
      </c>
      <c r="DB166" s="16">
        <v>15</v>
      </c>
      <c r="DC166" s="16">
        <v>15</v>
      </c>
      <c r="DF166">
        <v>1</v>
      </c>
      <c r="DG166">
        <v>1</v>
      </c>
      <c r="DI166">
        <v>1</v>
      </c>
      <c r="DJ166">
        <v>1</v>
      </c>
      <c r="DM166" t="s">
        <v>1293</v>
      </c>
      <c r="DN166" t="s">
        <v>1294</v>
      </c>
      <c r="DO166" s="13">
        <v>7</v>
      </c>
      <c r="DP166" s="13">
        <v>7</v>
      </c>
      <c r="DQ166" s="13">
        <v>6</v>
      </c>
      <c r="DR166" s="13">
        <v>8</v>
      </c>
      <c r="DT166">
        <v>1</v>
      </c>
      <c r="DV166">
        <v>1</v>
      </c>
      <c r="EA166">
        <v>1</v>
      </c>
      <c r="EH166">
        <v>1</v>
      </c>
      <c r="EI166">
        <v>1</v>
      </c>
    </row>
    <row r="167" spans="1:139" x14ac:dyDescent="0.25">
      <c r="A167" s="10">
        <v>43619.73609953704</v>
      </c>
      <c r="B167">
        <v>80</v>
      </c>
      <c r="C167">
        <v>75</v>
      </c>
      <c r="D167">
        <v>6</v>
      </c>
      <c r="E167">
        <v>2</v>
      </c>
      <c r="F167">
        <v>1</v>
      </c>
      <c r="G167">
        <v>6</v>
      </c>
      <c r="H167">
        <v>4</v>
      </c>
      <c r="I167">
        <v>2</v>
      </c>
      <c r="J167">
        <v>1</v>
      </c>
      <c r="K167">
        <v>4</v>
      </c>
      <c r="O167" s="13">
        <v>4</v>
      </c>
      <c r="S167">
        <v>3</v>
      </c>
      <c r="AL167" s="16">
        <v>3</v>
      </c>
      <c r="AM167" s="13">
        <v>1</v>
      </c>
      <c r="AN167">
        <v>1</v>
      </c>
      <c r="AO167" t="s">
        <v>1296</v>
      </c>
      <c r="AP167">
        <v>1</v>
      </c>
      <c r="AU167">
        <v>1</v>
      </c>
      <c r="AV167">
        <v>1</v>
      </c>
      <c r="BA167">
        <v>1</v>
      </c>
      <c r="BB167">
        <v>1</v>
      </c>
      <c r="BG167">
        <v>1</v>
      </c>
      <c r="BH167">
        <v>1</v>
      </c>
      <c r="BL167">
        <v>1</v>
      </c>
      <c r="BN167">
        <v>1</v>
      </c>
      <c r="BO167">
        <v>1</v>
      </c>
      <c r="BP167">
        <v>1</v>
      </c>
      <c r="BQ167">
        <v>1</v>
      </c>
      <c r="BS167" s="13">
        <v>75</v>
      </c>
      <c r="BW167" s="20">
        <v>75</v>
      </c>
      <c r="BX167" s="20">
        <v>40</v>
      </c>
      <c r="BY167" s="20">
        <v>20</v>
      </c>
      <c r="BZ167" s="20"/>
      <c r="CB167">
        <v>1</v>
      </c>
      <c r="CC167">
        <v>1</v>
      </c>
      <c r="CD167">
        <v>1</v>
      </c>
      <c r="CF167">
        <v>1</v>
      </c>
      <c r="CG167">
        <v>1</v>
      </c>
      <c r="CH167">
        <v>1</v>
      </c>
      <c r="CI167">
        <v>1</v>
      </c>
      <c r="CJ167" t="s">
        <v>1297</v>
      </c>
      <c r="CT167" s="16">
        <v>15</v>
      </c>
      <c r="CU167" s="16">
        <v>16</v>
      </c>
      <c r="CV167" s="16">
        <v>16</v>
      </c>
      <c r="CW167" s="16">
        <v>16</v>
      </c>
      <c r="CX167" s="16">
        <v>15</v>
      </c>
      <c r="CY167" s="16">
        <v>15</v>
      </c>
      <c r="CZ167" s="16">
        <v>15</v>
      </c>
      <c r="DA167" s="16">
        <v>15</v>
      </c>
      <c r="DB167" s="16">
        <v>15</v>
      </c>
      <c r="DC167" s="16">
        <v>15</v>
      </c>
      <c r="DD167">
        <v>1</v>
      </c>
      <c r="DE167">
        <v>1</v>
      </c>
      <c r="DF167">
        <v>1</v>
      </c>
      <c r="DG167">
        <v>1</v>
      </c>
      <c r="DH167">
        <v>1</v>
      </c>
      <c r="DI167">
        <v>1</v>
      </c>
      <c r="DJ167">
        <v>1</v>
      </c>
      <c r="DM167" t="s">
        <v>1298</v>
      </c>
      <c r="DN167" t="s">
        <v>1299</v>
      </c>
      <c r="DO167" s="13">
        <v>7</v>
      </c>
      <c r="DP167" s="13">
        <v>7</v>
      </c>
      <c r="DQ167" s="13">
        <v>6</v>
      </c>
      <c r="DR167" s="13">
        <v>9</v>
      </c>
      <c r="DU167">
        <v>1</v>
      </c>
      <c r="DV167">
        <v>1</v>
      </c>
      <c r="EA167">
        <v>1</v>
      </c>
      <c r="EF167">
        <v>5</v>
      </c>
      <c r="EH167">
        <v>2</v>
      </c>
      <c r="EI167">
        <v>2</v>
      </c>
    </row>
    <row r="168" spans="1:139" x14ac:dyDescent="0.25">
      <c r="A168" s="10">
        <v>43619.827951388892</v>
      </c>
      <c r="C168">
        <v>74</v>
      </c>
      <c r="D168">
        <v>6</v>
      </c>
      <c r="E168">
        <v>1</v>
      </c>
      <c r="F168">
        <v>2</v>
      </c>
      <c r="G168">
        <v>5</v>
      </c>
      <c r="H168">
        <v>2</v>
      </c>
      <c r="I168">
        <v>3</v>
      </c>
      <c r="K168">
        <v>4</v>
      </c>
      <c r="O168" s="13">
        <v>4</v>
      </c>
      <c r="S168">
        <v>4</v>
      </c>
      <c r="AL168" s="16">
        <v>4</v>
      </c>
      <c r="AM168" s="13">
        <v>5</v>
      </c>
      <c r="AN168">
        <v>1</v>
      </c>
      <c r="AO168">
        <v>1102</v>
      </c>
      <c r="AR168">
        <v>1</v>
      </c>
      <c r="AU168">
        <v>1</v>
      </c>
      <c r="AV168">
        <v>1</v>
      </c>
      <c r="AY168">
        <v>1</v>
      </c>
      <c r="BH168">
        <v>1</v>
      </c>
      <c r="BK168" t="s">
        <v>1305</v>
      </c>
      <c r="BW168" s="20"/>
      <c r="BX168" s="20"/>
      <c r="BY168" s="20"/>
      <c r="BZ168" s="20"/>
      <c r="DM168" t="s">
        <v>1306</v>
      </c>
      <c r="DN168" t="s">
        <v>1307</v>
      </c>
      <c r="DO168" s="13">
        <v>5</v>
      </c>
      <c r="DP168" s="13">
        <v>6</v>
      </c>
      <c r="DQ168" s="13">
        <v>6</v>
      </c>
      <c r="DR168" s="13">
        <v>8</v>
      </c>
      <c r="DU168">
        <v>1</v>
      </c>
      <c r="DV168">
        <v>1</v>
      </c>
      <c r="EA168">
        <v>1</v>
      </c>
      <c r="EF168">
        <v>3</v>
      </c>
      <c r="EH168">
        <v>2</v>
      </c>
      <c r="EI168">
        <v>1</v>
      </c>
    </row>
    <row r="169" spans="1:139" x14ac:dyDescent="0.25">
      <c r="A169" s="10">
        <v>43621.621736111112</v>
      </c>
      <c r="B169">
        <v>76</v>
      </c>
      <c r="C169">
        <v>58</v>
      </c>
      <c r="D169">
        <v>7</v>
      </c>
      <c r="E169">
        <v>6</v>
      </c>
      <c r="F169">
        <v>5</v>
      </c>
      <c r="G169">
        <v>6</v>
      </c>
      <c r="H169">
        <v>4</v>
      </c>
      <c r="I169">
        <v>2</v>
      </c>
      <c r="J169">
        <v>1</v>
      </c>
      <c r="K169">
        <v>4</v>
      </c>
      <c r="O169" s="13">
        <v>7</v>
      </c>
      <c r="S169">
        <v>1</v>
      </c>
      <c r="W169">
        <v>1</v>
      </c>
      <c r="AB169">
        <v>1</v>
      </c>
      <c r="AG169">
        <v>1</v>
      </c>
      <c r="AL169" s="16">
        <v>4</v>
      </c>
      <c r="AM169" s="13">
        <v>8</v>
      </c>
      <c r="AN169">
        <v>1</v>
      </c>
      <c r="AO169" t="s">
        <v>1342</v>
      </c>
      <c r="AP169">
        <v>1</v>
      </c>
      <c r="AU169">
        <v>1</v>
      </c>
      <c r="AX169">
        <v>1</v>
      </c>
      <c r="AY169">
        <v>1</v>
      </c>
      <c r="BD169">
        <v>1</v>
      </c>
      <c r="BG169">
        <v>1</v>
      </c>
      <c r="BJ169">
        <v>1</v>
      </c>
      <c r="BL169">
        <v>1</v>
      </c>
      <c r="BO169">
        <v>1</v>
      </c>
      <c r="BS169" s="13">
        <v>100</v>
      </c>
      <c r="BW169" s="20">
        <v>200</v>
      </c>
      <c r="BX169" s="20"/>
      <c r="BY169" s="20">
        <v>115</v>
      </c>
      <c r="BZ169" s="20"/>
      <c r="CI169">
        <v>1</v>
      </c>
      <c r="CJ169" t="s">
        <v>362</v>
      </c>
      <c r="CL169">
        <v>1</v>
      </c>
      <c r="CP169">
        <v>1</v>
      </c>
      <c r="CT169" s="16">
        <v>15</v>
      </c>
      <c r="CU169" s="16">
        <v>14</v>
      </c>
      <c r="CV169" s="16">
        <v>15</v>
      </c>
      <c r="CW169" s="16">
        <v>13</v>
      </c>
      <c r="CX169" s="16">
        <v>14</v>
      </c>
      <c r="CY169" s="16">
        <v>13</v>
      </c>
      <c r="CZ169" s="16">
        <v>13</v>
      </c>
      <c r="DA169" s="16">
        <v>13</v>
      </c>
      <c r="DB169" s="16">
        <v>13</v>
      </c>
      <c r="DC169" s="16">
        <v>13</v>
      </c>
      <c r="DD169">
        <v>1</v>
      </c>
      <c r="DG169">
        <v>1</v>
      </c>
      <c r="DI169">
        <v>1</v>
      </c>
      <c r="DM169" t="s">
        <v>1343</v>
      </c>
      <c r="DN169" t="s">
        <v>1344</v>
      </c>
      <c r="DO169" s="13">
        <v>6</v>
      </c>
      <c r="DP169" s="13">
        <v>6</v>
      </c>
      <c r="DQ169" s="13">
        <v>6</v>
      </c>
      <c r="DR169" s="13">
        <v>7</v>
      </c>
      <c r="DU169">
        <v>1</v>
      </c>
      <c r="DV169">
        <v>1</v>
      </c>
      <c r="EA169">
        <v>1</v>
      </c>
      <c r="EF169">
        <v>4</v>
      </c>
      <c r="EH169">
        <v>2</v>
      </c>
      <c r="EI169">
        <v>2</v>
      </c>
    </row>
    <row r="170" spans="1:139" x14ac:dyDescent="0.25">
      <c r="A170" s="9"/>
      <c r="E170" s="1"/>
      <c r="H170" s="1"/>
      <c r="BW170" s="20"/>
      <c r="BX170" s="20"/>
      <c r="BY170" s="20"/>
      <c r="BZ170" s="20"/>
    </row>
    <row r="171" spans="1:139" x14ac:dyDescent="0.25">
      <c r="A171" s="9"/>
      <c r="E171" s="1"/>
      <c r="H171" s="1"/>
      <c r="BW171" s="20"/>
      <c r="BX171" s="20"/>
      <c r="BY171" s="20"/>
      <c r="BZ171" s="20"/>
    </row>
    <row r="172" spans="1:139" x14ac:dyDescent="0.25">
      <c r="A172" s="9"/>
      <c r="E172" s="1"/>
      <c r="H172" s="1"/>
      <c r="BW172" s="20"/>
      <c r="BX172" s="20"/>
      <c r="BY172" s="20"/>
      <c r="BZ172" s="20"/>
    </row>
    <row r="173" spans="1:139" x14ac:dyDescent="0.25">
      <c r="A173" s="9"/>
      <c r="E173" s="1"/>
      <c r="H173" s="1"/>
      <c r="BW173" s="20"/>
      <c r="BX173" s="20"/>
      <c r="BY173" s="20"/>
      <c r="BZ173" s="20"/>
    </row>
    <row r="174" spans="1:139" x14ac:dyDescent="0.25">
      <c r="A174" s="9"/>
      <c r="E174" s="1"/>
      <c r="H174" s="1"/>
      <c r="BW174" s="20"/>
      <c r="BX174" s="20"/>
      <c r="BY174" s="20"/>
      <c r="BZ174" s="20"/>
    </row>
    <row r="175" spans="1:139" x14ac:dyDescent="0.25">
      <c r="A175" s="10"/>
      <c r="BW175" s="20"/>
      <c r="BX175" s="20"/>
      <c r="BY175" s="20"/>
      <c r="BZ175" s="20"/>
    </row>
    <row r="176" spans="1:139"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1</v>
      </c>
      <c r="C307">
        <f>COUNTIF(C$2:C$305,"&lt;20")</f>
        <v>9</v>
      </c>
    </row>
    <row r="308" spans="1:78" x14ac:dyDescent="0.25">
      <c r="A308" s="7" t="s">
        <v>11</v>
      </c>
      <c r="B308">
        <f>COUNTIFS(B$2:B$305,"&gt;19",B$2:B$305,"&lt;40")</f>
        <v>6</v>
      </c>
      <c r="C308">
        <f>COUNTIFS(C$2:C$305,"&gt;19",C$2:C$305,"&lt;40")</f>
        <v>16</v>
      </c>
    </row>
    <row r="309" spans="1:78" x14ac:dyDescent="0.25">
      <c r="A309" s="7" t="s">
        <v>12</v>
      </c>
      <c r="B309">
        <f>COUNTIFS(B$2:B$305,"&gt;=40",B$2:B$305,"&lt;=59")</f>
        <v>9</v>
      </c>
      <c r="C309">
        <f>COUNTIFS(C$2:C$305,"&gt;=40",C$2:C$305,"&lt;=59")</f>
        <v>9</v>
      </c>
    </row>
    <row r="310" spans="1:78" x14ac:dyDescent="0.25">
      <c r="A310" s="7" t="s">
        <v>13</v>
      </c>
      <c r="B310">
        <f>COUNTIFS(B$2:B$305,"&gt;=60",B$2:B$305,"&lt;=79")</f>
        <v>20</v>
      </c>
      <c r="C310">
        <f>COUNTIFS(C$2:C$305,"&gt;=60",C$2:C$305,"&lt;=79")</f>
        <v>13</v>
      </c>
    </row>
    <row r="311" spans="1:78" x14ac:dyDescent="0.25">
      <c r="A311" s="7" t="s">
        <v>14</v>
      </c>
      <c r="B311">
        <f>COUNTIF(B$2:B$305,"&gt;79")</f>
        <v>28</v>
      </c>
      <c r="C311">
        <f>COUNTIF(C$2:C$305,"&gt;=80")</f>
        <v>12</v>
      </c>
    </row>
    <row r="312" spans="1:78" x14ac:dyDescent="0.25">
      <c r="B312">
        <f>SUM(B307:B311)</f>
        <v>64</v>
      </c>
      <c r="C312">
        <f>SUM(C307:C311)</f>
        <v>59</v>
      </c>
    </row>
    <row r="315" spans="1:78" x14ac:dyDescent="0.25">
      <c r="A315" s="7" t="s">
        <v>15</v>
      </c>
      <c r="B315" s="4">
        <f>B307/B312</f>
        <v>1.5625E-2</v>
      </c>
      <c r="C315" s="4">
        <f>C307/C312</f>
        <v>0.15254237288135594</v>
      </c>
    </row>
    <row r="316" spans="1:78" x14ac:dyDescent="0.25">
      <c r="A316" s="7" t="s">
        <v>11</v>
      </c>
      <c r="B316" s="4">
        <f>B308/B312</f>
        <v>9.375E-2</v>
      </c>
      <c r="C316" s="4">
        <f>C308/C312</f>
        <v>0.2711864406779661</v>
      </c>
    </row>
    <row r="317" spans="1:78" x14ac:dyDescent="0.25">
      <c r="A317" s="7" t="s">
        <v>12</v>
      </c>
      <c r="B317" s="4">
        <f>B309/B312</f>
        <v>0.140625</v>
      </c>
      <c r="C317" s="4">
        <f>C309/C312</f>
        <v>0.15254237288135594</v>
      </c>
    </row>
    <row r="318" spans="1:78" x14ac:dyDescent="0.25">
      <c r="A318" s="7" t="s">
        <v>13</v>
      </c>
      <c r="B318" s="4">
        <f>B310/B312</f>
        <v>0.3125</v>
      </c>
      <c r="C318" s="4">
        <f>C310/C312</f>
        <v>0.22033898305084745</v>
      </c>
    </row>
    <row r="319" spans="1:78" x14ac:dyDescent="0.25">
      <c r="A319" s="7" t="s">
        <v>14</v>
      </c>
      <c r="B319" s="4">
        <f>B311/B312</f>
        <v>0.4375</v>
      </c>
      <c r="C319" s="4">
        <f>C311/C312</f>
        <v>0.20338983050847459</v>
      </c>
    </row>
    <row r="320" spans="1:78" x14ac:dyDescent="0.25">
      <c r="B320" s="12">
        <f>SUM(B315:B319)</f>
        <v>1</v>
      </c>
      <c r="C320" s="12">
        <f>SUM(C315:C319)</f>
        <v>1</v>
      </c>
    </row>
    <row r="323" spans="1:139" x14ac:dyDescent="0.25">
      <c r="A323" s="11">
        <v>1</v>
      </c>
      <c r="D323">
        <f>COUNTIF(D$2:D$305,1)</f>
        <v>2</v>
      </c>
      <c r="E323">
        <f t="shared" ref="E323:BP349" si="0">COUNTIF(E$2:E$305,1)</f>
        <v>29</v>
      </c>
      <c r="F323">
        <f t="shared" si="0"/>
        <v>5</v>
      </c>
      <c r="G323">
        <f t="shared" si="0"/>
        <v>12</v>
      </c>
      <c r="H323">
        <f t="shared" si="0"/>
        <v>11</v>
      </c>
      <c r="I323">
        <f t="shared" si="0"/>
        <v>7</v>
      </c>
      <c r="J323">
        <f t="shared" si="0"/>
        <v>48</v>
      </c>
      <c r="K323">
        <f t="shared" si="0"/>
        <v>0</v>
      </c>
      <c r="S323">
        <f t="shared" si="0"/>
        <v>17</v>
      </c>
      <c r="T323">
        <f t="shared" si="0"/>
        <v>1</v>
      </c>
      <c r="U323">
        <f t="shared" si="0"/>
        <v>0</v>
      </c>
      <c r="V323">
        <f t="shared" si="0"/>
        <v>2</v>
      </c>
      <c r="W323">
        <f t="shared" si="0"/>
        <v>11</v>
      </c>
      <c r="X323">
        <f t="shared" si="0"/>
        <v>0</v>
      </c>
      <c r="Y323">
        <f t="shared" si="0"/>
        <v>1</v>
      </c>
      <c r="Z323">
        <f t="shared" si="0"/>
        <v>0</v>
      </c>
      <c r="AA323">
        <f t="shared" si="0"/>
        <v>6</v>
      </c>
      <c r="AB323">
        <f t="shared" si="0"/>
        <v>12</v>
      </c>
      <c r="AC323">
        <f t="shared" si="0"/>
        <v>0</v>
      </c>
      <c r="AD323">
        <f t="shared" si="0"/>
        <v>0</v>
      </c>
      <c r="AE323">
        <f t="shared" si="0"/>
        <v>2</v>
      </c>
      <c r="AF323">
        <f t="shared" si="0"/>
        <v>0</v>
      </c>
      <c r="AG323">
        <f t="shared" si="0"/>
        <v>4</v>
      </c>
      <c r="AH323">
        <f t="shared" si="0"/>
        <v>3</v>
      </c>
      <c r="AJ323">
        <f t="shared" si="0"/>
        <v>5</v>
      </c>
      <c r="AL323" s="16">
        <f t="shared" si="0"/>
        <v>6</v>
      </c>
      <c r="AM323" s="13">
        <f t="shared" si="0"/>
        <v>7</v>
      </c>
      <c r="AN323">
        <f t="shared" si="0"/>
        <v>61</v>
      </c>
      <c r="AP323">
        <f t="shared" si="0"/>
        <v>58</v>
      </c>
      <c r="AQ323">
        <f t="shared" si="0"/>
        <v>8</v>
      </c>
      <c r="AR323">
        <f t="shared" si="0"/>
        <v>7</v>
      </c>
      <c r="AS323">
        <f t="shared" si="0"/>
        <v>6</v>
      </c>
      <c r="AT323">
        <f t="shared" si="0"/>
        <v>1</v>
      </c>
      <c r="AU323">
        <f t="shared" si="0"/>
        <v>58</v>
      </c>
      <c r="AV323">
        <f t="shared" si="0"/>
        <v>27</v>
      </c>
      <c r="AW323">
        <f t="shared" si="0"/>
        <v>10</v>
      </c>
      <c r="AX323">
        <f t="shared" si="0"/>
        <v>27</v>
      </c>
      <c r="AY323">
        <f t="shared" si="0"/>
        <v>31</v>
      </c>
      <c r="AZ323">
        <f t="shared" si="0"/>
        <v>5</v>
      </c>
      <c r="BA323">
        <f t="shared" si="0"/>
        <v>29</v>
      </c>
      <c r="BB323">
        <f t="shared" si="0"/>
        <v>20</v>
      </c>
      <c r="BC323">
        <f t="shared" si="0"/>
        <v>15</v>
      </c>
      <c r="BD323">
        <f t="shared" si="0"/>
        <v>30</v>
      </c>
      <c r="BE323">
        <f t="shared" si="0"/>
        <v>5</v>
      </c>
      <c r="BF323">
        <f t="shared" si="0"/>
        <v>7</v>
      </c>
      <c r="BG323">
        <f t="shared" si="0"/>
        <v>49</v>
      </c>
      <c r="BH323">
        <f t="shared" si="0"/>
        <v>12</v>
      </c>
      <c r="BI323">
        <f t="shared" si="0"/>
        <v>5</v>
      </c>
      <c r="BJ323">
        <f t="shared" si="0"/>
        <v>50</v>
      </c>
      <c r="BL323">
        <f t="shared" si="0"/>
        <v>44</v>
      </c>
      <c r="BM323">
        <f t="shared" si="0"/>
        <v>0</v>
      </c>
      <c r="BN323">
        <f t="shared" si="0"/>
        <v>54</v>
      </c>
      <c r="BO323">
        <f t="shared" si="0"/>
        <v>28</v>
      </c>
      <c r="BP323">
        <f t="shared" si="0"/>
        <v>29</v>
      </c>
      <c r="BQ323">
        <f t="shared" ref="BQ323:EB323" si="1">COUNTIF(BQ$2:BQ$305,1)</f>
        <v>11</v>
      </c>
      <c r="BT323">
        <f t="shared" si="1"/>
        <v>12</v>
      </c>
      <c r="BU323">
        <f t="shared" si="1"/>
        <v>12</v>
      </c>
      <c r="BV323">
        <f t="shared" si="1"/>
        <v>0</v>
      </c>
      <c r="CA323">
        <f t="shared" si="1"/>
        <v>11</v>
      </c>
      <c r="CB323">
        <f t="shared" si="1"/>
        <v>21</v>
      </c>
      <c r="CC323">
        <f t="shared" si="1"/>
        <v>35</v>
      </c>
      <c r="CD323">
        <f t="shared" si="1"/>
        <v>24</v>
      </c>
      <c r="CE323">
        <f t="shared" si="1"/>
        <v>4</v>
      </c>
      <c r="CF323">
        <f t="shared" si="1"/>
        <v>31</v>
      </c>
      <c r="CG323">
        <f t="shared" si="1"/>
        <v>33</v>
      </c>
      <c r="CH323">
        <f t="shared" si="1"/>
        <v>12</v>
      </c>
      <c r="CI323">
        <f t="shared" si="1"/>
        <v>13</v>
      </c>
      <c r="CL323">
        <f t="shared" si="1"/>
        <v>52</v>
      </c>
      <c r="CM323">
        <f t="shared" si="1"/>
        <v>2</v>
      </c>
      <c r="CN323">
        <f t="shared" si="1"/>
        <v>1</v>
      </c>
      <c r="CO323">
        <f t="shared" si="1"/>
        <v>2</v>
      </c>
      <c r="CP323">
        <f t="shared" si="1"/>
        <v>41</v>
      </c>
      <c r="CQ323">
        <f t="shared" si="1"/>
        <v>3</v>
      </c>
      <c r="CR323">
        <f t="shared" si="1"/>
        <v>2</v>
      </c>
      <c r="CS323">
        <f t="shared" si="1"/>
        <v>2</v>
      </c>
      <c r="CT323" s="16">
        <f>COUNTIF(CT$2:CT$305,13)</f>
        <v>14</v>
      </c>
      <c r="CU323" s="16">
        <f t="shared" ref="CU323:DC323" si="2">COUNTIF(CU$2:CU$305,13)</f>
        <v>5</v>
      </c>
      <c r="CV323" s="16">
        <f t="shared" si="2"/>
        <v>20</v>
      </c>
      <c r="CW323" s="16">
        <f t="shared" si="2"/>
        <v>8</v>
      </c>
      <c r="CX323" s="16">
        <f t="shared" si="2"/>
        <v>10</v>
      </c>
      <c r="CY323" s="16">
        <f t="shared" si="2"/>
        <v>8</v>
      </c>
      <c r="CZ323" s="16">
        <f t="shared" si="2"/>
        <v>9</v>
      </c>
      <c r="DA323" s="16">
        <f t="shared" si="2"/>
        <v>25</v>
      </c>
      <c r="DB323" s="16">
        <f t="shared" si="2"/>
        <v>19</v>
      </c>
      <c r="DC323" s="16">
        <f t="shared" si="2"/>
        <v>19</v>
      </c>
      <c r="DD323">
        <f t="shared" si="1"/>
        <v>38</v>
      </c>
      <c r="DE323">
        <f t="shared" si="1"/>
        <v>43</v>
      </c>
      <c r="DF323">
        <f t="shared" si="1"/>
        <v>34</v>
      </c>
      <c r="DG323">
        <f t="shared" si="1"/>
        <v>32</v>
      </c>
      <c r="DH323">
        <f t="shared" si="1"/>
        <v>16</v>
      </c>
      <c r="DI323">
        <f t="shared" si="1"/>
        <v>17</v>
      </c>
      <c r="DJ323">
        <f t="shared" si="1"/>
        <v>38</v>
      </c>
      <c r="DK323">
        <f t="shared" si="1"/>
        <v>6</v>
      </c>
      <c r="DO323" s="13">
        <f>COUNTIF(DO$2:DO$305,5)</f>
        <v>6</v>
      </c>
      <c r="DP323" s="13">
        <f t="shared" ref="DP323:DQ323" si="3">COUNTIF(DP$2:DP$305,5)</f>
        <v>3</v>
      </c>
      <c r="DQ323" s="13">
        <f t="shared" si="3"/>
        <v>19</v>
      </c>
      <c r="DR323" s="13">
        <f>COUNTIF(DR$2:DR$305,6)</f>
        <v>17</v>
      </c>
      <c r="DS323">
        <f t="shared" si="1"/>
        <v>12</v>
      </c>
      <c r="DT323">
        <f t="shared" si="1"/>
        <v>29</v>
      </c>
      <c r="DU323">
        <f t="shared" si="1"/>
        <v>33</v>
      </c>
      <c r="DV323">
        <f t="shared" si="1"/>
        <v>44</v>
      </c>
      <c r="DW323">
        <f t="shared" si="1"/>
        <v>5</v>
      </c>
      <c r="DX323">
        <f t="shared" si="1"/>
        <v>7</v>
      </c>
      <c r="DY323">
        <f t="shared" si="1"/>
        <v>12</v>
      </c>
      <c r="DZ323">
        <f t="shared" si="1"/>
        <v>12</v>
      </c>
      <c r="EA323">
        <f t="shared" si="1"/>
        <v>43</v>
      </c>
      <c r="EB323">
        <f t="shared" si="1"/>
        <v>6</v>
      </c>
      <c r="EC323">
        <f t="shared" ref="EC323:EI323" si="4">COUNTIF(EC$2:EC$305,1)</f>
        <v>6</v>
      </c>
      <c r="ED323">
        <f t="shared" si="4"/>
        <v>8</v>
      </c>
      <c r="EE323">
        <f t="shared" si="4"/>
        <v>13</v>
      </c>
      <c r="EF323">
        <f t="shared" si="4"/>
        <v>0</v>
      </c>
      <c r="EH323">
        <f t="shared" si="4"/>
        <v>37</v>
      </c>
      <c r="EI323">
        <f t="shared" si="4"/>
        <v>35</v>
      </c>
    </row>
    <row r="324" spans="1:139" x14ac:dyDescent="0.25">
      <c r="A324" s="11">
        <v>2</v>
      </c>
      <c r="D324">
        <f>COUNTIF(D$2:D$305,2)</f>
        <v>16</v>
      </c>
      <c r="E324">
        <f t="shared" ref="E324:BP350" si="5">COUNTIF(E$2:E$305,2)</f>
        <v>21</v>
      </c>
      <c r="F324">
        <f t="shared" si="5"/>
        <v>10</v>
      </c>
      <c r="G324">
        <f t="shared" si="5"/>
        <v>12</v>
      </c>
      <c r="H324">
        <f t="shared" si="5"/>
        <v>19</v>
      </c>
      <c r="I324">
        <f t="shared" si="5"/>
        <v>13</v>
      </c>
      <c r="J324">
        <f t="shared" si="5"/>
        <v>25</v>
      </c>
      <c r="K324">
        <f t="shared" si="5"/>
        <v>0</v>
      </c>
      <c r="S324">
        <f t="shared" si="5"/>
        <v>32</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20</v>
      </c>
      <c r="AM324" s="13">
        <f>COUNTIF(AM$2:AM$305,5)</f>
        <v>14</v>
      </c>
      <c r="AN324">
        <f t="shared" si="5"/>
        <v>9</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5</v>
      </c>
      <c r="BM324">
        <f t="shared" si="5"/>
        <v>0</v>
      </c>
      <c r="BN324">
        <f t="shared" si="5"/>
        <v>0</v>
      </c>
      <c r="BO324">
        <f t="shared" si="5"/>
        <v>0</v>
      </c>
      <c r="BP324">
        <f t="shared" si="5"/>
        <v>0</v>
      </c>
      <c r="BQ324">
        <f t="shared" ref="BQ324:EB324" si="6">COUNTIF(BQ$2:BQ$305,2)</f>
        <v>0</v>
      </c>
      <c r="BT324">
        <f t="shared" si="6"/>
        <v>12</v>
      </c>
      <c r="BU324">
        <f t="shared" si="6"/>
        <v>10</v>
      </c>
      <c r="BV324">
        <f t="shared" si="6"/>
        <v>2</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25</v>
      </c>
      <c r="CU324" s="16">
        <f t="shared" ref="CU324:DC324" si="7">COUNTIF(CU$2:CU$305,14)</f>
        <v>13</v>
      </c>
      <c r="CV324" s="16">
        <f t="shared" si="7"/>
        <v>24</v>
      </c>
      <c r="CW324" s="16">
        <f t="shared" si="7"/>
        <v>11</v>
      </c>
      <c r="CX324" s="16">
        <f t="shared" si="7"/>
        <v>18</v>
      </c>
      <c r="CY324" s="16">
        <f t="shared" si="7"/>
        <v>14</v>
      </c>
      <c r="CZ324" s="16">
        <f t="shared" si="7"/>
        <v>15</v>
      </c>
      <c r="DA324" s="16">
        <f t="shared" si="7"/>
        <v>21</v>
      </c>
      <c r="DB324" s="16">
        <f t="shared" si="7"/>
        <v>27</v>
      </c>
      <c r="DC324" s="16">
        <f t="shared" si="7"/>
        <v>22</v>
      </c>
      <c r="DD324">
        <f t="shared" si="6"/>
        <v>0</v>
      </c>
      <c r="DE324">
        <f t="shared" si="6"/>
        <v>0</v>
      </c>
      <c r="DF324">
        <f t="shared" si="6"/>
        <v>0</v>
      </c>
      <c r="DG324">
        <f t="shared" si="6"/>
        <v>0</v>
      </c>
      <c r="DH324">
        <f t="shared" si="6"/>
        <v>0</v>
      </c>
      <c r="DI324">
        <f t="shared" si="6"/>
        <v>0</v>
      </c>
      <c r="DJ324">
        <f t="shared" si="6"/>
        <v>0</v>
      </c>
      <c r="DK324">
        <f t="shared" si="6"/>
        <v>0</v>
      </c>
      <c r="DO324" s="13">
        <f>COUNTIF(DO$2:DO$305,6)</f>
        <v>15</v>
      </c>
      <c r="DP324" s="13">
        <f t="shared" ref="DP324:DQ324" si="8">COUNTIF(DP$2:DP$305,6)</f>
        <v>12</v>
      </c>
      <c r="DQ324" s="13">
        <f t="shared" si="8"/>
        <v>29</v>
      </c>
      <c r="DR324" s="13">
        <f>COUNTIF(DR$2:DR$305,7)</f>
        <v>27</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37</v>
      </c>
      <c r="EI324">
        <f t="shared" si="9"/>
        <v>39</v>
      </c>
    </row>
    <row r="325" spans="1:139" x14ac:dyDescent="0.25">
      <c r="A325" s="11">
        <v>3</v>
      </c>
      <c r="D325">
        <f>COUNTIF(D$2:D$305,3)</f>
        <v>20</v>
      </c>
      <c r="E325">
        <f t="shared" ref="E325:BP351" si="10">COUNTIF(E$2:E$305,3)</f>
        <v>9</v>
      </c>
      <c r="F325">
        <f t="shared" si="10"/>
        <v>10</v>
      </c>
      <c r="G325">
        <f t="shared" si="10"/>
        <v>18</v>
      </c>
      <c r="H325">
        <f t="shared" si="10"/>
        <v>4</v>
      </c>
      <c r="I325">
        <f t="shared" si="10"/>
        <v>16</v>
      </c>
      <c r="J325">
        <f t="shared" si="10"/>
        <v>0</v>
      </c>
      <c r="K325">
        <f t="shared" si="10"/>
        <v>0</v>
      </c>
      <c r="S325">
        <f t="shared" si="10"/>
        <v>10</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11</v>
      </c>
      <c r="AM325" s="13">
        <f>COUNTIF(AM$2:AM$305,6)</f>
        <v>13</v>
      </c>
      <c r="AN325">
        <f t="shared" si="10"/>
        <v>3</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8</v>
      </c>
      <c r="BM325">
        <f t="shared" si="10"/>
        <v>0</v>
      </c>
      <c r="BN325">
        <f t="shared" si="10"/>
        <v>0</v>
      </c>
      <c r="BO325">
        <f t="shared" si="10"/>
        <v>0</v>
      </c>
      <c r="BP325">
        <f t="shared" si="10"/>
        <v>0</v>
      </c>
      <c r="BQ325">
        <f t="shared" ref="BQ325:EB325" si="11">COUNTIF(BQ$2:BQ$305,3)</f>
        <v>0</v>
      </c>
      <c r="BT325">
        <f t="shared" si="11"/>
        <v>0</v>
      </c>
      <c r="BU325">
        <f t="shared" si="11"/>
        <v>2</v>
      </c>
      <c r="BV325">
        <f t="shared" si="11"/>
        <v>22</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6</v>
      </c>
      <c r="CU325" s="16">
        <f t="shared" ref="CU325:DC325" si="12">COUNTIF(CU$2:CU$305,15)</f>
        <v>18</v>
      </c>
      <c r="CV325" s="16">
        <f t="shared" si="12"/>
        <v>11</v>
      </c>
      <c r="CW325" s="16">
        <f t="shared" si="12"/>
        <v>22</v>
      </c>
      <c r="CX325" s="16">
        <f t="shared" si="12"/>
        <v>15</v>
      </c>
      <c r="CY325" s="16">
        <f t="shared" si="12"/>
        <v>17</v>
      </c>
      <c r="CZ325" s="16">
        <f t="shared" si="12"/>
        <v>18</v>
      </c>
      <c r="DA325" s="16">
        <f t="shared" si="12"/>
        <v>9</v>
      </c>
      <c r="DB325" s="16">
        <f t="shared" si="12"/>
        <v>8</v>
      </c>
      <c r="DC325" s="16">
        <f t="shared" si="12"/>
        <v>10</v>
      </c>
      <c r="DD325">
        <f t="shared" si="11"/>
        <v>0</v>
      </c>
      <c r="DE325">
        <f t="shared" si="11"/>
        <v>0</v>
      </c>
      <c r="DF325">
        <f t="shared" si="11"/>
        <v>0</v>
      </c>
      <c r="DG325">
        <f t="shared" si="11"/>
        <v>0</v>
      </c>
      <c r="DH325">
        <f t="shared" si="11"/>
        <v>0</v>
      </c>
      <c r="DI325">
        <f t="shared" si="11"/>
        <v>0</v>
      </c>
      <c r="DJ325">
        <f t="shared" si="11"/>
        <v>0</v>
      </c>
      <c r="DK325">
        <f t="shared" si="11"/>
        <v>0</v>
      </c>
      <c r="DO325" s="13">
        <f>COUNTIF(DO$2:DO$305,7)</f>
        <v>27</v>
      </c>
      <c r="DP325" s="13">
        <f t="shared" ref="DP325:DQ325" si="13">COUNTIF(DP$2:DP$305,7)</f>
        <v>23</v>
      </c>
      <c r="DQ325" s="13">
        <f t="shared" si="13"/>
        <v>13</v>
      </c>
      <c r="DR325" s="13">
        <f>COUNTIF(DR$2:DR$305,8)</f>
        <v>15</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8</v>
      </c>
      <c r="EH325">
        <f t="shared" si="14"/>
        <v>0</v>
      </c>
      <c r="EI325">
        <f t="shared" si="14"/>
        <v>0</v>
      </c>
    </row>
    <row r="326" spans="1:139" x14ac:dyDescent="0.25">
      <c r="A326" s="11">
        <v>4</v>
      </c>
      <c r="D326">
        <f>COUNTIF(D$2:D$305,4)</f>
        <v>17</v>
      </c>
      <c r="E326">
        <f t="shared" ref="E326:BP352" si="15">COUNTIF(E$2:E$305,4)</f>
        <v>8</v>
      </c>
      <c r="F326">
        <f t="shared" si="15"/>
        <v>14</v>
      </c>
      <c r="G326">
        <f t="shared" si="15"/>
        <v>8</v>
      </c>
      <c r="H326">
        <f t="shared" si="15"/>
        <v>39</v>
      </c>
      <c r="I326">
        <f t="shared" si="15"/>
        <v>11</v>
      </c>
      <c r="J326">
        <f t="shared" si="15"/>
        <v>0</v>
      </c>
      <c r="K326">
        <f t="shared" si="15"/>
        <v>74</v>
      </c>
      <c r="S326">
        <f t="shared" si="15"/>
        <v>11</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30</v>
      </c>
      <c r="AM326" s="13">
        <f>COUNTIF(AM$2:AM$305,7)</f>
        <v>10</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5</v>
      </c>
      <c r="CU326" s="16">
        <f t="shared" ref="CU326:DC326" si="17">COUNTIF(CU$2:CU$305,16)</f>
        <v>21</v>
      </c>
      <c r="CV326" s="16">
        <f t="shared" si="17"/>
        <v>2</v>
      </c>
      <c r="CW326" s="16">
        <f t="shared" si="17"/>
        <v>8</v>
      </c>
      <c r="CX326" s="16">
        <f t="shared" si="17"/>
        <v>11</v>
      </c>
      <c r="CY326" s="16">
        <f t="shared" si="17"/>
        <v>10</v>
      </c>
      <c r="CZ326" s="16">
        <f t="shared" si="17"/>
        <v>8</v>
      </c>
      <c r="DA326" s="16">
        <f t="shared" si="17"/>
        <v>1</v>
      </c>
      <c r="DB326" s="16">
        <f t="shared" si="17"/>
        <v>3</v>
      </c>
      <c r="DC326" s="16">
        <f t="shared" si="17"/>
        <v>2</v>
      </c>
      <c r="DD326">
        <f t="shared" si="16"/>
        <v>0</v>
      </c>
      <c r="DE326">
        <f t="shared" si="16"/>
        <v>0</v>
      </c>
      <c r="DF326">
        <f t="shared" si="16"/>
        <v>0</v>
      </c>
      <c r="DG326">
        <f t="shared" si="16"/>
        <v>0</v>
      </c>
      <c r="DH326">
        <f t="shared" si="16"/>
        <v>0</v>
      </c>
      <c r="DI326">
        <f t="shared" si="16"/>
        <v>0</v>
      </c>
      <c r="DJ326">
        <f t="shared" si="16"/>
        <v>0</v>
      </c>
      <c r="DK326">
        <f t="shared" si="16"/>
        <v>0</v>
      </c>
      <c r="DO326" s="13">
        <f>COUNTIF(DO$2:DO$305,8)</f>
        <v>26</v>
      </c>
      <c r="DP326" s="13">
        <f t="shared" ref="DP326:DQ326" si="18">COUNTIF(DP$2:DP$305,8)</f>
        <v>36</v>
      </c>
      <c r="DQ326" s="13">
        <f t="shared" si="18"/>
        <v>12</v>
      </c>
      <c r="DR326" s="13">
        <f>COUNTIF(DR$2:DR$305,9)</f>
        <v>12</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12</v>
      </c>
      <c r="EH326">
        <f t="shared" si="19"/>
        <v>0</v>
      </c>
      <c r="EI326">
        <f t="shared" si="19"/>
        <v>0</v>
      </c>
    </row>
    <row r="327" spans="1:139" x14ac:dyDescent="0.25">
      <c r="A327" s="11">
        <v>5</v>
      </c>
      <c r="D327">
        <f>COUNTIF(D$2:D$305,5)</f>
        <v>5</v>
      </c>
      <c r="E327">
        <f t="shared" ref="E327:BP353" si="20">COUNTIF(E$2:E$305,5)</f>
        <v>2</v>
      </c>
      <c r="F327">
        <f t="shared" si="20"/>
        <v>9</v>
      </c>
      <c r="G327">
        <f t="shared" si="20"/>
        <v>7</v>
      </c>
      <c r="H327">
        <f t="shared" si="20"/>
        <v>0</v>
      </c>
      <c r="I327">
        <f t="shared" si="20"/>
        <v>7</v>
      </c>
      <c r="J327">
        <f t="shared" si="20"/>
        <v>0</v>
      </c>
      <c r="K327">
        <f t="shared" si="20"/>
        <v>0</v>
      </c>
      <c r="S327">
        <f t="shared" si="20"/>
        <v>4</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7</v>
      </c>
      <c r="AM327" s="13">
        <f>COUNTIF(AM$2:AM$305,8)</f>
        <v>30</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1</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3</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3</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9</v>
      </c>
      <c r="EH327">
        <f t="shared" si="23"/>
        <v>0</v>
      </c>
      <c r="EI327">
        <f t="shared" si="23"/>
        <v>0</v>
      </c>
    </row>
    <row r="328" spans="1:139" x14ac:dyDescent="0.25">
      <c r="A328" s="11">
        <v>6</v>
      </c>
      <c r="D328">
        <f>COUNTIF(D$2:D$305,6)</f>
        <v>12</v>
      </c>
      <c r="E328">
        <f t="shared" ref="E328:BP354" si="24">COUNTIF(E$2:E$305,6)</f>
        <v>3</v>
      </c>
      <c r="F328">
        <f t="shared" si="24"/>
        <v>13</v>
      </c>
      <c r="G328">
        <f t="shared" si="24"/>
        <v>12</v>
      </c>
      <c r="H328">
        <f t="shared" si="24"/>
        <v>0</v>
      </c>
      <c r="I328">
        <f t="shared" si="24"/>
        <v>20</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3</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3</v>
      </c>
      <c r="EH328">
        <f t="shared" si="27"/>
        <v>0</v>
      </c>
      <c r="EI328">
        <f t="shared" si="27"/>
        <v>0</v>
      </c>
    </row>
    <row r="329" spans="1:139" x14ac:dyDescent="0.25">
      <c r="A329" s="11">
        <v>7</v>
      </c>
      <c r="D329">
        <f>COUNTIF(D$2:D$305,7)</f>
        <v>2</v>
      </c>
      <c r="E329">
        <f t="shared" ref="E329:BP355" si="28">COUNTIF(E$2:E$305,7)</f>
        <v>2</v>
      </c>
      <c r="F329">
        <f t="shared" si="28"/>
        <v>13</v>
      </c>
      <c r="G329">
        <f t="shared" si="28"/>
        <v>5</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2</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6</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74</v>
      </c>
      <c r="E332">
        <f t="shared" ref="E332:BJ332" si="32">SUM(E323:E329)</f>
        <v>74</v>
      </c>
      <c r="F332">
        <f t="shared" si="32"/>
        <v>74</v>
      </c>
      <c r="G332">
        <f t="shared" si="32"/>
        <v>74</v>
      </c>
      <c r="H332">
        <f t="shared" si="32"/>
        <v>73</v>
      </c>
      <c r="I332">
        <f t="shared" si="32"/>
        <v>74</v>
      </c>
      <c r="J332">
        <f t="shared" si="32"/>
        <v>73</v>
      </c>
      <c r="K332">
        <f>SUM(K323:K331)</f>
        <v>74</v>
      </c>
      <c r="S332">
        <f t="shared" si="32"/>
        <v>74</v>
      </c>
      <c r="T332">
        <f t="shared" si="32"/>
        <v>1</v>
      </c>
      <c r="U332">
        <f t="shared" si="32"/>
        <v>0</v>
      </c>
      <c r="V332">
        <f t="shared" si="32"/>
        <v>2</v>
      </c>
      <c r="W332">
        <f t="shared" si="32"/>
        <v>11</v>
      </c>
      <c r="X332">
        <f t="shared" si="32"/>
        <v>0</v>
      </c>
      <c r="Y332">
        <f t="shared" si="32"/>
        <v>1</v>
      </c>
      <c r="Z332">
        <f t="shared" si="32"/>
        <v>0</v>
      </c>
      <c r="AA332">
        <f t="shared" si="32"/>
        <v>6</v>
      </c>
      <c r="AB332">
        <f t="shared" si="32"/>
        <v>12</v>
      </c>
      <c r="AC332">
        <f t="shared" si="32"/>
        <v>0</v>
      </c>
      <c r="AD332">
        <f t="shared" si="32"/>
        <v>0</v>
      </c>
      <c r="AE332">
        <f t="shared" si="32"/>
        <v>2</v>
      </c>
      <c r="AF332">
        <f t="shared" si="32"/>
        <v>0</v>
      </c>
      <c r="AG332">
        <f t="shared" si="32"/>
        <v>4</v>
      </c>
      <c r="AH332">
        <f t="shared" si="32"/>
        <v>3</v>
      </c>
      <c r="AJ332">
        <f t="shared" si="32"/>
        <v>5</v>
      </c>
      <c r="AL332" s="16">
        <f t="shared" si="32"/>
        <v>74</v>
      </c>
      <c r="AM332" s="13">
        <f t="shared" si="32"/>
        <v>74</v>
      </c>
      <c r="AN332">
        <f t="shared" si="32"/>
        <v>73</v>
      </c>
      <c r="AP332">
        <f t="shared" si="32"/>
        <v>58</v>
      </c>
      <c r="AQ332">
        <f t="shared" si="32"/>
        <v>8</v>
      </c>
      <c r="AR332">
        <f t="shared" si="32"/>
        <v>7</v>
      </c>
      <c r="AS332">
        <f t="shared" si="32"/>
        <v>6</v>
      </c>
      <c r="AT332">
        <f t="shared" si="32"/>
        <v>1</v>
      </c>
      <c r="AU332">
        <f t="shared" si="32"/>
        <v>58</v>
      </c>
      <c r="AV332">
        <f t="shared" si="32"/>
        <v>27</v>
      </c>
      <c r="AW332">
        <f t="shared" si="32"/>
        <v>10</v>
      </c>
      <c r="AX332">
        <f t="shared" si="32"/>
        <v>27</v>
      </c>
      <c r="AY332">
        <f t="shared" si="32"/>
        <v>31</v>
      </c>
      <c r="AZ332">
        <f t="shared" si="32"/>
        <v>5</v>
      </c>
      <c r="BA332">
        <f t="shared" si="32"/>
        <v>29</v>
      </c>
      <c r="BB332">
        <f t="shared" si="32"/>
        <v>20</v>
      </c>
      <c r="BC332">
        <f t="shared" si="32"/>
        <v>15</v>
      </c>
      <c r="BD332">
        <f t="shared" si="32"/>
        <v>30</v>
      </c>
      <c r="BE332">
        <f t="shared" si="32"/>
        <v>5</v>
      </c>
      <c r="BF332">
        <f t="shared" si="32"/>
        <v>7</v>
      </c>
      <c r="BG332">
        <f t="shared" si="32"/>
        <v>49</v>
      </c>
      <c r="BH332">
        <f t="shared" si="32"/>
        <v>12</v>
      </c>
      <c r="BI332">
        <f t="shared" si="32"/>
        <v>5</v>
      </c>
      <c r="BJ332">
        <f t="shared" si="32"/>
        <v>50</v>
      </c>
      <c r="BL332">
        <f t="shared" ref="BL332:BQ332" si="33">SUM(BL323:BL329)</f>
        <v>58</v>
      </c>
      <c r="BM332">
        <f t="shared" si="33"/>
        <v>0</v>
      </c>
      <c r="BN332">
        <f t="shared" si="33"/>
        <v>54</v>
      </c>
      <c r="BO332">
        <f t="shared" si="33"/>
        <v>28</v>
      </c>
      <c r="BP332">
        <f t="shared" si="33"/>
        <v>29</v>
      </c>
      <c r="BQ332">
        <f t="shared" si="33"/>
        <v>11</v>
      </c>
      <c r="BT332">
        <f t="shared" ref="BT332:BV332" si="34">SUM(BT323:BT329)</f>
        <v>24</v>
      </c>
      <c r="BU332">
        <f t="shared" si="34"/>
        <v>24</v>
      </c>
      <c r="BV332">
        <f t="shared" si="34"/>
        <v>24</v>
      </c>
      <c r="CA332">
        <f t="shared" ref="CA332:CI332" si="35">SUM(CA323:CA329)</f>
        <v>11</v>
      </c>
      <c r="CB332">
        <f t="shared" si="35"/>
        <v>21</v>
      </c>
      <c r="CC332">
        <f t="shared" si="35"/>
        <v>35</v>
      </c>
      <c r="CD332">
        <f t="shared" si="35"/>
        <v>24</v>
      </c>
      <c r="CE332">
        <f t="shared" si="35"/>
        <v>4</v>
      </c>
      <c r="CF332">
        <f t="shared" si="35"/>
        <v>31</v>
      </c>
      <c r="CG332">
        <f t="shared" si="35"/>
        <v>33</v>
      </c>
      <c r="CH332">
        <f t="shared" si="35"/>
        <v>12</v>
      </c>
      <c r="CI332">
        <f t="shared" si="35"/>
        <v>13</v>
      </c>
      <c r="CL332">
        <f t="shared" ref="CL332:DK332" si="36">SUM(CL323:CL329)</f>
        <v>52</v>
      </c>
      <c r="CM332">
        <f t="shared" si="36"/>
        <v>2</v>
      </c>
      <c r="CN332">
        <f t="shared" si="36"/>
        <v>1</v>
      </c>
      <c r="CO332">
        <f t="shared" si="36"/>
        <v>2</v>
      </c>
      <c r="CP332">
        <f t="shared" si="36"/>
        <v>41</v>
      </c>
      <c r="CQ332">
        <f t="shared" si="36"/>
        <v>3</v>
      </c>
      <c r="CR332">
        <f t="shared" si="36"/>
        <v>2</v>
      </c>
      <c r="CS332">
        <f t="shared" si="36"/>
        <v>2</v>
      </c>
      <c r="CT332" s="16">
        <f t="shared" si="36"/>
        <v>58</v>
      </c>
      <c r="CU332" s="16">
        <f t="shared" si="36"/>
        <v>57</v>
      </c>
      <c r="CV332" s="16">
        <f t="shared" si="36"/>
        <v>57</v>
      </c>
      <c r="CW332" s="16">
        <f t="shared" si="36"/>
        <v>49</v>
      </c>
      <c r="CX332" s="16">
        <f t="shared" si="36"/>
        <v>54</v>
      </c>
      <c r="CY332" s="16">
        <f t="shared" si="36"/>
        <v>49</v>
      </c>
      <c r="CZ332" s="16">
        <f t="shared" si="36"/>
        <v>50</v>
      </c>
      <c r="DA332" s="16">
        <f t="shared" si="36"/>
        <v>56</v>
      </c>
      <c r="DB332" s="16">
        <f t="shared" si="36"/>
        <v>57</v>
      </c>
      <c r="DC332" s="16">
        <f t="shared" si="36"/>
        <v>53</v>
      </c>
      <c r="DD332">
        <f t="shared" si="36"/>
        <v>38</v>
      </c>
      <c r="DE332">
        <f t="shared" si="36"/>
        <v>43</v>
      </c>
      <c r="DF332">
        <f t="shared" si="36"/>
        <v>34</v>
      </c>
      <c r="DG332">
        <f t="shared" si="36"/>
        <v>32</v>
      </c>
      <c r="DH332">
        <f t="shared" si="36"/>
        <v>16</v>
      </c>
      <c r="DI332">
        <f t="shared" si="36"/>
        <v>17</v>
      </c>
      <c r="DJ332">
        <f t="shared" si="36"/>
        <v>38</v>
      </c>
      <c r="DK332">
        <f t="shared" si="36"/>
        <v>6</v>
      </c>
      <c r="DO332" s="13">
        <f t="shared" ref="DO332:EF332" si="37">SUM(DO323:DO329)</f>
        <v>74</v>
      </c>
      <c r="DP332" s="13">
        <f t="shared" si="37"/>
        <v>74</v>
      </c>
      <c r="DQ332" s="13">
        <f t="shared" si="37"/>
        <v>73</v>
      </c>
      <c r="DR332" s="13">
        <f t="shared" si="37"/>
        <v>74</v>
      </c>
      <c r="DS332">
        <f t="shared" si="37"/>
        <v>12</v>
      </c>
      <c r="DT332">
        <f t="shared" si="37"/>
        <v>29</v>
      </c>
      <c r="DU332">
        <f t="shared" si="37"/>
        <v>33</v>
      </c>
      <c r="DV332">
        <f t="shared" si="37"/>
        <v>44</v>
      </c>
      <c r="DW332">
        <f t="shared" si="37"/>
        <v>5</v>
      </c>
      <c r="DX332">
        <f t="shared" si="37"/>
        <v>7</v>
      </c>
      <c r="DY332">
        <f t="shared" si="37"/>
        <v>12</v>
      </c>
      <c r="DZ332">
        <f t="shared" si="37"/>
        <v>12</v>
      </c>
      <c r="EA332">
        <f t="shared" si="37"/>
        <v>43</v>
      </c>
      <c r="EB332">
        <f t="shared" si="37"/>
        <v>6</v>
      </c>
      <c r="EC332">
        <f t="shared" si="37"/>
        <v>6</v>
      </c>
      <c r="ED332">
        <f t="shared" si="37"/>
        <v>8</v>
      </c>
      <c r="EE332">
        <f t="shared" si="37"/>
        <v>13</v>
      </c>
      <c r="EF332">
        <f t="shared" si="37"/>
        <v>38</v>
      </c>
      <c r="EH332">
        <f t="shared" ref="EH332:EI332" si="38">SUM(EH323:EH329)</f>
        <v>74</v>
      </c>
      <c r="EI332">
        <f t="shared" si="38"/>
        <v>74</v>
      </c>
    </row>
    <row r="333" spans="1:139" x14ac:dyDescent="0.25">
      <c r="A333" s="11" t="s">
        <v>1491</v>
      </c>
      <c r="D333">
        <f>COUNTBLANK(D2:D305)</f>
        <v>230</v>
      </c>
      <c r="E333">
        <f t="shared" ref="E333:BP333" si="39">COUNTBLANK(E2:E305)</f>
        <v>230</v>
      </c>
      <c r="F333">
        <f t="shared" si="39"/>
        <v>230</v>
      </c>
      <c r="G333">
        <f t="shared" si="39"/>
        <v>230</v>
      </c>
      <c r="H333">
        <f t="shared" si="39"/>
        <v>231</v>
      </c>
      <c r="I333">
        <f t="shared" si="39"/>
        <v>230</v>
      </c>
      <c r="J333">
        <f t="shared" si="39"/>
        <v>231</v>
      </c>
      <c r="K333">
        <f t="shared" si="39"/>
        <v>230</v>
      </c>
      <c r="S333">
        <f t="shared" si="39"/>
        <v>230</v>
      </c>
      <c r="T333">
        <f t="shared" si="39"/>
        <v>303</v>
      </c>
      <c r="U333">
        <f t="shared" si="39"/>
        <v>304</v>
      </c>
      <c r="V333">
        <f t="shared" si="39"/>
        <v>302</v>
      </c>
      <c r="W333">
        <f t="shared" si="39"/>
        <v>293</v>
      </c>
      <c r="X333">
        <f t="shared" si="39"/>
        <v>304</v>
      </c>
      <c r="Y333">
        <f t="shared" si="39"/>
        <v>303</v>
      </c>
      <c r="Z333">
        <f t="shared" si="39"/>
        <v>304</v>
      </c>
      <c r="AA333">
        <f t="shared" si="39"/>
        <v>298</v>
      </c>
      <c r="AB333">
        <f t="shared" si="39"/>
        <v>292</v>
      </c>
      <c r="AC333">
        <f t="shared" si="39"/>
        <v>304</v>
      </c>
      <c r="AD333">
        <f t="shared" si="39"/>
        <v>304</v>
      </c>
      <c r="AE333">
        <f t="shared" si="39"/>
        <v>302</v>
      </c>
      <c r="AF333">
        <f t="shared" si="39"/>
        <v>304</v>
      </c>
      <c r="AG333">
        <f t="shared" si="39"/>
        <v>300</v>
      </c>
      <c r="AH333">
        <f t="shared" si="39"/>
        <v>301</v>
      </c>
      <c r="AJ333">
        <f t="shared" si="39"/>
        <v>299</v>
      </c>
      <c r="AL333" s="16">
        <f t="shared" si="39"/>
        <v>230</v>
      </c>
      <c r="AM333" s="13">
        <f t="shared" si="39"/>
        <v>230</v>
      </c>
      <c r="AN333">
        <f t="shared" si="39"/>
        <v>231</v>
      </c>
      <c r="AP333">
        <f t="shared" si="39"/>
        <v>246</v>
      </c>
      <c r="AQ333">
        <f t="shared" si="39"/>
        <v>296</v>
      </c>
      <c r="AR333">
        <f t="shared" si="39"/>
        <v>297</v>
      </c>
      <c r="AS333">
        <f t="shared" si="39"/>
        <v>298</v>
      </c>
      <c r="AT333">
        <f t="shared" si="39"/>
        <v>303</v>
      </c>
      <c r="AU333">
        <f t="shared" si="39"/>
        <v>246</v>
      </c>
      <c r="AV333">
        <f t="shared" si="39"/>
        <v>277</v>
      </c>
      <c r="AW333">
        <f t="shared" si="39"/>
        <v>294</v>
      </c>
      <c r="AX333">
        <f t="shared" si="39"/>
        <v>277</v>
      </c>
      <c r="AY333">
        <f t="shared" si="39"/>
        <v>273</v>
      </c>
      <c r="AZ333">
        <f t="shared" si="39"/>
        <v>299</v>
      </c>
      <c r="BA333">
        <f t="shared" si="39"/>
        <v>275</v>
      </c>
      <c r="BB333">
        <f t="shared" si="39"/>
        <v>284</v>
      </c>
      <c r="BC333">
        <f t="shared" si="39"/>
        <v>289</v>
      </c>
      <c r="BD333">
        <f t="shared" si="39"/>
        <v>274</v>
      </c>
      <c r="BE333">
        <f t="shared" si="39"/>
        <v>299</v>
      </c>
      <c r="BF333">
        <f t="shared" si="39"/>
        <v>297</v>
      </c>
      <c r="BG333">
        <f t="shared" si="39"/>
        <v>255</v>
      </c>
      <c r="BH333">
        <f t="shared" si="39"/>
        <v>292</v>
      </c>
      <c r="BI333">
        <f t="shared" si="39"/>
        <v>299</v>
      </c>
      <c r="BJ333">
        <f t="shared" si="39"/>
        <v>254</v>
      </c>
      <c r="BL333">
        <f t="shared" si="39"/>
        <v>246</v>
      </c>
      <c r="BM333">
        <f t="shared" si="39"/>
        <v>303</v>
      </c>
      <c r="BN333">
        <f t="shared" si="39"/>
        <v>250</v>
      </c>
      <c r="BO333">
        <f t="shared" si="39"/>
        <v>276</v>
      </c>
      <c r="BP333">
        <f t="shared" si="39"/>
        <v>275</v>
      </c>
      <c r="BQ333">
        <f t="shared" ref="BQ333:EB333" si="40">COUNTBLANK(BQ2:BQ305)</f>
        <v>293</v>
      </c>
      <c r="BT333">
        <f t="shared" si="40"/>
        <v>280</v>
      </c>
      <c r="BU333">
        <f t="shared" si="40"/>
        <v>280</v>
      </c>
      <c r="BV333">
        <f t="shared" si="40"/>
        <v>280</v>
      </c>
      <c r="BW333">
        <f t="shared" si="40"/>
        <v>258</v>
      </c>
      <c r="BX333">
        <f t="shared" si="40"/>
        <v>268</v>
      </c>
      <c r="BY333">
        <f t="shared" si="40"/>
        <v>276</v>
      </c>
      <c r="BZ333">
        <f t="shared" si="40"/>
        <v>293</v>
      </c>
      <c r="CA333">
        <f t="shared" si="40"/>
        <v>293</v>
      </c>
      <c r="CB333">
        <f t="shared" si="40"/>
        <v>283</v>
      </c>
      <c r="CC333">
        <f t="shared" si="40"/>
        <v>269</v>
      </c>
      <c r="CD333">
        <f t="shared" si="40"/>
        <v>280</v>
      </c>
      <c r="CE333">
        <f t="shared" si="40"/>
        <v>300</v>
      </c>
      <c r="CF333">
        <f t="shared" si="40"/>
        <v>273</v>
      </c>
      <c r="CG333">
        <f t="shared" si="40"/>
        <v>271</v>
      </c>
      <c r="CH333">
        <f t="shared" si="40"/>
        <v>292</v>
      </c>
      <c r="CI333">
        <f t="shared" si="40"/>
        <v>291</v>
      </c>
      <c r="CL333">
        <f t="shared" si="40"/>
        <v>252</v>
      </c>
      <c r="CM333">
        <f t="shared" si="40"/>
        <v>302</v>
      </c>
      <c r="CN333">
        <f t="shared" si="40"/>
        <v>303</v>
      </c>
      <c r="CO333">
        <f t="shared" si="40"/>
        <v>302</v>
      </c>
      <c r="CP333">
        <f t="shared" si="40"/>
        <v>263</v>
      </c>
      <c r="CQ333">
        <f t="shared" si="40"/>
        <v>301</v>
      </c>
      <c r="CR333">
        <f t="shared" si="40"/>
        <v>302</v>
      </c>
      <c r="CS333">
        <f t="shared" si="40"/>
        <v>302</v>
      </c>
      <c r="CT333" s="16">
        <f t="shared" si="40"/>
        <v>246</v>
      </c>
      <c r="CU333" s="16">
        <f t="shared" si="40"/>
        <v>247</v>
      </c>
      <c r="CV333" s="16">
        <f t="shared" si="40"/>
        <v>247</v>
      </c>
      <c r="CW333" s="16">
        <f t="shared" si="40"/>
        <v>255</v>
      </c>
      <c r="CX333" s="16">
        <f t="shared" si="40"/>
        <v>250</v>
      </c>
      <c r="CY333" s="16">
        <f t="shared" si="40"/>
        <v>255</v>
      </c>
      <c r="CZ333" s="16">
        <f t="shared" si="40"/>
        <v>254</v>
      </c>
      <c r="DA333" s="16">
        <f t="shared" si="40"/>
        <v>248</v>
      </c>
      <c r="DB333" s="16">
        <f t="shared" si="40"/>
        <v>247</v>
      </c>
      <c r="DC333" s="16">
        <f t="shared" si="40"/>
        <v>251</v>
      </c>
      <c r="DD333">
        <f t="shared" si="40"/>
        <v>266</v>
      </c>
      <c r="DE333">
        <f t="shared" si="40"/>
        <v>261</v>
      </c>
      <c r="DF333">
        <f t="shared" si="40"/>
        <v>270</v>
      </c>
      <c r="DG333">
        <f t="shared" si="40"/>
        <v>272</v>
      </c>
      <c r="DH333">
        <f t="shared" si="40"/>
        <v>288</v>
      </c>
      <c r="DI333">
        <f t="shared" si="40"/>
        <v>287</v>
      </c>
      <c r="DJ333">
        <f t="shared" si="40"/>
        <v>266</v>
      </c>
      <c r="DK333">
        <f t="shared" si="40"/>
        <v>298</v>
      </c>
      <c r="DO333" s="13">
        <f t="shared" si="40"/>
        <v>230</v>
      </c>
      <c r="DP333" s="13">
        <f t="shared" si="40"/>
        <v>230</v>
      </c>
      <c r="DQ333" s="13">
        <f t="shared" si="40"/>
        <v>231</v>
      </c>
      <c r="DR333" s="13">
        <f t="shared" si="40"/>
        <v>230</v>
      </c>
      <c r="DS333">
        <f t="shared" si="40"/>
        <v>292</v>
      </c>
      <c r="DT333">
        <f t="shared" si="40"/>
        <v>275</v>
      </c>
      <c r="DU333">
        <f t="shared" si="40"/>
        <v>271</v>
      </c>
      <c r="DV333">
        <f t="shared" si="40"/>
        <v>260</v>
      </c>
      <c r="DW333">
        <f t="shared" si="40"/>
        <v>299</v>
      </c>
      <c r="DX333">
        <f t="shared" si="40"/>
        <v>297</v>
      </c>
      <c r="DY333">
        <f t="shared" si="40"/>
        <v>292</v>
      </c>
      <c r="DZ333">
        <f t="shared" si="40"/>
        <v>292</v>
      </c>
      <c r="EA333">
        <f t="shared" si="40"/>
        <v>261</v>
      </c>
      <c r="EB333">
        <f t="shared" si="40"/>
        <v>298</v>
      </c>
      <c r="EC333">
        <f t="shared" ref="EC333:EI333" si="41">COUNTBLANK(EC2:EC305)</f>
        <v>298</v>
      </c>
      <c r="ED333">
        <f t="shared" si="41"/>
        <v>296</v>
      </c>
      <c r="EE333">
        <f t="shared" si="41"/>
        <v>291</v>
      </c>
      <c r="EF333">
        <f t="shared" si="41"/>
        <v>266</v>
      </c>
      <c r="EH333">
        <f t="shared" si="41"/>
        <v>230</v>
      </c>
      <c r="EI333">
        <f t="shared" si="41"/>
        <v>230</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303</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2.7027027027027029E-2</v>
      </c>
      <c r="E337" s="4">
        <f t="shared" ref="E337:BP337" si="49">E323/E332</f>
        <v>0.39189189189189189</v>
      </c>
      <c r="F337" s="4">
        <f t="shared" si="49"/>
        <v>6.7567567567567571E-2</v>
      </c>
      <c r="G337" s="4">
        <f t="shared" si="49"/>
        <v>0.16216216216216217</v>
      </c>
      <c r="H337" s="4">
        <f t="shared" si="49"/>
        <v>0.15068493150684931</v>
      </c>
      <c r="I337" s="4">
        <f t="shared" si="49"/>
        <v>9.45945945945946E-2</v>
      </c>
      <c r="J337" s="4">
        <f t="shared" si="49"/>
        <v>0.65753424657534243</v>
      </c>
      <c r="K337" s="4">
        <f t="shared" si="49"/>
        <v>0</v>
      </c>
      <c r="S337" s="4">
        <f t="shared" si="49"/>
        <v>0.22972972972972974</v>
      </c>
      <c r="T337" s="4">
        <f t="shared" si="49"/>
        <v>1</v>
      </c>
      <c r="U337" s="4"/>
      <c r="V337" s="4">
        <f t="shared" si="49"/>
        <v>1</v>
      </c>
      <c r="W337" s="4">
        <f t="shared" si="49"/>
        <v>1</v>
      </c>
      <c r="X337" s="4" t="e">
        <f t="shared" si="49"/>
        <v>#DIV/0!</v>
      </c>
      <c r="Y337" s="4">
        <f t="shared" si="49"/>
        <v>1</v>
      </c>
      <c r="Z337" s="4" t="e">
        <f t="shared" si="49"/>
        <v>#DIV/0!</v>
      </c>
      <c r="AA337" s="4">
        <f t="shared" si="49"/>
        <v>1</v>
      </c>
      <c r="AB337" s="4">
        <f t="shared" si="49"/>
        <v>1</v>
      </c>
      <c r="AC337" s="4" t="e">
        <f t="shared" si="49"/>
        <v>#DIV/0!</v>
      </c>
      <c r="AD337" s="4" t="e">
        <f t="shared" si="49"/>
        <v>#DIV/0!</v>
      </c>
      <c r="AE337" s="4">
        <f t="shared" si="49"/>
        <v>1</v>
      </c>
      <c r="AF337" s="4" t="e">
        <f t="shared" si="49"/>
        <v>#DIV/0!</v>
      </c>
      <c r="AG337" s="4">
        <f t="shared" si="49"/>
        <v>1</v>
      </c>
      <c r="AH337" s="4">
        <f t="shared" si="49"/>
        <v>1</v>
      </c>
      <c r="AI337" s="4"/>
      <c r="AJ337" s="4">
        <f t="shared" si="49"/>
        <v>1</v>
      </c>
      <c r="AK337" s="4"/>
      <c r="AL337" s="17">
        <f t="shared" si="49"/>
        <v>8.1081081081081086E-2</v>
      </c>
      <c r="AM337" s="14">
        <f t="shared" si="49"/>
        <v>9.45945945945946E-2</v>
      </c>
      <c r="AN337" s="4">
        <f t="shared" si="49"/>
        <v>0.83561643835616439</v>
      </c>
      <c r="AO337" s="4"/>
      <c r="AP337" s="4">
        <f t="shared" si="49"/>
        <v>1</v>
      </c>
      <c r="AQ337" s="4">
        <f t="shared" si="49"/>
        <v>1</v>
      </c>
      <c r="AR337" s="4">
        <f t="shared" si="49"/>
        <v>1</v>
      </c>
      <c r="AS337" s="4">
        <f t="shared" si="49"/>
        <v>1</v>
      </c>
      <c r="AT337" s="4">
        <f t="shared" si="49"/>
        <v>1</v>
      </c>
      <c r="AU337" s="4">
        <f t="shared" si="49"/>
        <v>1</v>
      </c>
      <c r="AV337" s="4">
        <f t="shared" si="49"/>
        <v>1</v>
      </c>
      <c r="AW337" s="4">
        <f t="shared" si="49"/>
        <v>1</v>
      </c>
      <c r="AX337" s="4">
        <f t="shared" si="49"/>
        <v>1</v>
      </c>
      <c r="AY337" s="4">
        <f t="shared" si="49"/>
        <v>1</v>
      </c>
      <c r="AZ337" s="4">
        <f t="shared" si="49"/>
        <v>1</v>
      </c>
      <c r="BA337" s="4">
        <f t="shared" si="49"/>
        <v>1</v>
      </c>
      <c r="BB337" s="4">
        <f t="shared" si="49"/>
        <v>1</v>
      </c>
      <c r="BC337" s="4">
        <f t="shared" si="49"/>
        <v>1</v>
      </c>
      <c r="BD337" s="4">
        <f t="shared" si="49"/>
        <v>1</v>
      </c>
      <c r="BE337" s="4">
        <f t="shared" si="49"/>
        <v>1</v>
      </c>
      <c r="BF337" s="4">
        <f t="shared" si="49"/>
        <v>1</v>
      </c>
      <c r="BG337" s="4">
        <f t="shared" si="49"/>
        <v>1</v>
      </c>
      <c r="BH337" s="4">
        <f t="shared" si="49"/>
        <v>1</v>
      </c>
      <c r="BI337" s="4">
        <f t="shared" si="49"/>
        <v>1</v>
      </c>
      <c r="BJ337" s="4">
        <f t="shared" si="49"/>
        <v>1</v>
      </c>
      <c r="BK337" s="4"/>
      <c r="BL337" s="4">
        <f t="shared" si="49"/>
        <v>0.75862068965517238</v>
      </c>
      <c r="BM337" s="4" t="e">
        <f t="shared" si="49"/>
        <v>#DIV/0!</v>
      </c>
      <c r="BN337" s="4">
        <f t="shared" si="49"/>
        <v>1</v>
      </c>
      <c r="BO337" s="4">
        <f t="shared" si="49"/>
        <v>1</v>
      </c>
      <c r="BP337" s="4">
        <f t="shared" si="49"/>
        <v>1</v>
      </c>
      <c r="BQ337" s="4">
        <f t="shared" ref="BQ337:EB337" si="50">BQ323/BQ332</f>
        <v>1</v>
      </c>
      <c r="BR337" s="4"/>
      <c r="BS337" s="14"/>
      <c r="BT337" s="4">
        <f t="shared" si="50"/>
        <v>0.5</v>
      </c>
      <c r="BU337" s="4">
        <f t="shared" si="50"/>
        <v>0.5</v>
      </c>
      <c r="BV337" s="4">
        <f t="shared" si="50"/>
        <v>0</v>
      </c>
      <c r="BW337" s="14"/>
      <c r="BX337" s="14"/>
      <c r="BY337" s="14"/>
      <c r="BZ337" s="14"/>
      <c r="CA337" s="4">
        <f t="shared" si="50"/>
        <v>1</v>
      </c>
      <c r="CB337" s="4">
        <f t="shared" si="50"/>
        <v>1</v>
      </c>
      <c r="CC337" s="4">
        <f t="shared" si="50"/>
        <v>1</v>
      </c>
      <c r="CD337" s="4">
        <f t="shared" si="50"/>
        <v>1</v>
      </c>
      <c r="CE337" s="4">
        <f t="shared" si="50"/>
        <v>1</v>
      </c>
      <c r="CF337" s="4">
        <f t="shared" si="50"/>
        <v>1</v>
      </c>
      <c r="CG337" s="4">
        <f t="shared" si="50"/>
        <v>1</v>
      </c>
      <c r="CH337" s="4">
        <f t="shared" si="50"/>
        <v>1</v>
      </c>
      <c r="CI337" s="4">
        <f t="shared" si="50"/>
        <v>1</v>
      </c>
      <c r="CJ337" s="4"/>
      <c r="CK337" s="4"/>
      <c r="CL337" s="4">
        <f t="shared" si="50"/>
        <v>1</v>
      </c>
      <c r="CM337" s="4">
        <f t="shared" si="50"/>
        <v>1</v>
      </c>
      <c r="CN337" s="4">
        <f t="shared" si="50"/>
        <v>1</v>
      </c>
      <c r="CO337" s="4">
        <f t="shared" si="50"/>
        <v>1</v>
      </c>
      <c r="CP337" s="4">
        <f t="shared" si="50"/>
        <v>1</v>
      </c>
      <c r="CQ337" s="4">
        <f t="shared" si="50"/>
        <v>1</v>
      </c>
      <c r="CR337" s="4">
        <f t="shared" si="50"/>
        <v>1</v>
      </c>
      <c r="CS337" s="4">
        <f t="shared" si="50"/>
        <v>1</v>
      </c>
      <c r="CT337" s="17">
        <f t="shared" si="50"/>
        <v>0.2413793103448276</v>
      </c>
      <c r="CU337" s="17">
        <f t="shared" si="50"/>
        <v>8.771929824561403E-2</v>
      </c>
      <c r="CV337" s="17">
        <f t="shared" si="50"/>
        <v>0.35087719298245612</v>
      </c>
      <c r="CW337" s="17">
        <f t="shared" si="50"/>
        <v>0.16326530612244897</v>
      </c>
      <c r="CX337" s="17">
        <f t="shared" si="50"/>
        <v>0.18518518518518517</v>
      </c>
      <c r="CY337" s="17">
        <f t="shared" si="50"/>
        <v>0.16326530612244897</v>
      </c>
      <c r="CZ337" s="17">
        <f t="shared" si="50"/>
        <v>0.18</v>
      </c>
      <c r="DA337" s="17">
        <f t="shared" si="50"/>
        <v>0.44642857142857145</v>
      </c>
      <c r="DB337" s="17">
        <f t="shared" si="50"/>
        <v>0.33333333333333331</v>
      </c>
      <c r="DC337" s="17">
        <f t="shared" si="50"/>
        <v>0.35849056603773582</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8.1081081081081086E-2</v>
      </c>
      <c r="DP337" s="14">
        <f t="shared" si="50"/>
        <v>4.0540540540540543E-2</v>
      </c>
      <c r="DQ337" s="14">
        <f t="shared" si="50"/>
        <v>0.26027397260273971</v>
      </c>
      <c r="DR337" s="14">
        <f t="shared" si="50"/>
        <v>0.22972972972972974</v>
      </c>
      <c r="DS337" s="4">
        <f t="shared" si="50"/>
        <v>1</v>
      </c>
      <c r="DT337" s="4">
        <f t="shared" si="50"/>
        <v>1</v>
      </c>
      <c r="DU337" s="4">
        <f t="shared" si="50"/>
        <v>1</v>
      </c>
      <c r="DV337" s="4">
        <f t="shared" si="50"/>
        <v>1</v>
      </c>
      <c r="DW337" s="4">
        <f t="shared" si="50"/>
        <v>1</v>
      </c>
      <c r="DX337" s="4">
        <f t="shared" si="50"/>
        <v>1</v>
      </c>
      <c r="DY337" s="4">
        <f t="shared" si="50"/>
        <v>1</v>
      </c>
      <c r="DZ337" s="4">
        <f t="shared" si="50"/>
        <v>1</v>
      </c>
      <c r="EA337" s="4">
        <f t="shared" si="50"/>
        <v>1</v>
      </c>
      <c r="EB337" s="4">
        <f t="shared" si="50"/>
        <v>1</v>
      </c>
      <c r="EC337" s="4">
        <f t="shared" ref="EC337:EI337" si="51">EC323/EC332</f>
        <v>1</v>
      </c>
      <c r="ED337" s="4">
        <f t="shared" si="51"/>
        <v>1</v>
      </c>
      <c r="EE337" s="4">
        <f t="shared" si="51"/>
        <v>1</v>
      </c>
      <c r="EF337" s="4">
        <f t="shared" si="51"/>
        <v>0</v>
      </c>
      <c r="EG337" s="4"/>
      <c r="EH337" s="4">
        <f t="shared" si="51"/>
        <v>0.5</v>
      </c>
      <c r="EI337" s="4">
        <f t="shared" si="51"/>
        <v>0.47297297297297297</v>
      </c>
      <c r="EJ337" s="4"/>
    </row>
    <row r="338" spans="1:140" x14ac:dyDescent="0.25">
      <c r="A338" s="11">
        <v>2</v>
      </c>
      <c r="D338" s="4">
        <f>D324/D332</f>
        <v>0.21621621621621623</v>
      </c>
      <c r="E338" s="4">
        <f t="shared" ref="E338:BP338" si="52">E324/E332</f>
        <v>0.28378378378378377</v>
      </c>
      <c r="F338" s="4">
        <f t="shared" si="52"/>
        <v>0.13513513513513514</v>
      </c>
      <c r="G338" s="4">
        <f t="shared" si="52"/>
        <v>0.16216216216216217</v>
      </c>
      <c r="H338" s="4">
        <f t="shared" si="52"/>
        <v>0.26027397260273971</v>
      </c>
      <c r="I338" s="4">
        <f t="shared" si="52"/>
        <v>0.17567567567567569</v>
      </c>
      <c r="J338" s="4">
        <f t="shared" si="52"/>
        <v>0.34246575342465752</v>
      </c>
      <c r="K338" s="4">
        <f t="shared" si="52"/>
        <v>0</v>
      </c>
      <c r="S338" s="4">
        <f t="shared" si="52"/>
        <v>0.43243243243243246</v>
      </c>
      <c r="T338" s="4">
        <f t="shared" si="52"/>
        <v>0</v>
      </c>
      <c r="U338" s="4"/>
      <c r="V338" s="4">
        <f t="shared" si="52"/>
        <v>0</v>
      </c>
      <c r="W338" s="4">
        <f t="shared" si="52"/>
        <v>0</v>
      </c>
      <c r="X338" s="4" t="e">
        <f t="shared" si="52"/>
        <v>#DIV/0!</v>
      </c>
      <c r="Y338" s="4">
        <f t="shared" si="52"/>
        <v>0</v>
      </c>
      <c r="Z338" s="4" t="e">
        <f t="shared" si="52"/>
        <v>#DIV/0!</v>
      </c>
      <c r="AA338" s="4">
        <f t="shared" si="52"/>
        <v>0</v>
      </c>
      <c r="AB338" s="4">
        <f t="shared" si="52"/>
        <v>0</v>
      </c>
      <c r="AC338" s="4" t="e">
        <f t="shared" si="52"/>
        <v>#DIV/0!</v>
      </c>
      <c r="AD338" s="4" t="e">
        <f t="shared" si="52"/>
        <v>#DIV/0!</v>
      </c>
      <c r="AE338" s="4">
        <f t="shared" si="52"/>
        <v>0</v>
      </c>
      <c r="AF338" s="4" t="e">
        <f t="shared" si="52"/>
        <v>#DIV/0!</v>
      </c>
      <c r="AG338" s="4">
        <f t="shared" si="52"/>
        <v>0</v>
      </c>
      <c r="AH338" s="4">
        <f t="shared" si="52"/>
        <v>0</v>
      </c>
      <c r="AI338" s="4"/>
      <c r="AJ338" s="4">
        <f t="shared" si="52"/>
        <v>0</v>
      </c>
      <c r="AK338" s="4"/>
      <c r="AL338" s="17">
        <f t="shared" si="52"/>
        <v>0.27027027027027029</v>
      </c>
      <c r="AM338" s="14">
        <f t="shared" si="52"/>
        <v>0.1891891891891892</v>
      </c>
      <c r="AN338" s="4">
        <f t="shared" si="52"/>
        <v>0.12328767123287671</v>
      </c>
      <c r="AO338" s="4"/>
      <c r="AP338" s="4">
        <f t="shared" si="52"/>
        <v>0</v>
      </c>
      <c r="AQ338" s="4">
        <f t="shared" si="52"/>
        <v>0</v>
      </c>
      <c r="AR338" s="4">
        <f t="shared" si="52"/>
        <v>0</v>
      </c>
      <c r="AS338" s="4">
        <f t="shared" si="52"/>
        <v>0</v>
      </c>
      <c r="AT338" s="4">
        <f t="shared" si="52"/>
        <v>0</v>
      </c>
      <c r="AU338" s="4">
        <f t="shared" si="52"/>
        <v>0</v>
      </c>
      <c r="AV338" s="4">
        <f t="shared" si="52"/>
        <v>0</v>
      </c>
      <c r="AW338" s="4">
        <f t="shared" si="52"/>
        <v>0</v>
      </c>
      <c r="AX338" s="4">
        <f t="shared" si="52"/>
        <v>0</v>
      </c>
      <c r="AY338" s="4">
        <f t="shared" si="52"/>
        <v>0</v>
      </c>
      <c r="AZ338" s="4">
        <f t="shared" si="52"/>
        <v>0</v>
      </c>
      <c r="BA338" s="4">
        <f t="shared" si="52"/>
        <v>0</v>
      </c>
      <c r="BB338" s="4">
        <f t="shared" si="52"/>
        <v>0</v>
      </c>
      <c r="BC338" s="4">
        <f t="shared" si="52"/>
        <v>0</v>
      </c>
      <c r="BD338" s="4">
        <f t="shared" si="52"/>
        <v>0</v>
      </c>
      <c r="BE338" s="4">
        <f t="shared" si="52"/>
        <v>0</v>
      </c>
      <c r="BF338" s="4">
        <f t="shared" si="52"/>
        <v>0</v>
      </c>
      <c r="BG338" s="4">
        <f t="shared" si="52"/>
        <v>0</v>
      </c>
      <c r="BH338" s="4">
        <f t="shared" si="52"/>
        <v>0</v>
      </c>
      <c r="BI338" s="4">
        <f t="shared" si="52"/>
        <v>0</v>
      </c>
      <c r="BJ338" s="4">
        <f t="shared" si="52"/>
        <v>0</v>
      </c>
      <c r="BK338" s="4"/>
      <c r="BL338" s="4">
        <f t="shared" si="52"/>
        <v>8.6206896551724144E-2</v>
      </c>
      <c r="BM338" s="4" t="e">
        <f t="shared" si="52"/>
        <v>#DIV/0!</v>
      </c>
      <c r="BN338" s="4">
        <f t="shared" si="52"/>
        <v>0</v>
      </c>
      <c r="BO338" s="4">
        <f t="shared" si="52"/>
        <v>0</v>
      </c>
      <c r="BP338" s="4">
        <f t="shared" si="52"/>
        <v>0</v>
      </c>
      <c r="BQ338" s="4">
        <f t="shared" ref="BQ338:EB338" si="53">BQ324/BQ332</f>
        <v>0</v>
      </c>
      <c r="BR338" s="4"/>
      <c r="BS338" s="14"/>
      <c r="BT338" s="4">
        <f t="shared" si="53"/>
        <v>0.5</v>
      </c>
      <c r="BU338" s="4">
        <f t="shared" si="53"/>
        <v>0.41666666666666669</v>
      </c>
      <c r="BV338" s="4">
        <f t="shared" si="53"/>
        <v>8.3333333333333329E-2</v>
      </c>
      <c r="BW338" s="14"/>
      <c r="BX338" s="14"/>
      <c r="BY338" s="14"/>
      <c r="BZ338" s="14"/>
      <c r="CA338" s="4">
        <f t="shared" si="53"/>
        <v>0</v>
      </c>
      <c r="CB338" s="4">
        <f t="shared" si="53"/>
        <v>0</v>
      </c>
      <c r="CC338" s="4">
        <f t="shared" si="53"/>
        <v>0</v>
      </c>
      <c r="CD338" s="4">
        <f t="shared" si="53"/>
        <v>0</v>
      </c>
      <c r="CE338" s="4">
        <f t="shared" si="53"/>
        <v>0</v>
      </c>
      <c r="CF338" s="4">
        <f t="shared" si="53"/>
        <v>0</v>
      </c>
      <c r="CG338" s="4">
        <f t="shared" si="53"/>
        <v>0</v>
      </c>
      <c r="CH338" s="4">
        <f t="shared" si="53"/>
        <v>0</v>
      </c>
      <c r="CI338" s="4">
        <f t="shared" si="53"/>
        <v>0</v>
      </c>
      <c r="CJ338" s="4"/>
      <c r="CK338" s="4"/>
      <c r="CL338" s="4">
        <f t="shared" si="53"/>
        <v>0</v>
      </c>
      <c r="CM338" s="4">
        <f t="shared" si="53"/>
        <v>0</v>
      </c>
      <c r="CN338" s="4">
        <f t="shared" si="53"/>
        <v>0</v>
      </c>
      <c r="CO338" s="4">
        <f t="shared" si="53"/>
        <v>0</v>
      </c>
      <c r="CP338" s="4">
        <f t="shared" si="53"/>
        <v>0</v>
      </c>
      <c r="CQ338" s="4">
        <f t="shared" si="53"/>
        <v>0</v>
      </c>
      <c r="CR338" s="4">
        <f t="shared" si="53"/>
        <v>0</v>
      </c>
      <c r="CS338" s="4">
        <f t="shared" si="53"/>
        <v>0</v>
      </c>
      <c r="CT338" s="17">
        <f t="shared" si="53"/>
        <v>0.43103448275862066</v>
      </c>
      <c r="CU338" s="17">
        <f t="shared" si="53"/>
        <v>0.22807017543859648</v>
      </c>
      <c r="CV338" s="17">
        <f t="shared" si="53"/>
        <v>0.42105263157894735</v>
      </c>
      <c r="CW338" s="17">
        <f t="shared" si="53"/>
        <v>0.22448979591836735</v>
      </c>
      <c r="CX338" s="17">
        <f t="shared" si="53"/>
        <v>0.33333333333333331</v>
      </c>
      <c r="CY338" s="17">
        <f t="shared" si="53"/>
        <v>0.2857142857142857</v>
      </c>
      <c r="CZ338" s="17">
        <f t="shared" si="53"/>
        <v>0.3</v>
      </c>
      <c r="DA338" s="17">
        <f t="shared" si="53"/>
        <v>0.375</v>
      </c>
      <c r="DB338" s="17">
        <f t="shared" si="53"/>
        <v>0.47368421052631576</v>
      </c>
      <c r="DC338" s="17">
        <f t="shared" si="53"/>
        <v>0.41509433962264153</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0.20270270270270271</v>
      </c>
      <c r="DP338" s="14">
        <f t="shared" si="53"/>
        <v>0.16216216216216217</v>
      </c>
      <c r="DQ338" s="14">
        <f t="shared" si="53"/>
        <v>0.39726027397260272</v>
      </c>
      <c r="DR338" s="14">
        <f t="shared" si="53"/>
        <v>0.36486486486486486</v>
      </c>
      <c r="DS338" s="4">
        <f t="shared" si="53"/>
        <v>0</v>
      </c>
      <c r="DT338" s="4">
        <f t="shared" si="53"/>
        <v>0</v>
      </c>
      <c r="DU338" s="4">
        <f t="shared" si="53"/>
        <v>0</v>
      </c>
      <c r="DV338" s="4">
        <f t="shared" si="53"/>
        <v>0</v>
      </c>
      <c r="DW338" s="4">
        <f t="shared" si="53"/>
        <v>0</v>
      </c>
      <c r="DX338" s="4">
        <f t="shared" si="53"/>
        <v>0</v>
      </c>
      <c r="DY338" s="4">
        <f t="shared" si="53"/>
        <v>0</v>
      </c>
      <c r="DZ338" s="4">
        <f t="shared" si="53"/>
        <v>0</v>
      </c>
      <c r="EA338" s="4">
        <f t="shared" si="53"/>
        <v>0</v>
      </c>
      <c r="EB338" s="4">
        <f t="shared" si="53"/>
        <v>0</v>
      </c>
      <c r="EC338" s="4">
        <f t="shared" ref="EC338:EI338" si="54">EC324/EC332</f>
        <v>0</v>
      </c>
      <c r="ED338" s="4">
        <f t="shared" si="54"/>
        <v>0</v>
      </c>
      <c r="EE338" s="4">
        <f t="shared" si="54"/>
        <v>0</v>
      </c>
      <c r="EF338" s="4">
        <f t="shared" si="54"/>
        <v>0</v>
      </c>
      <c r="EG338" s="4"/>
      <c r="EH338" s="4">
        <f t="shared" si="54"/>
        <v>0.5</v>
      </c>
      <c r="EI338" s="4">
        <f t="shared" si="54"/>
        <v>0.52702702702702697</v>
      </c>
      <c r="EJ338" s="4"/>
    </row>
    <row r="339" spans="1:140" x14ac:dyDescent="0.25">
      <c r="A339" s="11">
        <v>3</v>
      </c>
      <c r="D339" s="4">
        <f>D325/D332</f>
        <v>0.27027027027027029</v>
      </c>
      <c r="E339" s="4">
        <f t="shared" ref="E339:BP339" si="55">E325/E332</f>
        <v>0.12162162162162163</v>
      </c>
      <c r="F339" s="4">
        <f t="shared" si="55"/>
        <v>0.13513513513513514</v>
      </c>
      <c r="G339" s="4">
        <f t="shared" si="55"/>
        <v>0.24324324324324326</v>
      </c>
      <c r="H339" s="4">
        <f t="shared" si="55"/>
        <v>5.4794520547945202E-2</v>
      </c>
      <c r="I339" s="4">
        <f t="shared" si="55"/>
        <v>0.21621621621621623</v>
      </c>
      <c r="J339" s="4">
        <f t="shared" si="55"/>
        <v>0</v>
      </c>
      <c r="K339" s="4">
        <f t="shared" si="55"/>
        <v>0</v>
      </c>
      <c r="S339" s="4">
        <f t="shared" si="55"/>
        <v>0.13513513513513514</v>
      </c>
      <c r="T339" s="4">
        <f t="shared" si="55"/>
        <v>0</v>
      </c>
      <c r="U339" s="4"/>
      <c r="V339" s="4">
        <f t="shared" si="55"/>
        <v>0</v>
      </c>
      <c r="W339" s="4">
        <f t="shared" si="55"/>
        <v>0</v>
      </c>
      <c r="X339" s="4" t="e">
        <f t="shared" si="55"/>
        <v>#DIV/0!</v>
      </c>
      <c r="Y339" s="4">
        <f t="shared" si="55"/>
        <v>0</v>
      </c>
      <c r="Z339" s="4" t="e">
        <f t="shared" si="55"/>
        <v>#DIV/0!</v>
      </c>
      <c r="AA339" s="4">
        <f t="shared" si="55"/>
        <v>0</v>
      </c>
      <c r="AB339" s="4">
        <f t="shared" si="55"/>
        <v>0</v>
      </c>
      <c r="AC339" s="4" t="e">
        <f t="shared" si="55"/>
        <v>#DIV/0!</v>
      </c>
      <c r="AD339" s="4" t="e">
        <f t="shared" si="55"/>
        <v>#DIV/0!</v>
      </c>
      <c r="AE339" s="4">
        <f t="shared" si="55"/>
        <v>0</v>
      </c>
      <c r="AF339" s="4" t="e">
        <f t="shared" si="55"/>
        <v>#DIV/0!</v>
      </c>
      <c r="AG339" s="4">
        <f t="shared" si="55"/>
        <v>0</v>
      </c>
      <c r="AH339" s="4">
        <f t="shared" si="55"/>
        <v>0</v>
      </c>
      <c r="AI339" s="4"/>
      <c r="AJ339" s="4">
        <f t="shared" si="55"/>
        <v>0</v>
      </c>
      <c r="AK339" s="4"/>
      <c r="AL339" s="17">
        <f t="shared" si="55"/>
        <v>0.14864864864864866</v>
      </c>
      <c r="AM339" s="14">
        <f t="shared" si="55"/>
        <v>0.17567567567567569</v>
      </c>
      <c r="AN339" s="4">
        <f t="shared" si="55"/>
        <v>4.1095890410958902E-2</v>
      </c>
      <c r="AO339" s="4"/>
      <c r="AP339" s="4">
        <f t="shared" si="55"/>
        <v>0</v>
      </c>
      <c r="AQ339" s="4">
        <f t="shared" si="55"/>
        <v>0</v>
      </c>
      <c r="AR339" s="4">
        <f t="shared" si="55"/>
        <v>0</v>
      </c>
      <c r="AS339" s="4">
        <f t="shared" si="55"/>
        <v>0</v>
      </c>
      <c r="AT339" s="4">
        <f t="shared" si="55"/>
        <v>0</v>
      </c>
      <c r="AU339" s="4">
        <f t="shared" si="55"/>
        <v>0</v>
      </c>
      <c r="AV339" s="4">
        <f t="shared" si="55"/>
        <v>0</v>
      </c>
      <c r="AW339" s="4">
        <f t="shared" si="55"/>
        <v>0</v>
      </c>
      <c r="AX339" s="4">
        <f t="shared" si="55"/>
        <v>0</v>
      </c>
      <c r="AY339" s="4">
        <f t="shared" si="55"/>
        <v>0</v>
      </c>
      <c r="AZ339" s="4">
        <f t="shared" si="55"/>
        <v>0</v>
      </c>
      <c r="BA339" s="4">
        <f t="shared" si="55"/>
        <v>0</v>
      </c>
      <c r="BB339" s="4">
        <f t="shared" si="55"/>
        <v>0</v>
      </c>
      <c r="BC339" s="4">
        <f t="shared" si="55"/>
        <v>0</v>
      </c>
      <c r="BD339" s="4">
        <f t="shared" si="55"/>
        <v>0</v>
      </c>
      <c r="BE339" s="4">
        <f t="shared" si="55"/>
        <v>0</v>
      </c>
      <c r="BF339" s="4">
        <f t="shared" si="55"/>
        <v>0</v>
      </c>
      <c r="BG339" s="4">
        <f t="shared" si="55"/>
        <v>0</v>
      </c>
      <c r="BH339" s="4">
        <f t="shared" si="55"/>
        <v>0</v>
      </c>
      <c r="BI339" s="4">
        <f t="shared" si="55"/>
        <v>0</v>
      </c>
      <c r="BJ339" s="4">
        <f t="shared" si="55"/>
        <v>0</v>
      </c>
      <c r="BK339" s="4"/>
      <c r="BL339" s="4">
        <f t="shared" si="55"/>
        <v>0.13793103448275862</v>
      </c>
      <c r="BM339" s="4" t="e">
        <f t="shared" si="55"/>
        <v>#DIV/0!</v>
      </c>
      <c r="BN339" s="4">
        <f t="shared" si="55"/>
        <v>0</v>
      </c>
      <c r="BO339" s="4">
        <f t="shared" si="55"/>
        <v>0</v>
      </c>
      <c r="BP339" s="4">
        <f t="shared" si="55"/>
        <v>0</v>
      </c>
      <c r="BQ339" s="4">
        <f t="shared" ref="BQ339:EB339" si="56">BQ325/BQ332</f>
        <v>0</v>
      </c>
      <c r="BR339" s="4"/>
      <c r="BS339" s="14"/>
      <c r="BT339" s="4">
        <f t="shared" si="56"/>
        <v>0</v>
      </c>
      <c r="BU339" s="4">
        <f t="shared" si="56"/>
        <v>8.3333333333333329E-2</v>
      </c>
      <c r="BV339" s="4">
        <f t="shared" si="56"/>
        <v>0.91666666666666663</v>
      </c>
      <c r="BW339" s="14"/>
      <c r="BX339" s="14"/>
      <c r="BY339" s="14"/>
      <c r="BZ339" s="14"/>
      <c r="CA339" s="4">
        <f t="shared" si="56"/>
        <v>0</v>
      </c>
      <c r="CB339" s="4">
        <f t="shared" si="56"/>
        <v>0</v>
      </c>
      <c r="CC339" s="4">
        <f t="shared" si="56"/>
        <v>0</v>
      </c>
      <c r="CD339" s="4">
        <f t="shared" si="56"/>
        <v>0</v>
      </c>
      <c r="CE339" s="4">
        <f t="shared" si="56"/>
        <v>0</v>
      </c>
      <c r="CF339" s="4">
        <f t="shared" si="56"/>
        <v>0</v>
      </c>
      <c r="CG339" s="4">
        <f t="shared" si="56"/>
        <v>0</v>
      </c>
      <c r="CH339" s="4">
        <f t="shared" si="56"/>
        <v>0</v>
      </c>
      <c r="CI339" s="4">
        <f t="shared" si="56"/>
        <v>0</v>
      </c>
      <c r="CJ339" s="4"/>
      <c r="CK339" s="4"/>
      <c r="CL339" s="4">
        <f t="shared" si="56"/>
        <v>0</v>
      </c>
      <c r="CM339" s="4">
        <f t="shared" si="56"/>
        <v>0</v>
      </c>
      <c r="CN339" s="4">
        <f t="shared" si="56"/>
        <v>0</v>
      </c>
      <c r="CO339" s="4">
        <f t="shared" si="56"/>
        <v>0</v>
      </c>
      <c r="CP339" s="4">
        <f t="shared" si="56"/>
        <v>0</v>
      </c>
      <c r="CQ339" s="4">
        <f t="shared" si="56"/>
        <v>0</v>
      </c>
      <c r="CR339" s="4">
        <f t="shared" si="56"/>
        <v>0</v>
      </c>
      <c r="CS339" s="4">
        <f t="shared" si="56"/>
        <v>0</v>
      </c>
      <c r="CT339" s="17">
        <f t="shared" si="56"/>
        <v>0.10344827586206896</v>
      </c>
      <c r="CU339" s="17">
        <f t="shared" si="56"/>
        <v>0.31578947368421051</v>
      </c>
      <c r="CV339" s="17">
        <f t="shared" si="56"/>
        <v>0.19298245614035087</v>
      </c>
      <c r="CW339" s="17">
        <f t="shared" si="56"/>
        <v>0.44897959183673469</v>
      </c>
      <c r="CX339" s="17">
        <f t="shared" si="56"/>
        <v>0.27777777777777779</v>
      </c>
      <c r="CY339" s="17">
        <f t="shared" si="56"/>
        <v>0.34693877551020408</v>
      </c>
      <c r="CZ339" s="17">
        <f t="shared" si="56"/>
        <v>0.36</v>
      </c>
      <c r="DA339" s="17">
        <f t="shared" si="56"/>
        <v>0.16071428571428573</v>
      </c>
      <c r="DB339" s="17">
        <f t="shared" si="56"/>
        <v>0.14035087719298245</v>
      </c>
      <c r="DC339" s="17">
        <f t="shared" si="56"/>
        <v>0.18867924528301888</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0.36486486486486486</v>
      </c>
      <c r="DP339" s="14">
        <f t="shared" si="56"/>
        <v>0.3108108108108108</v>
      </c>
      <c r="DQ339" s="14">
        <f t="shared" si="56"/>
        <v>0.17808219178082191</v>
      </c>
      <c r="DR339" s="14">
        <f t="shared" si="56"/>
        <v>0.20270270270270271</v>
      </c>
      <c r="DS339" s="4">
        <f t="shared" si="56"/>
        <v>0</v>
      </c>
      <c r="DT339" s="4">
        <f t="shared" si="56"/>
        <v>0</v>
      </c>
      <c r="DU339" s="4">
        <f t="shared" si="56"/>
        <v>0</v>
      </c>
      <c r="DV339" s="4">
        <f t="shared" si="56"/>
        <v>0</v>
      </c>
      <c r="DW339" s="4">
        <f t="shared" si="56"/>
        <v>0</v>
      </c>
      <c r="DX339" s="4">
        <f t="shared" si="56"/>
        <v>0</v>
      </c>
      <c r="DY339" s="4">
        <f t="shared" si="56"/>
        <v>0</v>
      </c>
      <c r="DZ339" s="4">
        <f t="shared" si="56"/>
        <v>0</v>
      </c>
      <c r="EA339" s="4">
        <f t="shared" si="56"/>
        <v>0</v>
      </c>
      <c r="EB339" s="4">
        <f t="shared" si="56"/>
        <v>0</v>
      </c>
      <c r="EC339" s="4">
        <f t="shared" ref="EC339:EI339" si="57">EC325/EC332</f>
        <v>0</v>
      </c>
      <c r="ED339" s="4">
        <f t="shared" si="57"/>
        <v>0</v>
      </c>
      <c r="EE339" s="4">
        <f t="shared" si="57"/>
        <v>0</v>
      </c>
      <c r="EF339" s="4">
        <f t="shared" si="57"/>
        <v>0.21052631578947367</v>
      </c>
      <c r="EG339" s="4"/>
      <c r="EH339" s="4">
        <f t="shared" si="57"/>
        <v>0</v>
      </c>
      <c r="EI339" s="4">
        <f t="shared" si="57"/>
        <v>0</v>
      </c>
      <c r="EJ339" s="4"/>
    </row>
    <row r="340" spans="1:140" x14ac:dyDescent="0.25">
      <c r="A340" s="11">
        <v>4</v>
      </c>
      <c r="D340" s="4">
        <f>D326/D332</f>
        <v>0.22972972972972974</v>
      </c>
      <c r="E340" s="4">
        <f t="shared" ref="E340:BP340" si="58">E326/E332</f>
        <v>0.10810810810810811</v>
      </c>
      <c r="F340" s="4">
        <f t="shared" si="58"/>
        <v>0.1891891891891892</v>
      </c>
      <c r="G340" s="4">
        <f t="shared" si="58"/>
        <v>0.10810810810810811</v>
      </c>
      <c r="H340" s="4">
        <f t="shared" si="58"/>
        <v>0.53424657534246578</v>
      </c>
      <c r="I340" s="4">
        <f t="shared" si="58"/>
        <v>0.14864864864864866</v>
      </c>
      <c r="J340" s="4">
        <f t="shared" si="58"/>
        <v>0</v>
      </c>
      <c r="K340" s="4">
        <f t="shared" si="58"/>
        <v>1</v>
      </c>
      <c r="S340" s="4">
        <f t="shared" si="58"/>
        <v>0.14864864864864866</v>
      </c>
      <c r="T340" s="4">
        <f t="shared" si="58"/>
        <v>0</v>
      </c>
      <c r="U340" s="4"/>
      <c r="V340" s="4">
        <f t="shared" si="58"/>
        <v>0</v>
      </c>
      <c r="W340" s="4">
        <f t="shared" si="58"/>
        <v>0</v>
      </c>
      <c r="X340" s="4" t="e">
        <f t="shared" si="58"/>
        <v>#DIV/0!</v>
      </c>
      <c r="Y340" s="4">
        <f t="shared" si="58"/>
        <v>0</v>
      </c>
      <c r="Z340" s="4" t="e">
        <f t="shared" si="58"/>
        <v>#DIV/0!</v>
      </c>
      <c r="AA340" s="4">
        <f t="shared" si="58"/>
        <v>0</v>
      </c>
      <c r="AB340" s="4">
        <f t="shared" si="58"/>
        <v>0</v>
      </c>
      <c r="AC340" s="4" t="e">
        <f t="shared" si="58"/>
        <v>#DIV/0!</v>
      </c>
      <c r="AD340" s="4" t="e">
        <f t="shared" si="58"/>
        <v>#DIV/0!</v>
      </c>
      <c r="AE340" s="4">
        <f t="shared" si="58"/>
        <v>0</v>
      </c>
      <c r="AF340" s="4" t="e">
        <f t="shared" si="58"/>
        <v>#DIV/0!</v>
      </c>
      <c r="AG340" s="4">
        <f t="shared" si="58"/>
        <v>0</v>
      </c>
      <c r="AH340" s="4">
        <f t="shared" si="58"/>
        <v>0</v>
      </c>
      <c r="AI340" s="4"/>
      <c r="AJ340" s="4">
        <f t="shared" si="58"/>
        <v>0</v>
      </c>
      <c r="AK340" s="4"/>
      <c r="AL340" s="17">
        <f t="shared" si="58"/>
        <v>0.40540540540540543</v>
      </c>
      <c r="AM340" s="14">
        <f t="shared" si="58"/>
        <v>0.13513513513513514</v>
      </c>
      <c r="AN340" s="4">
        <f t="shared" si="58"/>
        <v>0</v>
      </c>
      <c r="AO340" s="4"/>
      <c r="AP340" s="4">
        <f t="shared" si="58"/>
        <v>0</v>
      </c>
      <c r="AQ340" s="4">
        <f t="shared" si="58"/>
        <v>0</v>
      </c>
      <c r="AR340" s="4">
        <f t="shared" si="58"/>
        <v>0</v>
      </c>
      <c r="AS340" s="4">
        <f t="shared" si="58"/>
        <v>0</v>
      </c>
      <c r="AT340" s="4">
        <f t="shared" si="58"/>
        <v>0</v>
      </c>
      <c r="AU340" s="4">
        <f t="shared" si="58"/>
        <v>0</v>
      </c>
      <c r="AV340" s="4">
        <f t="shared" si="58"/>
        <v>0</v>
      </c>
      <c r="AW340" s="4">
        <f t="shared" si="58"/>
        <v>0</v>
      </c>
      <c r="AX340" s="4">
        <f t="shared" si="58"/>
        <v>0</v>
      </c>
      <c r="AY340" s="4">
        <f t="shared" si="58"/>
        <v>0</v>
      </c>
      <c r="AZ340" s="4">
        <f t="shared" si="58"/>
        <v>0</v>
      </c>
      <c r="BA340" s="4">
        <f t="shared" si="58"/>
        <v>0</v>
      </c>
      <c r="BB340" s="4">
        <f t="shared" si="58"/>
        <v>0</v>
      </c>
      <c r="BC340" s="4">
        <f t="shared" si="58"/>
        <v>0</v>
      </c>
      <c r="BD340" s="4">
        <f t="shared" si="58"/>
        <v>0</v>
      </c>
      <c r="BE340" s="4">
        <f t="shared" si="58"/>
        <v>0</v>
      </c>
      <c r="BF340" s="4">
        <f t="shared" si="58"/>
        <v>0</v>
      </c>
      <c r="BG340" s="4">
        <f t="shared" si="58"/>
        <v>0</v>
      </c>
      <c r="BH340" s="4">
        <f t="shared" si="58"/>
        <v>0</v>
      </c>
      <c r="BI340" s="4">
        <f t="shared" si="58"/>
        <v>0</v>
      </c>
      <c r="BJ340" s="4">
        <f t="shared" si="58"/>
        <v>0</v>
      </c>
      <c r="BK340" s="4"/>
      <c r="BL340" s="4">
        <f t="shared" si="58"/>
        <v>0</v>
      </c>
      <c r="BM340" s="4" t="e">
        <f t="shared" si="58"/>
        <v>#DIV/0!</v>
      </c>
      <c r="BN340" s="4">
        <f t="shared" si="58"/>
        <v>0</v>
      </c>
      <c r="BO340" s="4">
        <f t="shared" si="58"/>
        <v>0</v>
      </c>
      <c r="BP340" s="4">
        <f t="shared" si="58"/>
        <v>0</v>
      </c>
      <c r="BQ340" s="4">
        <f t="shared" ref="BQ340:EB340" si="59">BQ326/BQ332</f>
        <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f t="shared" si="59"/>
        <v>0</v>
      </c>
      <c r="CG340" s="4">
        <f t="shared" si="59"/>
        <v>0</v>
      </c>
      <c r="CH340" s="4">
        <f t="shared" si="59"/>
        <v>0</v>
      </c>
      <c r="CI340" s="4">
        <f t="shared" si="59"/>
        <v>0</v>
      </c>
      <c r="CJ340" s="4"/>
      <c r="CK340" s="4"/>
      <c r="CL340" s="4">
        <f t="shared" si="59"/>
        <v>0</v>
      </c>
      <c r="CM340" s="4">
        <f t="shared" si="59"/>
        <v>0</v>
      </c>
      <c r="CN340" s="4">
        <f t="shared" si="59"/>
        <v>0</v>
      </c>
      <c r="CO340" s="4">
        <f t="shared" si="59"/>
        <v>0</v>
      </c>
      <c r="CP340" s="4">
        <f t="shared" si="59"/>
        <v>0</v>
      </c>
      <c r="CQ340" s="4">
        <f t="shared" si="59"/>
        <v>0</v>
      </c>
      <c r="CR340" s="4">
        <f t="shared" si="59"/>
        <v>0</v>
      </c>
      <c r="CS340" s="4">
        <f t="shared" si="59"/>
        <v>0</v>
      </c>
      <c r="CT340" s="17">
        <f t="shared" si="59"/>
        <v>8.6206896551724144E-2</v>
      </c>
      <c r="CU340" s="17">
        <f t="shared" si="59"/>
        <v>0.36842105263157893</v>
      </c>
      <c r="CV340" s="17">
        <f t="shared" si="59"/>
        <v>3.5087719298245612E-2</v>
      </c>
      <c r="CW340" s="17">
        <f t="shared" si="59"/>
        <v>0.16326530612244897</v>
      </c>
      <c r="CX340" s="17">
        <f t="shared" si="59"/>
        <v>0.20370370370370369</v>
      </c>
      <c r="CY340" s="17">
        <f t="shared" si="59"/>
        <v>0.20408163265306123</v>
      </c>
      <c r="CZ340" s="17">
        <f t="shared" si="59"/>
        <v>0.16</v>
      </c>
      <c r="DA340" s="17">
        <f t="shared" si="59"/>
        <v>1.7857142857142856E-2</v>
      </c>
      <c r="DB340" s="17">
        <f t="shared" si="59"/>
        <v>5.2631578947368418E-2</v>
      </c>
      <c r="DC340" s="17">
        <f t="shared" si="59"/>
        <v>3.7735849056603772E-2</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0.35135135135135137</v>
      </c>
      <c r="DP340" s="14">
        <f t="shared" si="59"/>
        <v>0.48648648648648651</v>
      </c>
      <c r="DQ340" s="14">
        <f t="shared" si="59"/>
        <v>0.16438356164383561</v>
      </c>
      <c r="DR340" s="14">
        <f t="shared" si="59"/>
        <v>0.16216216216216217</v>
      </c>
      <c r="DS340" s="4">
        <f t="shared" si="59"/>
        <v>0</v>
      </c>
      <c r="DT340" s="4">
        <f t="shared" si="59"/>
        <v>0</v>
      </c>
      <c r="DU340" s="4">
        <f t="shared" si="59"/>
        <v>0</v>
      </c>
      <c r="DV340" s="4">
        <f t="shared" si="59"/>
        <v>0</v>
      </c>
      <c r="DW340" s="4">
        <f t="shared" si="59"/>
        <v>0</v>
      </c>
      <c r="DX340" s="4">
        <f t="shared" si="59"/>
        <v>0</v>
      </c>
      <c r="DY340" s="4">
        <f t="shared" si="59"/>
        <v>0</v>
      </c>
      <c r="DZ340" s="4">
        <f t="shared" si="59"/>
        <v>0</v>
      </c>
      <c r="EA340" s="4">
        <f t="shared" si="59"/>
        <v>0</v>
      </c>
      <c r="EB340" s="4">
        <f t="shared" si="59"/>
        <v>0</v>
      </c>
      <c r="EC340" s="4">
        <f t="shared" ref="EC340:EI340" si="60">EC326/EC332</f>
        <v>0</v>
      </c>
      <c r="ED340" s="4">
        <f t="shared" si="60"/>
        <v>0</v>
      </c>
      <c r="EE340" s="4">
        <f t="shared" si="60"/>
        <v>0</v>
      </c>
      <c r="EF340" s="4">
        <f t="shared" si="60"/>
        <v>0.31578947368421051</v>
      </c>
      <c r="EG340" s="4"/>
      <c r="EH340" s="4">
        <f t="shared" si="60"/>
        <v>0</v>
      </c>
      <c r="EI340" s="4">
        <f t="shared" si="60"/>
        <v>0</v>
      </c>
      <c r="EJ340" s="4"/>
    </row>
    <row r="341" spans="1:140" x14ac:dyDescent="0.25">
      <c r="A341" s="11">
        <v>5</v>
      </c>
      <c r="D341" s="4">
        <f>D327/D332</f>
        <v>6.7567567567567571E-2</v>
      </c>
      <c r="E341" s="4">
        <f t="shared" ref="E341:BP341" si="61">E327/E332</f>
        <v>2.7027027027027029E-2</v>
      </c>
      <c r="F341" s="4">
        <f t="shared" si="61"/>
        <v>0.12162162162162163</v>
      </c>
      <c r="G341" s="4">
        <f t="shared" si="61"/>
        <v>9.45945945945946E-2</v>
      </c>
      <c r="H341" s="4">
        <f t="shared" si="61"/>
        <v>0</v>
      </c>
      <c r="I341" s="4">
        <f t="shared" si="61"/>
        <v>9.45945945945946E-2</v>
      </c>
      <c r="J341" s="4">
        <f t="shared" si="61"/>
        <v>0</v>
      </c>
      <c r="K341" s="4">
        <f t="shared" si="61"/>
        <v>0</v>
      </c>
      <c r="S341" s="4">
        <f t="shared" si="61"/>
        <v>5.4054054054054057E-2</v>
      </c>
      <c r="T341" s="4">
        <f t="shared" si="61"/>
        <v>0</v>
      </c>
      <c r="U341" s="4"/>
      <c r="V341" s="4">
        <f t="shared" si="61"/>
        <v>0</v>
      </c>
      <c r="W341" s="4">
        <f t="shared" si="61"/>
        <v>0</v>
      </c>
      <c r="X341" s="4" t="e">
        <f t="shared" si="61"/>
        <v>#DIV/0!</v>
      </c>
      <c r="Y341" s="4">
        <f t="shared" si="61"/>
        <v>0</v>
      </c>
      <c r="Z341" s="4" t="e">
        <f t="shared" si="61"/>
        <v>#DIV/0!</v>
      </c>
      <c r="AA341" s="4">
        <f t="shared" si="61"/>
        <v>0</v>
      </c>
      <c r="AB341" s="4">
        <f t="shared" si="61"/>
        <v>0</v>
      </c>
      <c r="AC341" s="4" t="e">
        <f t="shared" si="61"/>
        <v>#DIV/0!</v>
      </c>
      <c r="AD341" s="4" t="e">
        <f t="shared" si="61"/>
        <v>#DIV/0!</v>
      </c>
      <c r="AE341" s="4">
        <f t="shared" si="61"/>
        <v>0</v>
      </c>
      <c r="AF341" s="4" t="e">
        <f t="shared" si="61"/>
        <v>#DIV/0!</v>
      </c>
      <c r="AG341" s="4">
        <f t="shared" si="61"/>
        <v>0</v>
      </c>
      <c r="AH341" s="4">
        <f t="shared" si="61"/>
        <v>0</v>
      </c>
      <c r="AI341" s="4"/>
      <c r="AJ341" s="4">
        <f t="shared" si="61"/>
        <v>0</v>
      </c>
      <c r="AK341" s="4"/>
      <c r="AL341" s="17">
        <f t="shared" si="61"/>
        <v>9.45945945945946E-2</v>
      </c>
      <c r="AM341" s="14">
        <f t="shared" si="61"/>
        <v>0.40540540540540543</v>
      </c>
      <c r="AN341" s="4">
        <f t="shared" si="61"/>
        <v>0</v>
      </c>
      <c r="AO341" s="4"/>
      <c r="AP341" s="4">
        <f t="shared" si="61"/>
        <v>0</v>
      </c>
      <c r="AQ341" s="4">
        <f t="shared" si="61"/>
        <v>0</v>
      </c>
      <c r="AR341" s="4">
        <f t="shared" si="61"/>
        <v>0</v>
      </c>
      <c r="AS341" s="4">
        <f t="shared" si="61"/>
        <v>0</v>
      </c>
      <c r="AT341" s="4">
        <f t="shared" si="61"/>
        <v>0</v>
      </c>
      <c r="AU341" s="4">
        <f t="shared" si="61"/>
        <v>0</v>
      </c>
      <c r="AV341" s="4">
        <f t="shared" si="61"/>
        <v>0</v>
      </c>
      <c r="AW341" s="4">
        <f t="shared" si="61"/>
        <v>0</v>
      </c>
      <c r="AX341" s="4">
        <f t="shared" si="61"/>
        <v>0</v>
      </c>
      <c r="AY341" s="4">
        <f t="shared" si="61"/>
        <v>0</v>
      </c>
      <c r="AZ341" s="4">
        <f t="shared" si="61"/>
        <v>0</v>
      </c>
      <c r="BA341" s="4">
        <f t="shared" si="61"/>
        <v>0</v>
      </c>
      <c r="BB341" s="4">
        <f t="shared" si="61"/>
        <v>0</v>
      </c>
      <c r="BC341" s="4">
        <f t="shared" si="61"/>
        <v>0</v>
      </c>
      <c r="BD341" s="4">
        <f t="shared" si="61"/>
        <v>0</v>
      </c>
      <c r="BE341" s="4">
        <f t="shared" si="61"/>
        <v>0</v>
      </c>
      <c r="BF341" s="4">
        <f t="shared" si="61"/>
        <v>0</v>
      </c>
      <c r="BG341" s="4">
        <f t="shared" si="61"/>
        <v>0</v>
      </c>
      <c r="BH341" s="4">
        <f t="shared" si="61"/>
        <v>0</v>
      </c>
      <c r="BI341" s="4">
        <f t="shared" si="61"/>
        <v>0</v>
      </c>
      <c r="BJ341" s="4">
        <f t="shared" si="61"/>
        <v>0</v>
      </c>
      <c r="BK341" s="4"/>
      <c r="BL341" s="4">
        <f t="shared" si="61"/>
        <v>1.7241379310344827E-2</v>
      </c>
      <c r="BM341" s="4" t="e">
        <f t="shared" si="61"/>
        <v>#DIV/0!</v>
      </c>
      <c r="BN341" s="4">
        <f t="shared" si="61"/>
        <v>0</v>
      </c>
      <c r="BO341" s="4">
        <f t="shared" si="61"/>
        <v>0</v>
      </c>
      <c r="BP341" s="4">
        <f t="shared" si="61"/>
        <v>0</v>
      </c>
      <c r="BQ341" s="4">
        <f t="shared" ref="BQ341:EB341" si="62">BQ327/BQ332</f>
        <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f t="shared" si="62"/>
        <v>0</v>
      </c>
      <c r="CG341" s="4">
        <f t="shared" si="62"/>
        <v>0</v>
      </c>
      <c r="CH341" s="4">
        <f t="shared" si="62"/>
        <v>0</v>
      </c>
      <c r="CI341" s="4">
        <f t="shared" si="62"/>
        <v>0</v>
      </c>
      <c r="CJ341" s="4"/>
      <c r="CK341" s="4"/>
      <c r="CL341" s="4">
        <f t="shared" si="62"/>
        <v>0</v>
      </c>
      <c r="CM341" s="4">
        <f t="shared" si="62"/>
        <v>0</v>
      </c>
      <c r="CN341" s="4">
        <f t="shared" si="62"/>
        <v>0</v>
      </c>
      <c r="CO341" s="4">
        <f t="shared" si="62"/>
        <v>0</v>
      </c>
      <c r="CP341" s="4">
        <f t="shared" si="62"/>
        <v>0</v>
      </c>
      <c r="CQ341" s="4">
        <f t="shared" si="62"/>
        <v>0</v>
      </c>
      <c r="CR341" s="4">
        <f t="shared" si="62"/>
        <v>0</v>
      </c>
      <c r="CS341" s="4">
        <f t="shared" si="62"/>
        <v>0</v>
      </c>
      <c r="CT341" s="17">
        <f t="shared" si="62"/>
        <v>5.1724137931034482E-2</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4.0540540540540543E-2</v>
      </c>
      <c r="DS341" s="4">
        <f t="shared" si="62"/>
        <v>0</v>
      </c>
      <c r="DT341" s="4">
        <f t="shared" si="62"/>
        <v>0</v>
      </c>
      <c r="DU341" s="4">
        <f t="shared" si="62"/>
        <v>0</v>
      </c>
      <c r="DV341" s="4">
        <f t="shared" si="62"/>
        <v>0</v>
      </c>
      <c r="DW341" s="4">
        <f t="shared" si="62"/>
        <v>0</v>
      </c>
      <c r="DX341" s="4">
        <f t="shared" si="62"/>
        <v>0</v>
      </c>
      <c r="DY341" s="4">
        <f t="shared" si="62"/>
        <v>0</v>
      </c>
      <c r="DZ341" s="4">
        <f t="shared" si="62"/>
        <v>0</v>
      </c>
      <c r="EA341" s="4">
        <f t="shared" si="62"/>
        <v>0</v>
      </c>
      <c r="EB341" s="4">
        <f t="shared" si="62"/>
        <v>0</v>
      </c>
      <c r="EC341" s="4">
        <f t="shared" ref="EC341:EI341" si="63">EC327/EC332</f>
        <v>0</v>
      </c>
      <c r="ED341" s="4">
        <f t="shared" si="63"/>
        <v>0</v>
      </c>
      <c r="EE341" s="4">
        <f t="shared" si="63"/>
        <v>0</v>
      </c>
      <c r="EF341" s="4">
        <f t="shared" si="63"/>
        <v>0.23684210526315788</v>
      </c>
      <c r="EG341" s="4"/>
      <c r="EH341" s="4">
        <f t="shared" si="63"/>
        <v>0</v>
      </c>
      <c r="EI341" s="4">
        <f t="shared" si="63"/>
        <v>0</v>
      </c>
      <c r="EJ341" s="4"/>
    </row>
    <row r="342" spans="1:140" x14ac:dyDescent="0.25">
      <c r="A342" s="11">
        <v>6</v>
      </c>
      <c r="D342" s="4">
        <f>D328/D332</f>
        <v>0.16216216216216217</v>
      </c>
      <c r="E342" s="4">
        <f t="shared" ref="E342:BP342" si="64">E328/E332</f>
        <v>4.0540540540540543E-2</v>
      </c>
      <c r="F342" s="4">
        <f t="shared" si="64"/>
        <v>0.17567567567567569</v>
      </c>
      <c r="G342" s="4">
        <f t="shared" si="64"/>
        <v>0.16216216216216217</v>
      </c>
      <c r="H342" s="4">
        <f t="shared" si="64"/>
        <v>0</v>
      </c>
      <c r="I342" s="4">
        <f t="shared" si="64"/>
        <v>0.27027027027027029</v>
      </c>
      <c r="J342" s="4">
        <f t="shared" si="64"/>
        <v>0</v>
      </c>
      <c r="K342" s="4">
        <f t="shared" si="64"/>
        <v>0</v>
      </c>
      <c r="S342" s="4">
        <f t="shared" si="64"/>
        <v>0</v>
      </c>
      <c r="T342" s="4">
        <f t="shared" si="64"/>
        <v>0</v>
      </c>
      <c r="U342" s="4"/>
      <c r="V342" s="4">
        <f t="shared" si="64"/>
        <v>0</v>
      </c>
      <c r="W342" s="4">
        <f t="shared" si="64"/>
        <v>0</v>
      </c>
      <c r="X342" s="4" t="e">
        <f t="shared" si="64"/>
        <v>#DIV/0!</v>
      </c>
      <c r="Y342" s="4">
        <f t="shared" si="64"/>
        <v>0</v>
      </c>
      <c r="Z342" s="4" t="e">
        <f t="shared" si="64"/>
        <v>#DIV/0!</v>
      </c>
      <c r="AA342" s="4">
        <f t="shared" si="64"/>
        <v>0</v>
      </c>
      <c r="AB342" s="4">
        <f t="shared" si="64"/>
        <v>0</v>
      </c>
      <c r="AC342" s="4" t="e">
        <f t="shared" si="64"/>
        <v>#DIV/0!</v>
      </c>
      <c r="AD342" s="4" t="e">
        <f t="shared" si="64"/>
        <v>#DIV/0!</v>
      </c>
      <c r="AE342" s="4">
        <f t="shared" si="64"/>
        <v>0</v>
      </c>
      <c r="AF342" s="4" t="e">
        <f t="shared" si="64"/>
        <v>#DIV/0!</v>
      </c>
      <c r="AG342" s="4">
        <f t="shared" si="64"/>
        <v>0</v>
      </c>
      <c r="AH342" s="4">
        <f t="shared" si="64"/>
        <v>0</v>
      </c>
      <c r="AI342" s="4"/>
      <c r="AJ342" s="4">
        <f t="shared" si="64"/>
        <v>0</v>
      </c>
      <c r="AK342" s="4"/>
      <c r="AL342" s="17">
        <f t="shared" si="64"/>
        <v>0</v>
      </c>
      <c r="AM342" s="14">
        <f t="shared" si="64"/>
        <v>0</v>
      </c>
      <c r="AN342" s="4">
        <f t="shared" si="64"/>
        <v>0</v>
      </c>
      <c r="AO342" s="4"/>
      <c r="AP342" s="4">
        <f t="shared" si="64"/>
        <v>0</v>
      </c>
      <c r="AQ342" s="4">
        <f t="shared" si="64"/>
        <v>0</v>
      </c>
      <c r="AR342" s="4">
        <f t="shared" si="64"/>
        <v>0</v>
      </c>
      <c r="AS342" s="4">
        <f t="shared" si="64"/>
        <v>0</v>
      </c>
      <c r="AT342" s="4">
        <f t="shared" si="64"/>
        <v>0</v>
      </c>
      <c r="AU342" s="4">
        <f t="shared" si="64"/>
        <v>0</v>
      </c>
      <c r="AV342" s="4">
        <f t="shared" si="64"/>
        <v>0</v>
      </c>
      <c r="AW342" s="4">
        <f t="shared" si="64"/>
        <v>0</v>
      </c>
      <c r="AX342" s="4">
        <f t="shared" si="64"/>
        <v>0</v>
      </c>
      <c r="AY342" s="4">
        <f t="shared" si="64"/>
        <v>0</v>
      </c>
      <c r="AZ342" s="4">
        <f t="shared" si="64"/>
        <v>0</v>
      </c>
      <c r="BA342" s="4">
        <f t="shared" si="64"/>
        <v>0</v>
      </c>
      <c r="BB342" s="4">
        <f t="shared" si="64"/>
        <v>0</v>
      </c>
      <c r="BC342" s="4">
        <f t="shared" si="64"/>
        <v>0</v>
      </c>
      <c r="BD342" s="4">
        <f t="shared" si="64"/>
        <v>0</v>
      </c>
      <c r="BE342" s="4">
        <f t="shared" si="64"/>
        <v>0</v>
      </c>
      <c r="BF342" s="4">
        <f t="shared" si="64"/>
        <v>0</v>
      </c>
      <c r="BG342" s="4">
        <f t="shared" si="64"/>
        <v>0</v>
      </c>
      <c r="BH342" s="4">
        <f t="shared" si="64"/>
        <v>0</v>
      </c>
      <c r="BI342" s="4">
        <f t="shared" si="64"/>
        <v>0</v>
      </c>
      <c r="BJ342" s="4">
        <f t="shared" si="64"/>
        <v>0</v>
      </c>
      <c r="BK342" s="4"/>
      <c r="BL342" s="4">
        <f t="shared" si="64"/>
        <v>0</v>
      </c>
      <c r="BM342" s="4" t="e">
        <f t="shared" si="64"/>
        <v>#DIV/0!</v>
      </c>
      <c r="BN342" s="4">
        <f t="shared" si="64"/>
        <v>0</v>
      </c>
      <c r="BO342" s="4">
        <f t="shared" si="64"/>
        <v>0</v>
      </c>
      <c r="BP342" s="4">
        <f t="shared" si="64"/>
        <v>0</v>
      </c>
      <c r="BQ342" s="4">
        <f t="shared" ref="BQ342:EB342" si="65">BQ328/BQ332</f>
        <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f t="shared" si="65"/>
        <v>0</v>
      </c>
      <c r="CG342" s="4">
        <f t="shared" si="65"/>
        <v>0</v>
      </c>
      <c r="CH342" s="4">
        <f t="shared" si="65"/>
        <v>0</v>
      </c>
      <c r="CI342" s="4">
        <f t="shared" si="65"/>
        <v>0</v>
      </c>
      <c r="CJ342" s="4"/>
      <c r="CK342" s="4"/>
      <c r="CL342" s="4">
        <f t="shared" si="65"/>
        <v>0</v>
      </c>
      <c r="CM342" s="4">
        <f t="shared" si="65"/>
        <v>0</v>
      </c>
      <c r="CN342" s="4">
        <f t="shared" si="65"/>
        <v>0</v>
      </c>
      <c r="CO342" s="4">
        <f t="shared" si="65"/>
        <v>0</v>
      </c>
      <c r="CP342" s="4">
        <f t="shared" si="65"/>
        <v>0</v>
      </c>
      <c r="CQ342" s="4">
        <f t="shared" si="65"/>
        <v>0</v>
      </c>
      <c r="CR342" s="4">
        <f t="shared" si="65"/>
        <v>0</v>
      </c>
      <c r="CS342" s="4">
        <f t="shared" si="65"/>
        <v>0</v>
      </c>
      <c r="CT342" s="17">
        <f t="shared" si="65"/>
        <v>5.1724137931034482E-2</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f t="shared" si="65"/>
        <v>0</v>
      </c>
      <c r="DT342" s="4">
        <f t="shared" si="65"/>
        <v>0</v>
      </c>
      <c r="DU342" s="4">
        <f t="shared" si="65"/>
        <v>0</v>
      </c>
      <c r="DV342" s="4">
        <f t="shared" si="65"/>
        <v>0</v>
      </c>
      <c r="DW342" s="4">
        <f t="shared" si="65"/>
        <v>0</v>
      </c>
      <c r="DX342" s="4">
        <f t="shared" si="65"/>
        <v>0</v>
      </c>
      <c r="DY342" s="4">
        <f t="shared" si="65"/>
        <v>0</v>
      </c>
      <c r="DZ342" s="4">
        <f t="shared" si="65"/>
        <v>0</v>
      </c>
      <c r="EA342" s="4">
        <f t="shared" si="65"/>
        <v>0</v>
      </c>
      <c r="EB342" s="4">
        <f t="shared" si="65"/>
        <v>0</v>
      </c>
      <c r="EC342" s="4">
        <f t="shared" ref="EC342:EI342" si="66">EC328/EC332</f>
        <v>0</v>
      </c>
      <c r="ED342" s="4">
        <f t="shared" si="66"/>
        <v>0</v>
      </c>
      <c r="EE342" s="4">
        <f t="shared" si="66"/>
        <v>0</v>
      </c>
      <c r="EF342" s="4">
        <f t="shared" si="66"/>
        <v>7.8947368421052627E-2</v>
      </c>
      <c r="EG342" s="4"/>
      <c r="EH342" s="4">
        <f t="shared" si="66"/>
        <v>0</v>
      </c>
      <c r="EI342" s="4">
        <f t="shared" si="66"/>
        <v>0</v>
      </c>
      <c r="EJ342" s="4"/>
    </row>
    <row r="343" spans="1:140" x14ac:dyDescent="0.25">
      <c r="A343" s="11">
        <v>7</v>
      </c>
      <c r="D343" s="4">
        <f>D329/D332</f>
        <v>2.7027027027027029E-2</v>
      </c>
      <c r="E343" s="4">
        <f t="shared" ref="E343:BP343" si="67">E329/E332</f>
        <v>2.7027027027027029E-2</v>
      </c>
      <c r="F343" s="4">
        <f t="shared" si="67"/>
        <v>0.17567567567567569</v>
      </c>
      <c r="G343" s="4">
        <f t="shared" si="67"/>
        <v>6.7567567567567571E-2</v>
      </c>
      <c r="H343" s="4">
        <f t="shared" si="67"/>
        <v>0</v>
      </c>
      <c r="I343" s="4">
        <f t="shared" si="67"/>
        <v>0</v>
      </c>
      <c r="J343" s="4">
        <f t="shared" si="67"/>
        <v>0</v>
      </c>
      <c r="K343" s="4">
        <f t="shared" si="67"/>
        <v>0</v>
      </c>
      <c r="S343" s="4">
        <f t="shared" si="67"/>
        <v>0</v>
      </c>
      <c r="T343" s="4">
        <f t="shared" si="67"/>
        <v>0</v>
      </c>
      <c r="U343" s="4"/>
      <c r="V343" s="4">
        <f t="shared" si="67"/>
        <v>0</v>
      </c>
      <c r="W343" s="4">
        <f t="shared" si="67"/>
        <v>0</v>
      </c>
      <c r="X343" s="4" t="e">
        <f t="shared" si="67"/>
        <v>#DIV/0!</v>
      </c>
      <c r="Y343" s="4">
        <f t="shared" si="67"/>
        <v>0</v>
      </c>
      <c r="Z343" s="4" t="e">
        <f t="shared" si="67"/>
        <v>#DIV/0!</v>
      </c>
      <c r="AA343" s="4">
        <f t="shared" si="67"/>
        <v>0</v>
      </c>
      <c r="AB343" s="4">
        <f t="shared" si="67"/>
        <v>0</v>
      </c>
      <c r="AC343" s="4" t="e">
        <f t="shared" si="67"/>
        <v>#DIV/0!</v>
      </c>
      <c r="AD343" s="4" t="e">
        <f t="shared" si="67"/>
        <v>#DIV/0!</v>
      </c>
      <c r="AE343" s="4">
        <f t="shared" si="67"/>
        <v>0</v>
      </c>
      <c r="AF343" s="4" t="e">
        <f t="shared" si="67"/>
        <v>#DIV/0!</v>
      </c>
      <c r="AG343" s="4">
        <f t="shared" si="67"/>
        <v>0</v>
      </c>
      <c r="AH343" s="4">
        <f t="shared" si="67"/>
        <v>0</v>
      </c>
      <c r="AI343" s="4"/>
      <c r="AJ343" s="4">
        <f t="shared" si="67"/>
        <v>0</v>
      </c>
      <c r="AK343" s="4"/>
      <c r="AL343" s="17">
        <f t="shared" si="67"/>
        <v>0</v>
      </c>
      <c r="AM343" s="14">
        <f t="shared" si="67"/>
        <v>0</v>
      </c>
      <c r="AN343" s="4">
        <f t="shared" si="67"/>
        <v>0</v>
      </c>
      <c r="AO343" s="4"/>
      <c r="AP343" s="4">
        <f t="shared" si="67"/>
        <v>0</v>
      </c>
      <c r="AQ343" s="4">
        <f t="shared" si="67"/>
        <v>0</v>
      </c>
      <c r="AR343" s="4">
        <f t="shared" si="67"/>
        <v>0</v>
      </c>
      <c r="AS343" s="4">
        <f t="shared" si="67"/>
        <v>0</v>
      </c>
      <c r="AT343" s="4">
        <f t="shared" si="67"/>
        <v>0</v>
      </c>
      <c r="AU343" s="4">
        <f t="shared" si="67"/>
        <v>0</v>
      </c>
      <c r="AV343" s="4">
        <f t="shared" si="67"/>
        <v>0</v>
      </c>
      <c r="AW343" s="4">
        <f t="shared" si="67"/>
        <v>0</v>
      </c>
      <c r="AX343" s="4">
        <f t="shared" si="67"/>
        <v>0</v>
      </c>
      <c r="AY343" s="4">
        <f t="shared" si="67"/>
        <v>0</v>
      </c>
      <c r="AZ343" s="4">
        <f t="shared" si="67"/>
        <v>0</v>
      </c>
      <c r="BA343" s="4">
        <f t="shared" si="67"/>
        <v>0</v>
      </c>
      <c r="BB343" s="4">
        <f t="shared" si="67"/>
        <v>0</v>
      </c>
      <c r="BC343" s="4">
        <f t="shared" si="67"/>
        <v>0</v>
      </c>
      <c r="BD343" s="4">
        <f t="shared" si="67"/>
        <v>0</v>
      </c>
      <c r="BE343" s="4">
        <f t="shared" si="67"/>
        <v>0</v>
      </c>
      <c r="BF343" s="4">
        <f t="shared" si="67"/>
        <v>0</v>
      </c>
      <c r="BG343" s="4">
        <f t="shared" si="67"/>
        <v>0</v>
      </c>
      <c r="BH343" s="4">
        <f t="shared" si="67"/>
        <v>0</v>
      </c>
      <c r="BI343" s="4">
        <f t="shared" si="67"/>
        <v>0</v>
      </c>
      <c r="BJ343" s="4">
        <f t="shared" si="67"/>
        <v>0</v>
      </c>
      <c r="BK343" s="4"/>
      <c r="BL343" s="4">
        <f t="shared" si="67"/>
        <v>0</v>
      </c>
      <c r="BM343" s="4" t="e">
        <f t="shared" si="67"/>
        <v>#DIV/0!</v>
      </c>
      <c r="BN343" s="4">
        <f t="shared" si="67"/>
        <v>0</v>
      </c>
      <c r="BO343" s="4">
        <f t="shared" si="67"/>
        <v>0</v>
      </c>
      <c r="BP343" s="4">
        <f t="shared" si="67"/>
        <v>0</v>
      </c>
      <c r="BQ343" s="4">
        <f t="shared" ref="BQ343:EB343" si="68">BQ329/BQ332</f>
        <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f t="shared" si="68"/>
        <v>0</v>
      </c>
      <c r="CG343" s="4">
        <f t="shared" si="68"/>
        <v>0</v>
      </c>
      <c r="CH343" s="4">
        <f t="shared" si="68"/>
        <v>0</v>
      </c>
      <c r="CI343" s="4">
        <f t="shared" si="68"/>
        <v>0</v>
      </c>
      <c r="CJ343" s="4"/>
      <c r="CK343" s="4"/>
      <c r="CL343" s="4">
        <f t="shared" si="68"/>
        <v>0</v>
      </c>
      <c r="CM343" s="4">
        <f t="shared" si="68"/>
        <v>0</v>
      </c>
      <c r="CN343" s="4">
        <f t="shared" si="68"/>
        <v>0</v>
      </c>
      <c r="CO343" s="4">
        <f t="shared" si="68"/>
        <v>0</v>
      </c>
      <c r="CP343" s="4">
        <f t="shared" si="68"/>
        <v>0</v>
      </c>
      <c r="CQ343" s="4">
        <f t="shared" si="68"/>
        <v>0</v>
      </c>
      <c r="CR343" s="4">
        <f t="shared" si="68"/>
        <v>0</v>
      </c>
      <c r="CS343" s="4">
        <f t="shared" si="68"/>
        <v>0</v>
      </c>
      <c r="CT343" s="17">
        <f t="shared" si="68"/>
        <v>3.4482758620689655E-2</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f t="shared" si="68"/>
        <v>0</v>
      </c>
      <c r="DT343" s="4">
        <f t="shared" si="68"/>
        <v>0</v>
      </c>
      <c r="DU343" s="4">
        <f t="shared" si="68"/>
        <v>0</v>
      </c>
      <c r="DV343" s="4">
        <f t="shared" si="68"/>
        <v>0</v>
      </c>
      <c r="DW343" s="4">
        <f t="shared" si="68"/>
        <v>0</v>
      </c>
      <c r="DX343" s="4">
        <f t="shared" si="68"/>
        <v>0</v>
      </c>
      <c r="DY343" s="4">
        <f t="shared" si="68"/>
        <v>0</v>
      </c>
      <c r="DZ343" s="4">
        <f t="shared" si="68"/>
        <v>0</v>
      </c>
      <c r="EA343" s="4">
        <f t="shared" si="68"/>
        <v>0</v>
      </c>
      <c r="EB343" s="4">
        <f t="shared" si="68"/>
        <v>0</v>
      </c>
      <c r="EC343" s="4">
        <f t="shared" ref="EC343:EI343" si="69">EC329/EC332</f>
        <v>0</v>
      </c>
      <c r="ED343" s="4">
        <f t="shared" si="69"/>
        <v>0</v>
      </c>
      <c r="EE343" s="4">
        <f t="shared" si="69"/>
        <v>0</v>
      </c>
      <c r="EF343" s="4">
        <f t="shared" si="69"/>
        <v>0.15789473684210525</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0.99999999999999989</v>
      </c>
      <c r="G346" s="12">
        <f t="shared" si="70"/>
        <v>1</v>
      </c>
      <c r="H346" s="12">
        <f t="shared" si="70"/>
        <v>1</v>
      </c>
      <c r="I346" s="12">
        <f t="shared" si="70"/>
        <v>1</v>
      </c>
      <c r="J346" s="12">
        <f t="shared" si="70"/>
        <v>1</v>
      </c>
      <c r="K346" s="12">
        <f>SUM(K337:K345)</f>
        <v>1</v>
      </c>
      <c r="S346" s="12">
        <f t="shared" si="70"/>
        <v>1</v>
      </c>
      <c r="T346" s="12">
        <f t="shared" si="70"/>
        <v>1</v>
      </c>
      <c r="U346" s="12"/>
      <c r="V346" s="12">
        <f t="shared" si="70"/>
        <v>1</v>
      </c>
      <c r="W346" s="12">
        <f t="shared" si="70"/>
        <v>1</v>
      </c>
      <c r="X346" s="12" t="e">
        <f t="shared" si="70"/>
        <v>#DIV/0!</v>
      </c>
      <c r="Y346" s="12">
        <f t="shared" si="70"/>
        <v>1</v>
      </c>
      <c r="Z346" s="12" t="e">
        <f t="shared" si="70"/>
        <v>#DIV/0!</v>
      </c>
      <c r="AA346" s="12">
        <f t="shared" si="70"/>
        <v>1</v>
      </c>
      <c r="AB346" s="12">
        <f t="shared" si="70"/>
        <v>1</v>
      </c>
      <c r="AC346" s="12" t="e">
        <f t="shared" si="70"/>
        <v>#DIV/0!</v>
      </c>
      <c r="AD346" s="12" t="e">
        <f t="shared" si="70"/>
        <v>#DIV/0!</v>
      </c>
      <c r="AE346" s="12">
        <f t="shared" si="70"/>
        <v>1</v>
      </c>
      <c r="AF346" s="12" t="e">
        <f t="shared" si="70"/>
        <v>#DIV/0!</v>
      </c>
      <c r="AG346" s="12">
        <f t="shared" si="70"/>
        <v>1</v>
      </c>
      <c r="AH346" s="12">
        <f t="shared" si="70"/>
        <v>1</v>
      </c>
      <c r="AI346" s="12"/>
      <c r="AJ346" s="12">
        <f t="shared" si="70"/>
        <v>1</v>
      </c>
      <c r="AK346" s="12"/>
      <c r="AL346" s="18">
        <f t="shared" si="70"/>
        <v>1</v>
      </c>
      <c r="AM346" s="15">
        <f t="shared" si="70"/>
        <v>1</v>
      </c>
      <c r="AN346" s="12">
        <f t="shared" si="70"/>
        <v>1</v>
      </c>
      <c r="AO346" s="12"/>
      <c r="AP346" s="12">
        <f t="shared" si="70"/>
        <v>1</v>
      </c>
      <c r="AQ346" s="12">
        <f t="shared" si="70"/>
        <v>1</v>
      </c>
      <c r="AR346" s="12">
        <f t="shared" si="70"/>
        <v>1</v>
      </c>
      <c r="AS346" s="12">
        <f t="shared" si="70"/>
        <v>1</v>
      </c>
      <c r="AT346" s="12">
        <f t="shared" si="70"/>
        <v>1</v>
      </c>
      <c r="AU346" s="12">
        <f t="shared" si="70"/>
        <v>1</v>
      </c>
      <c r="AV346" s="12">
        <f t="shared" si="70"/>
        <v>1</v>
      </c>
      <c r="AW346" s="12">
        <f t="shared" si="70"/>
        <v>1</v>
      </c>
      <c r="AX346" s="12">
        <f t="shared" si="70"/>
        <v>1</v>
      </c>
      <c r="AY346" s="12">
        <f t="shared" si="70"/>
        <v>1</v>
      </c>
      <c r="AZ346" s="12">
        <f t="shared" si="70"/>
        <v>1</v>
      </c>
      <c r="BA346" s="12">
        <f t="shared" si="70"/>
        <v>1</v>
      </c>
      <c r="BB346" s="12">
        <f t="shared" si="70"/>
        <v>1</v>
      </c>
      <c r="BC346" s="12">
        <f t="shared" si="70"/>
        <v>1</v>
      </c>
      <c r="BD346" s="12">
        <f t="shared" si="70"/>
        <v>1</v>
      </c>
      <c r="BE346" s="12">
        <f t="shared" si="70"/>
        <v>1</v>
      </c>
      <c r="BF346" s="12">
        <f t="shared" si="70"/>
        <v>1</v>
      </c>
      <c r="BG346" s="12">
        <f t="shared" si="70"/>
        <v>1</v>
      </c>
      <c r="BH346" s="12">
        <f t="shared" si="70"/>
        <v>1</v>
      </c>
      <c r="BI346" s="12">
        <f t="shared" si="70"/>
        <v>1</v>
      </c>
      <c r="BJ346" s="12">
        <f t="shared" si="70"/>
        <v>1</v>
      </c>
      <c r="BK346" s="12"/>
      <c r="BL346" s="12">
        <f t="shared" ref="BL346:BQ346" si="71">SUM(BL337:BL343)</f>
        <v>1</v>
      </c>
      <c r="BM346" s="12" t="e">
        <f t="shared" si="71"/>
        <v>#DIV/0!</v>
      </c>
      <c r="BN346" s="12">
        <f t="shared" si="71"/>
        <v>1</v>
      </c>
      <c r="BO346" s="12">
        <f t="shared" si="71"/>
        <v>1</v>
      </c>
      <c r="BP346" s="12">
        <f t="shared" si="71"/>
        <v>1</v>
      </c>
      <c r="BQ346" s="12">
        <f t="shared" si="71"/>
        <v>1</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f t="shared" si="73"/>
        <v>1</v>
      </c>
      <c r="CG346" s="12">
        <f t="shared" si="73"/>
        <v>1</v>
      </c>
      <c r="CH346" s="12">
        <f t="shared" si="73"/>
        <v>1</v>
      </c>
      <c r="CI346" s="12">
        <f t="shared" si="73"/>
        <v>1</v>
      </c>
      <c r="CJ346" s="12"/>
      <c r="CK346" s="12"/>
      <c r="CL346" s="12">
        <f t="shared" ref="CL346:DK346" si="74">SUM(CL337:CL343)</f>
        <v>1</v>
      </c>
      <c r="CM346" s="12">
        <f t="shared" si="74"/>
        <v>1</v>
      </c>
      <c r="CN346" s="12">
        <f t="shared" si="74"/>
        <v>1</v>
      </c>
      <c r="CO346" s="12">
        <f t="shared" si="74"/>
        <v>1</v>
      </c>
      <c r="CP346" s="12">
        <f t="shared" si="74"/>
        <v>1</v>
      </c>
      <c r="CQ346" s="12">
        <f t="shared" si="74"/>
        <v>1</v>
      </c>
      <c r="CR346" s="12">
        <f t="shared" si="74"/>
        <v>1</v>
      </c>
      <c r="CS346" s="12">
        <f t="shared" si="74"/>
        <v>1</v>
      </c>
      <c r="CT346" s="18">
        <f t="shared" si="74"/>
        <v>0.99999999999999989</v>
      </c>
      <c r="CU346" s="18">
        <f t="shared" si="74"/>
        <v>1</v>
      </c>
      <c r="CV346" s="18">
        <f t="shared" si="74"/>
        <v>0.99999999999999989</v>
      </c>
      <c r="CW346" s="18">
        <f t="shared" si="74"/>
        <v>1</v>
      </c>
      <c r="CX346" s="18">
        <f t="shared" si="74"/>
        <v>1</v>
      </c>
      <c r="CY346" s="18">
        <f t="shared" si="74"/>
        <v>1</v>
      </c>
      <c r="CZ346" s="18">
        <f t="shared" si="74"/>
        <v>1</v>
      </c>
      <c r="DA346" s="18">
        <f t="shared" si="74"/>
        <v>1</v>
      </c>
      <c r="DB346" s="18">
        <f t="shared" si="74"/>
        <v>1</v>
      </c>
      <c r="DC346" s="18">
        <f t="shared" si="74"/>
        <v>1</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1</v>
      </c>
      <c r="DS346" s="12">
        <f t="shared" si="75"/>
        <v>1</v>
      </c>
      <c r="DT346" s="12">
        <f t="shared" si="75"/>
        <v>1</v>
      </c>
      <c r="DU346" s="12">
        <f t="shared" si="75"/>
        <v>1</v>
      </c>
      <c r="DV346" s="12">
        <f t="shared" si="75"/>
        <v>1</v>
      </c>
      <c r="DW346" s="12">
        <f t="shared" si="75"/>
        <v>1</v>
      </c>
      <c r="DX346" s="12">
        <f t="shared" si="75"/>
        <v>1</v>
      </c>
      <c r="DY346" s="12">
        <f t="shared" si="75"/>
        <v>1</v>
      </c>
      <c r="DZ346" s="12">
        <f t="shared" si="75"/>
        <v>1</v>
      </c>
      <c r="EA346" s="12">
        <f t="shared" si="75"/>
        <v>1</v>
      </c>
      <c r="EB346" s="12">
        <f t="shared" si="75"/>
        <v>1</v>
      </c>
      <c r="EC346" s="12">
        <f t="shared" si="75"/>
        <v>1</v>
      </c>
      <c r="ED346" s="12">
        <f t="shared" si="75"/>
        <v>1</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0.14864864864864866</v>
      </c>
      <c r="CB348" s="4">
        <f>CB323/D$332</f>
        <v>0.28378378378378377</v>
      </c>
      <c r="CC348" s="4">
        <f>CC323/D$332</f>
        <v>0.47297297297297297</v>
      </c>
      <c r="CD348" s="4">
        <f>CD323/D$332</f>
        <v>0.32432432432432434</v>
      </c>
      <c r="CE348" s="4">
        <f>CE323/D$332</f>
        <v>5.4054054054054057E-2</v>
      </c>
      <c r="CF348" s="4">
        <f>CF323/D$332</f>
        <v>0.41891891891891891</v>
      </c>
      <c r="CG348" s="4">
        <f>CG323/D$332</f>
        <v>0.44594594594594594</v>
      </c>
      <c r="CH348" s="4">
        <f>CH323/D$332</f>
        <v>0.16216216216216217</v>
      </c>
      <c r="CI348" s="4">
        <f>CI323/D$332</f>
        <v>0.17567567567567569</v>
      </c>
      <c r="CJ348" s="4"/>
      <c r="CK348" s="4"/>
      <c r="CL348" s="4">
        <f>CL323/D$332</f>
        <v>0.70270270270270274</v>
      </c>
      <c r="CM348" s="4">
        <f>CM323/D$332</f>
        <v>2.7027027027027029E-2</v>
      </c>
      <c r="CN348" s="4">
        <f>CN323/D$332</f>
        <v>1.3513513513513514E-2</v>
      </c>
      <c r="CO348" s="4">
        <f>CO323/D$332</f>
        <v>2.7027027027027029E-2</v>
      </c>
      <c r="CP348" s="4">
        <f>CP323/D$332</f>
        <v>0.55405405405405406</v>
      </c>
      <c r="CQ348" s="4">
        <f>CQ323/D$332</f>
        <v>4.0540540540540543E-2</v>
      </c>
      <c r="CR348" s="4">
        <f>CR323/D$332</f>
        <v>2.7027027027027029E-2</v>
      </c>
      <c r="CS348" s="4">
        <f>CS323/D$332</f>
        <v>2.7027027027027029E-2</v>
      </c>
      <c r="CT348" s="4">
        <f t="shared" ref="CT348" si="77">CT323/E$332</f>
        <v>0.1891891891891892</v>
      </c>
      <c r="CU348" s="4"/>
      <c r="CV348" s="4"/>
      <c r="CW348" s="4"/>
      <c r="CX348" s="4"/>
      <c r="CY348" s="4"/>
      <c r="CZ348" s="4"/>
      <c r="DA348" s="4"/>
      <c r="DB348" s="4"/>
      <c r="DC348" s="4"/>
      <c r="DD348" s="4">
        <f>DD323/D$332</f>
        <v>0.51351351351351349</v>
      </c>
      <c r="DE348" s="4">
        <f>DE323/D$332</f>
        <v>0.58108108108108103</v>
      </c>
      <c r="DF348" s="4">
        <f>DF323/D$332</f>
        <v>0.45945945945945948</v>
      </c>
      <c r="DG348" s="4">
        <f>DG323/D$332</f>
        <v>0.43243243243243246</v>
      </c>
      <c r="DH348" s="4">
        <f>DH323/D$332</f>
        <v>0.21621621621621623</v>
      </c>
      <c r="DI348" s="4">
        <f>DI323/D$332</f>
        <v>0.22972972972972974</v>
      </c>
      <c r="DJ348" s="4">
        <f>DJ323/D$332</f>
        <v>0.51351351351351349</v>
      </c>
      <c r="DK348" s="4">
        <f>DK323/D$332</f>
        <v>8.1081081081081086E-2</v>
      </c>
      <c r="DS348" s="4">
        <f>DS323/D$332</f>
        <v>0.16216216216216217</v>
      </c>
      <c r="DT348" s="4">
        <f>DT323/D$332</f>
        <v>0.39189189189189189</v>
      </c>
      <c r="DU348" s="4">
        <f>DU323/D$332</f>
        <v>0.44594594594594594</v>
      </c>
      <c r="DV348" s="4">
        <f>DV323/D$332</f>
        <v>0.59459459459459463</v>
      </c>
      <c r="DW348" s="4">
        <f>DW323/D$332</f>
        <v>6.7567567567567571E-2</v>
      </c>
      <c r="DX348" s="4">
        <f>DX323/D$332</f>
        <v>9.45945945945946E-2</v>
      </c>
      <c r="DY348" s="4">
        <f>DY323/D$332</f>
        <v>0.16216216216216217</v>
      </c>
      <c r="DZ348" s="4">
        <f>DZ323/D$332</f>
        <v>0.16216216216216217</v>
      </c>
      <c r="EA348" s="4">
        <f>EA323/D$332</f>
        <v>0.58108108108108103</v>
      </c>
      <c r="EB348" s="4">
        <f>EB323/D$332</f>
        <v>8.1081081081081086E-2</v>
      </c>
      <c r="EC348" s="4">
        <f>EC323/D$332</f>
        <v>8.1081081081081086E-2</v>
      </c>
      <c r="ED348" s="4">
        <f>ED323/D$332</f>
        <v>0.10810810810810811</v>
      </c>
      <c r="EE348" s="4">
        <f>EE323/D$332</f>
        <v>0.17567567567567569</v>
      </c>
      <c r="EF348" s="4">
        <f>EF323/D$332</f>
        <v>0</v>
      </c>
    </row>
    <row r="349" spans="1:140" x14ac:dyDescent="0.25">
      <c r="A349">
        <v>1</v>
      </c>
      <c r="L349" s="13">
        <f t="shared" si="0"/>
        <v>0</v>
      </c>
      <c r="M349" s="13">
        <f t="shared" si="0"/>
        <v>0</v>
      </c>
      <c r="N349" s="13">
        <f t="shared" si="0"/>
        <v>0</v>
      </c>
      <c r="O349" s="13">
        <f t="shared" si="0"/>
        <v>4</v>
      </c>
      <c r="P349" s="13">
        <f t="shared" si="0"/>
        <v>0</v>
      </c>
      <c r="Q349" s="13">
        <f t="shared" si="0"/>
        <v>0</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0</v>
      </c>
      <c r="N351" s="13">
        <f t="shared" si="10"/>
        <v>0</v>
      </c>
      <c r="O351" s="13">
        <f t="shared" si="10"/>
        <v>9</v>
      </c>
      <c r="P351" s="13">
        <f t="shared" si="10"/>
        <v>0</v>
      </c>
      <c r="Q351" s="13">
        <f t="shared" si="10"/>
        <v>0</v>
      </c>
      <c r="R351" s="13">
        <f t="shared" si="10"/>
        <v>0</v>
      </c>
      <c r="BR351" t="s">
        <v>0</v>
      </c>
      <c r="BS351" s="13">
        <f>MIN(BS$2:BS$305)</f>
        <v>24</v>
      </c>
      <c r="BT351" s="16"/>
      <c r="BU351" s="16"/>
      <c r="BV351" s="16"/>
      <c r="BW351" s="13">
        <f t="shared" ref="BW351:BZ351" si="78">MIN(BW$2:BW$305)</f>
        <v>20</v>
      </c>
      <c r="BX351" s="13">
        <f t="shared" si="78"/>
        <v>4</v>
      </c>
      <c r="BY351" s="13">
        <f t="shared" si="78"/>
        <v>15</v>
      </c>
      <c r="BZ351" s="13">
        <f t="shared" si="78"/>
        <v>20</v>
      </c>
    </row>
    <row r="352" spans="1:140" x14ac:dyDescent="0.25">
      <c r="A352">
        <v>4</v>
      </c>
      <c r="L352" s="13">
        <f t="shared" si="15"/>
        <v>0</v>
      </c>
      <c r="M352" s="13">
        <f t="shared" si="15"/>
        <v>0</v>
      </c>
      <c r="N352" s="13">
        <f t="shared" si="15"/>
        <v>0</v>
      </c>
      <c r="O352" s="13">
        <f t="shared" si="15"/>
        <v>29</v>
      </c>
      <c r="P352" s="13">
        <f t="shared" si="15"/>
        <v>0</v>
      </c>
      <c r="Q352" s="13">
        <f t="shared" si="15"/>
        <v>0</v>
      </c>
      <c r="R352" s="13">
        <f t="shared" si="15"/>
        <v>0</v>
      </c>
      <c r="BR352" t="s">
        <v>1</v>
      </c>
      <c r="BS352" s="13">
        <f>MAX(BS$2:BS$305)</f>
        <v>100</v>
      </c>
      <c r="BT352" s="16"/>
      <c r="BU352" s="16"/>
      <c r="BV352" s="16"/>
      <c r="BW352" s="13">
        <f t="shared" ref="BW352:BZ352" si="79">MAX(BW$2:BW$305)</f>
        <v>250</v>
      </c>
      <c r="BX352" s="13">
        <f t="shared" si="79"/>
        <v>120</v>
      </c>
      <c r="BY352" s="13">
        <f t="shared" si="79"/>
        <v>150</v>
      </c>
      <c r="BZ352" s="13">
        <f t="shared" si="79"/>
        <v>200</v>
      </c>
    </row>
    <row r="353" spans="1:78" x14ac:dyDescent="0.25">
      <c r="A353">
        <v>5</v>
      </c>
      <c r="L353" s="13">
        <f t="shared" si="20"/>
        <v>0</v>
      </c>
      <c r="M353" s="13">
        <f t="shared" si="20"/>
        <v>0</v>
      </c>
      <c r="O353" s="13">
        <f t="shared" si="20"/>
        <v>5</v>
      </c>
      <c r="P353" s="13">
        <f t="shared" si="20"/>
        <v>0</v>
      </c>
      <c r="Q353" s="13">
        <f t="shared" si="20"/>
        <v>0</v>
      </c>
      <c r="R353" s="13">
        <f t="shared" si="20"/>
        <v>0</v>
      </c>
      <c r="BR353" t="s">
        <v>2</v>
      </c>
      <c r="BS353" s="19">
        <f>AVERAGE(BS$2:BS$305)</f>
        <v>85.482758620689651</v>
      </c>
      <c r="BT353" s="22"/>
      <c r="BU353" s="22"/>
      <c r="BV353" s="22"/>
      <c r="BW353" s="19">
        <f t="shared" ref="BW353:BZ353" si="80">AVERAGE(BW$2:BW$305)</f>
        <v>97.579545454545453</v>
      </c>
      <c r="BX353" s="19">
        <f t="shared" si="80"/>
        <v>53.139705882352942</v>
      </c>
      <c r="BY353" s="19">
        <f t="shared" si="80"/>
        <v>52.307692307692307</v>
      </c>
      <c r="BZ353" s="19">
        <f t="shared" si="80"/>
        <v>56.636363636363633</v>
      </c>
    </row>
    <row r="354" spans="1:78" x14ac:dyDescent="0.25">
      <c r="A354">
        <v>6</v>
      </c>
      <c r="L354" s="13">
        <f t="shared" si="24"/>
        <v>0</v>
      </c>
      <c r="M354" s="13">
        <f t="shared" si="24"/>
        <v>0</v>
      </c>
      <c r="O354" s="13">
        <f t="shared" si="24"/>
        <v>7</v>
      </c>
      <c r="P354" s="13">
        <f t="shared" si="24"/>
        <v>0</v>
      </c>
      <c r="Q354" s="13">
        <f t="shared" si="24"/>
        <v>0</v>
      </c>
      <c r="R354" s="13">
        <f t="shared" si="24"/>
        <v>0</v>
      </c>
      <c r="BR354" t="s">
        <v>3</v>
      </c>
      <c r="BS354" s="13">
        <f>MEDIAN(BS$2:BS$305)</f>
        <v>90</v>
      </c>
      <c r="BT354" s="16"/>
      <c r="BU354" s="16"/>
      <c r="BV354" s="16"/>
      <c r="BW354" s="13">
        <f t="shared" ref="BW354:BZ354" si="81">MEDIAN(BW$2:BW$305)</f>
        <v>87.5</v>
      </c>
      <c r="BX354" s="13">
        <f t="shared" si="81"/>
        <v>48.5</v>
      </c>
      <c r="BY354" s="13">
        <f t="shared" si="81"/>
        <v>42.5</v>
      </c>
      <c r="BZ354" s="13">
        <f t="shared" si="81"/>
        <v>35</v>
      </c>
    </row>
    <row r="355" spans="1:78" x14ac:dyDescent="0.25">
      <c r="A355">
        <v>7</v>
      </c>
      <c r="L355" s="13">
        <f t="shared" si="28"/>
        <v>0</v>
      </c>
      <c r="M355" s="13">
        <f t="shared" si="28"/>
        <v>0</v>
      </c>
      <c r="O355" s="13">
        <f t="shared" si="28"/>
        <v>10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0</v>
      </c>
      <c r="O356" s="13">
        <f t="shared" si="82"/>
        <v>7</v>
      </c>
      <c r="P356" s="13">
        <f t="shared" si="82"/>
        <v>0</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1</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0</v>
      </c>
      <c r="Q359" s="13">
        <f t="shared" si="85"/>
        <v>0</v>
      </c>
      <c r="R359" s="13">
        <f t="shared" si="85"/>
        <v>0</v>
      </c>
      <c r="BR359" s="7" t="s">
        <v>11</v>
      </c>
      <c r="BS359">
        <f>COUNTIFS(BS$2:BS$305,"&gt;19",BS$2:BS$305,"&lt;40")</f>
        <v>3</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0</v>
      </c>
      <c r="BW360" s="13">
        <f>304-BW333</f>
        <v>46</v>
      </c>
      <c r="BX360" s="13">
        <f t="shared" ref="BX360:BZ360" si="87">304-BX333</f>
        <v>36</v>
      </c>
      <c r="BY360" s="13">
        <f t="shared" si="87"/>
        <v>28</v>
      </c>
      <c r="BZ360" s="13">
        <f t="shared" si="87"/>
        <v>11</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13</v>
      </c>
    </row>
    <row r="362" spans="1:78" x14ac:dyDescent="0.25">
      <c r="A362">
        <v>14</v>
      </c>
      <c r="L362" s="13">
        <f>COUNTIF(L$2:L$305,14)</f>
        <v>0</v>
      </c>
      <c r="M362" s="13">
        <f>COUNTIF(M$2:M$305,14)</f>
        <v>0</v>
      </c>
      <c r="P362" s="13">
        <f t="shared" ref="P362" si="89">COUNTIF(P$2:P$305,14)</f>
        <v>0</v>
      </c>
      <c r="Q362" s="13">
        <f>COUNTIF(Q$2:Q$305,14)</f>
        <v>0</v>
      </c>
      <c r="BR362" s="7" t="s">
        <v>14</v>
      </c>
      <c r="BS362">
        <f>COUNTIF(BS$2:BS$305,"&gt;79")</f>
        <v>42</v>
      </c>
    </row>
    <row r="363" spans="1:78" x14ac:dyDescent="0.25">
      <c r="A363">
        <v>15</v>
      </c>
      <c r="P363" s="13">
        <f t="shared" ref="P363" si="90">COUNTIF(P$2:P$305,15)</f>
        <v>0</v>
      </c>
      <c r="Q363" s="13">
        <f>COUNTIF(Q$2:Q$305,15)</f>
        <v>0</v>
      </c>
      <c r="BS363">
        <f>SUM(BS358:BS362)</f>
        <v>58</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5.1724137931034482E-2</v>
      </c>
    </row>
    <row r="368" spans="1:78" x14ac:dyDescent="0.25">
      <c r="A368">
        <v>20</v>
      </c>
      <c r="P368" s="13">
        <f>COUNTIF(P$2:P$305,20)</f>
        <v>0</v>
      </c>
      <c r="BR368" s="7" t="s">
        <v>12</v>
      </c>
      <c r="BS368" s="4">
        <f>BS360/BS363</f>
        <v>0</v>
      </c>
    </row>
    <row r="369" spans="1:71" x14ac:dyDescent="0.25">
      <c r="A369">
        <v>21</v>
      </c>
      <c r="P369" s="13">
        <f>COUNTIF(P$2:P$305,21)</f>
        <v>0</v>
      </c>
      <c r="BR369" s="7" t="s">
        <v>13</v>
      </c>
      <c r="BS369" s="4">
        <f>BS361/BS363</f>
        <v>0.22413793103448276</v>
      </c>
    </row>
    <row r="370" spans="1:71" x14ac:dyDescent="0.25">
      <c r="A370">
        <v>22</v>
      </c>
      <c r="P370" s="13">
        <f>COUNTIF(P$2:P$305,22)</f>
        <v>0</v>
      </c>
      <c r="BR370" s="7" t="s">
        <v>14</v>
      </c>
      <c r="BS370" s="4">
        <f>BS362/BS363</f>
        <v>0.72413793103448276</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72</v>
      </c>
      <c r="P378" s="13">
        <f>SUM(P349:P376)</f>
        <v>0</v>
      </c>
      <c r="Q378" s="13">
        <f>SUM(Q349:Q363)</f>
        <v>0</v>
      </c>
      <c r="R378" s="13">
        <f>SUM(R349:R359)</f>
        <v>0</v>
      </c>
    </row>
    <row r="380" spans="1:71" x14ac:dyDescent="0.25">
      <c r="A380">
        <v>1</v>
      </c>
      <c r="L380" s="14" t="e">
        <f>L349/L$378</f>
        <v>#DIV/0!</v>
      </c>
      <c r="M380" s="14" t="e">
        <f t="shared" ref="M380:R380" si="91">M349/M$378</f>
        <v>#DIV/0!</v>
      </c>
      <c r="N380" s="14" t="e">
        <f t="shared" si="91"/>
        <v>#DIV/0!</v>
      </c>
      <c r="O380" s="14">
        <f t="shared" si="91"/>
        <v>5.5555555555555552E-2</v>
      </c>
      <c r="P380" s="14" t="e">
        <f t="shared" si="91"/>
        <v>#DIV/0!</v>
      </c>
      <c r="Q380" s="14" t="e">
        <f t="shared" si="91"/>
        <v>#DIV/0!</v>
      </c>
      <c r="R380" s="14" t="e">
        <f t="shared" si="91"/>
        <v>#DIV/0!</v>
      </c>
    </row>
    <row r="381" spans="1:71" x14ac:dyDescent="0.25">
      <c r="A381">
        <v>2</v>
      </c>
      <c r="L381" s="14" t="e">
        <f t="shared" ref="L381:R396" si="92">L350/L$378</f>
        <v>#DIV/0!</v>
      </c>
      <c r="M381" s="14" t="e">
        <f t="shared" si="92"/>
        <v>#DIV/0!</v>
      </c>
      <c r="N381" s="14" t="e">
        <f t="shared" si="92"/>
        <v>#DIV/0!</v>
      </c>
      <c r="O381" s="14">
        <f t="shared" si="92"/>
        <v>0</v>
      </c>
      <c r="P381" s="14" t="e">
        <f t="shared" si="92"/>
        <v>#DIV/0!</v>
      </c>
      <c r="Q381" s="14" t="e">
        <f t="shared" si="92"/>
        <v>#DIV/0!</v>
      </c>
      <c r="R381" s="14" t="e">
        <f t="shared" si="92"/>
        <v>#DIV/0!</v>
      </c>
    </row>
    <row r="382" spans="1:71" x14ac:dyDescent="0.25">
      <c r="A382">
        <v>3</v>
      </c>
      <c r="L382" s="14" t="e">
        <f t="shared" si="92"/>
        <v>#DIV/0!</v>
      </c>
      <c r="M382" s="14" t="e">
        <f t="shared" si="92"/>
        <v>#DIV/0!</v>
      </c>
      <c r="N382" s="14" t="e">
        <f t="shared" si="92"/>
        <v>#DIV/0!</v>
      </c>
      <c r="O382" s="14">
        <f t="shared" si="92"/>
        <v>0.125</v>
      </c>
      <c r="P382" s="14" t="e">
        <f t="shared" si="92"/>
        <v>#DIV/0!</v>
      </c>
      <c r="Q382" s="14" t="e">
        <f t="shared" si="92"/>
        <v>#DIV/0!</v>
      </c>
      <c r="R382" s="14" t="e">
        <f t="shared" si="92"/>
        <v>#DIV/0!</v>
      </c>
    </row>
    <row r="383" spans="1:71" x14ac:dyDescent="0.25">
      <c r="A383">
        <v>4</v>
      </c>
      <c r="L383" s="14" t="e">
        <f t="shared" si="92"/>
        <v>#DIV/0!</v>
      </c>
      <c r="M383" s="14" t="e">
        <f t="shared" si="92"/>
        <v>#DIV/0!</v>
      </c>
      <c r="N383" s="14" t="e">
        <f t="shared" si="92"/>
        <v>#DIV/0!</v>
      </c>
      <c r="O383" s="14">
        <f t="shared" si="92"/>
        <v>0.40277777777777779</v>
      </c>
      <c r="P383" s="14" t="e">
        <f t="shared" si="92"/>
        <v>#DIV/0!</v>
      </c>
      <c r="Q383" s="14" t="e">
        <f t="shared" si="92"/>
        <v>#DIV/0!</v>
      </c>
      <c r="R383" s="14" t="e">
        <f t="shared" si="92"/>
        <v>#DIV/0!</v>
      </c>
    </row>
    <row r="384" spans="1:71" x14ac:dyDescent="0.25">
      <c r="A384">
        <v>5</v>
      </c>
      <c r="L384" s="14" t="e">
        <f t="shared" si="92"/>
        <v>#DIV/0!</v>
      </c>
      <c r="M384" s="14" t="e">
        <f t="shared" si="92"/>
        <v>#DIV/0!</v>
      </c>
      <c r="N384" s="14" t="e">
        <f t="shared" si="92"/>
        <v>#DIV/0!</v>
      </c>
      <c r="O384" s="14">
        <f t="shared" si="92"/>
        <v>6.9444444444444448E-2</v>
      </c>
      <c r="P384" s="14" t="e">
        <f t="shared" si="92"/>
        <v>#DIV/0!</v>
      </c>
      <c r="Q384" s="14" t="e">
        <f t="shared" si="92"/>
        <v>#DIV/0!</v>
      </c>
      <c r="R384" s="14" t="e">
        <f t="shared" si="92"/>
        <v>#DIV/0!</v>
      </c>
    </row>
    <row r="385" spans="1:18" x14ac:dyDescent="0.25">
      <c r="A385">
        <v>6</v>
      </c>
      <c r="L385" s="14" t="e">
        <f t="shared" si="92"/>
        <v>#DIV/0!</v>
      </c>
      <c r="M385" s="14" t="e">
        <f t="shared" si="92"/>
        <v>#DIV/0!</v>
      </c>
      <c r="N385" s="14"/>
      <c r="O385" s="14">
        <f t="shared" si="92"/>
        <v>9.7222222222222224E-2</v>
      </c>
      <c r="P385" s="14" t="e">
        <f t="shared" si="92"/>
        <v>#DIV/0!</v>
      </c>
      <c r="Q385" s="14" t="e">
        <f t="shared" si="92"/>
        <v>#DIV/0!</v>
      </c>
      <c r="R385" s="14" t="e">
        <f t="shared" si="92"/>
        <v>#DIV/0!</v>
      </c>
    </row>
    <row r="386" spans="1:18" x14ac:dyDescent="0.25">
      <c r="A386">
        <v>7</v>
      </c>
      <c r="L386" s="14" t="e">
        <f t="shared" si="92"/>
        <v>#DIV/0!</v>
      </c>
      <c r="M386" s="14" t="e">
        <f t="shared" si="92"/>
        <v>#DIV/0!</v>
      </c>
      <c r="N386" s="14"/>
      <c r="O386" s="14">
        <f t="shared" si="92"/>
        <v>0.1388888888888889</v>
      </c>
      <c r="P386" s="14" t="e">
        <f t="shared" si="92"/>
        <v>#DIV/0!</v>
      </c>
      <c r="Q386" s="14" t="e">
        <f t="shared" si="92"/>
        <v>#DIV/0!</v>
      </c>
      <c r="R386" s="14" t="e">
        <f t="shared" si="92"/>
        <v>#DIV/0!</v>
      </c>
    </row>
    <row r="387" spans="1:18" x14ac:dyDescent="0.25">
      <c r="A387">
        <v>8</v>
      </c>
      <c r="L387" s="14" t="e">
        <f t="shared" si="92"/>
        <v>#DIV/0!</v>
      </c>
      <c r="M387" s="14" t="e">
        <f t="shared" si="92"/>
        <v>#DIV/0!</v>
      </c>
      <c r="N387" s="14"/>
      <c r="O387" s="14">
        <f t="shared" si="92"/>
        <v>9.7222222222222224E-2</v>
      </c>
      <c r="P387" s="14" t="e">
        <f t="shared" si="92"/>
        <v>#DIV/0!</v>
      </c>
      <c r="Q387" s="14" t="e">
        <f t="shared" si="92"/>
        <v>#DIV/0!</v>
      </c>
      <c r="R387" s="14" t="e">
        <f t="shared" si="92"/>
        <v>#DIV/0!</v>
      </c>
    </row>
    <row r="388" spans="1:18" x14ac:dyDescent="0.25">
      <c r="A388">
        <v>9</v>
      </c>
      <c r="L388" s="14" t="e">
        <f t="shared" si="92"/>
        <v>#DIV/0!</v>
      </c>
      <c r="M388" s="14" t="e">
        <f t="shared" si="92"/>
        <v>#DIV/0!</v>
      </c>
      <c r="N388" s="14"/>
      <c r="O388" s="14">
        <f t="shared" si="92"/>
        <v>0</v>
      </c>
      <c r="P388" s="14" t="e">
        <f t="shared" si="92"/>
        <v>#DIV/0!</v>
      </c>
      <c r="Q388" s="14" t="e">
        <f t="shared" si="92"/>
        <v>#DIV/0!</v>
      </c>
      <c r="R388" s="14" t="e">
        <f t="shared" si="92"/>
        <v>#DIV/0!</v>
      </c>
    </row>
    <row r="389" spans="1:18" x14ac:dyDescent="0.25">
      <c r="A389">
        <v>10</v>
      </c>
      <c r="L389" s="14" t="e">
        <f t="shared" si="92"/>
        <v>#DIV/0!</v>
      </c>
      <c r="M389" s="14" t="e">
        <f t="shared" si="92"/>
        <v>#DIV/0!</v>
      </c>
      <c r="N389" s="14"/>
      <c r="O389" s="14">
        <f t="shared" si="92"/>
        <v>1.3888888888888888E-2</v>
      </c>
      <c r="P389" s="14" t="e">
        <f t="shared" si="92"/>
        <v>#DIV/0!</v>
      </c>
      <c r="Q389" s="14" t="e">
        <f t="shared" si="92"/>
        <v>#DIV/0!</v>
      </c>
      <c r="R389" s="14" t="e">
        <f t="shared" si="92"/>
        <v>#DIV/0!</v>
      </c>
    </row>
    <row r="390" spans="1:18" x14ac:dyDescent="0.25">
      <c r="A390">
        <v>11</v>
      </c>
      <c r="L390" s="14" t="e">
        <f t="shared" si="92"/>
        <v>#DIV/0!</v>
      </c>
      <c r="M390" s="14" t="e">
        <f t="shared" si="92"/>
        <v>#DIV/0!</v>
      </c>
      <c r="N390" s="14"/>
      <c r="O390" s="14"/>
      <c r="P390" s="14" t="e">
        <f t="shared" si="92"/>
        <v>#DIV/0!</v>
      </c>
      <c r="Q390" s="14" t="e">
        <f t="shared" si="92"/>
        <v>#DIV/0!</v>
      </c>
      <c r="R390" s="14" t="e">
        <f t="shared" si="92"/>
        <v>#DIV/0!</v>
      </c>
    </row>
    <row r="391" spans="1:18" x14ac:dyDescent="0.25">
      <c r="A391">
        <v>12</v>
      </c>
      <c r="L391" s="14" t="e">
        <f t="shared" si="92"/>
        <v>#DIV/0!</v>
      </c>
      <c r="M391" s="14" t="e">
        <f t="shared" si="92"/>
        <v>#DIV/0!</v>
      </c>
      <c r="N391" s="14"/>
      <c r="O391" s="14"/>
      <c r="P391" s="14" t="e">
        <f t="shared" si="92"/>
        <v>#DIV/0!</v>
      </c>
      <c r="Q391" s="14" t="e">
        <f t="shared" si="92"/>
        <v>#DIV/0!</v>
      </c>
      <c r="R391" s="14"/>
    </row>
    <row r="392" spans="1:18" x14ac:dyDescent="0.25">
      <c r="A392">
        <v>13</v>
      </c>
      <c r="L392" s="14" t="e">
        <f t="shared" si="92"/>
        <v>#DIV/0!</v>
      </c>
      <c r="M392" s="14" t="e">
        <f t="shared" si="92"/>
        <v>#DIV/0!</v>
      </c>
      <c r="N392" s="14"/>
      <c r="O392" s="14"/>
      <c r="P392" s="14" t="e">
        <f t="shared" si="92"/>
        <v>#DIV/0!</v>
      </c>
      <c r="Q392" s="14" t="e">
        <f t="shared" si="92"/>
        <v>#DIV/0!</v>
      </c>
      <c r="R392" s="14"/>
    </row>
    <row r="393" spans="1:18" x14ac:dyDescent="0.25">
      <c r="A393">
        <v>14</v>
      </c>
      <c r="L393" s="14" t="e">
        <f t="shared" si="92"/>
        <v>#DIV/0!</v>
      </c>
      <c r="M393" s="14" t="e">
        <f t="shared" si="92"/>
        <v>#DIV/0!</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f t="shared" si="94"/>
        <v>1</v>
      </c>
      <c r="P409" s="14" t="e">
        <f t="shared" si="94"/>
        <v>#DIV/0!</v>
      </c>
      <c r="Q409" s="14" t="e">
        <f t="shared" si="94"/>
        <v>#DIV/0!</v>
      </c>
      <c r="R409" s="14" t="e">
        <f t="shared" si="94"/>
        <v>#DIV/0!</v>
      </c>
    </row>
    <row r="413" spans="1:18" x14ac:dyDescent="0.25">
      <c r="A413" t="s">
        <v>0</v>
      </c>
      <c r="B413" s="24">
        <f>MIN(B$2:B$305)</f>
        <v>17</v>
      </c>
      <c r="C413" s="24">
        <f>MIN(C$2:C$305)</f>
        <v>0</v>
      </c>
    </row>
    <row r="414" spans="1:18" x14ac:dyDescent="0.25">
      <c r="A414" t="s">
        <v>1</v>
      </c>
      <c r="B414" s="24">
        <f>MAX(B$2:B$305)</f>
        <v>100</v>
      </c>
      <c r="C414" s="24">
        <f>MAX(C$2:C$305)</f>
        <v>100</v>
      </c>
    </row>
    <row r="415" spans="1:18" x14ac:dyDescent="0.25">
      <c r="A415" t="s">
        <v>2</v>
      </c>
      <c r="B415" s="24">
        <f>AVERAGE(B$2:B$305)</f>
        <v>70.3125</v>
      </c>
      <c r="C415" s="24">
        <f>AVERAGE(C$2:C$305)</f>
        <v>50.491525423728817</v>
      </c>
    </row>
    <row r="416" spans="1:18" x14ac:dyDescent="0.25">
      <c r="A416" t="s">
        <v>3</v>
      </c>
      <c r="B416" s="24">
        <f>MEDIAN(B$2:B$305)</f>
        <v>75.5</v>
      </c>
      <c r="C416" s="24">
        <f>MEDIAN(C$2:C$305)</f>
        <v>50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D1" workbookViewId="0">
      <pane ySplit="1" topLeftCell="A335"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65" max="65" width="12.7109375" customWidth="1"/>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139" x14ac:dyDescent="0.25">
      <c r="A161" s="10"/>
      <c r="BW161" s="20"/>
      <c r="BX161" s="20"/>
      <c r="BY161" s="20"/>
      <c r="BZ161" s="20"/>
    </row>
    <row r="162" spans="1:139" x14ac:dyDescent="0.25">
      <c r="A162" s="10"/>
      <c r="BW162" s="20"/>
      <c r="BX162" s="20"/>
      <c r="BY162" s="20"/>
      <c r="BZ162" s="20"/>
    </row>
    <row r="163" spans="1:139" x14ac:dyDescent="0.25">
      <c r="A163" s="10"/>
      <c r="BW163" s="20"/>
      <c r="BX163" s="20"/>
      <c r="BY163" s="20"/>
      <c r="BZ163" s="20"/>
    </row>
    <row r="164" spans="1:139" x14ac:dyDescent="0.25">
      <c r="A164" s="10"/>
      <c r="BW164" s="20"/>
      <c r="BX164" s="20"/>
      <c r="BY164" s="20"/>
      <c r="BZ164" s="20"/>
    </row>
    <row r="165" spans="1:139" x14ac:dyDescent="0.25">
      <c r="A165" s="10"/>
      <c r="BW165" s="20"/>
      <c r="BX165" s="20"/>
      <c r="BY165" s="20"/>
      <c r="BZ165" s="20"/>
    </row>
    <row r="166" spans="1:139" x14ac:dyDescent="0.25">
      <c r="A166" s="10"/>
      <c r="BW166" s="20"/>
      <c r="BX166" s="20"/>
      <c r="BY166" s="20"/>
      <c r="BZ166" s="20"/>
    </row>
    <row r="167" spans="1:139" x14ac:dyDescent="0.25">
      <c r="A167" s="10"/>
      <c r="BW167" s="20"/>
      <c r="BX167" s="20"/>
      <c r="BY167" s="20"/>
      <c r="BZ167" s="20"/>
    </row>
    <row r="168" spans="1:139" x14ac:dyDescent="0.25">
      <c r="A168" s="10"/>
      <c r="BW168" s="20"/>
      <c r="BX168" s="20"/>
      <c r="BY168" s="20"/>
      <c r="BZ168" s="20"/>
    </row>
    <row r="169" spans="1:139" x14ac:dyDescent="0.25">
      <c r="A169" s="10"/>
      <c r="BW169" s="20"/>
      <c r="BX169" s="20"/>
      <c r="BY169" s="20"/>
      <c r="BZ169" s="20"/>
    </row>
    <row r="170" spans="1:139" x14ac:dyDescent="0.25">
      <c r="A170" s="9">
        <v>43585.613506944443</v>
      </c>
      <c r="C170">
        <v>0</v>
      </c>
      <c r="D170">
        <v>3</v>
      </c>
      <c r="E170" s="1">
        <v>5</v>
      </c>
      <c r="F170">
        <v>7</v>
      </c>
      <c r="G170">
        <v>4</v>
      </c>
      <c r="H170" s="1"/>
      <c r="J170">
        <v>1</v>
      </c>
      <c r="K170">
        <v>5</v>
      </c>
      <c r="P170" s="13">
        <v>5</v>
      </c>
      <c r="S170">
        <v>4</v>
      </c>
      <c r="AL170" s="16">
        <v>4</v>
      </c>
      <c r="AM170" s="13">
        <v>1</v>
      </c>
      <c r="AN170">
        <v>1</v>
      </c>
      <c r="AO170" t="s">
        <v>236</v>
      </c>
      <c r="AP170">
        <v>1</v>
      </c>
      <c r="AT170">
        <v>1</v>
      </c>
      <c r="AW170">
        <v>1</v>
      </c>
      <c r="BA170">
        <v>1</v>
      </c>
      <c r="BC170">
        <v>1</v>
      </c>
      <c r="BF170">
        <v>1</v>
      </c>
      <c r="BJ170">
        <v>1</v>
      </c>
      <c r="BL170">
        <v>1</v>
      </c>
      <c r="BN170">
        <v>1</v>
      </c>
      <c r="BS170" s="13">
        <v>100</v>
      </c>
      <c r="BW170" s="20">
        <v>160</v>
      </c>
      <c r="BX170" s="20"/>
      <c r="BY170" s="20"/>
      <c r="BZ170" s="20"/>
      <c r="CI170">
        <v>1</v>
      </c>
      <c r="CJ170" t="s">
        <v>198</v>
      </c>
      <c r="CK170" t="s">
        <v>237</v>
      </c>
      <c r="CL170">
        <v>1</v>
      </c>
      <c r="CM170">
        <v>1</v>
      </c>
      <c r="CT170" s="16">
        <v>13</v>
      </c>
      <c r="CU170" s="16">
        <v>13</v>
      </c>
      <c r="CV170" s="16">
        <v>13</v>
      </c>
      <c r="CW170" s="16">
        <v>13</v>
      </c>
      <c r="CX170" s="16">
        <v>13</v>
      </c>
      <c r="CY170" s="16">
        <v>13</v>
      </c>
      <c r="CZ170" s="16">
        <v>13</v>
      </c>
      <c r="DA170" s="16">
        <v>13</v>
      </c>
      <c r="DB170" s="16">
        <v>13</v>
      </c>
      <c r="DC170" s="16">
        <v>13</v>
      </c>
      <c r="DK170">
        <v>1</v>
      </c>
      <c r="DL170" t="s">
        <v>210</v>
      </c>
      <c r="DM170" t="s">
        <v>238</v>
      </c>
      <c r="DN170" t="s">
        <v>210</v>
      </c>
      <c r="DO170" s="13">
        <v>7</v>
      </c>
      <c r="DP170" s="13">
        <v>7</v>
      </c>
      <c r="DQ170" s="13">
        <v>5</v>
      </c>
      <c r="DR170" s="13">
        <v>10</v>
      </c>
      <c r="DU170">
        <v>1</v>
      </c>
      <c r="DZ170">
        <v>1</v>
      </c>
      <c r="EE170">
        <v>1</v>
      </c>
      <c r="EF170">
        <v>6</v>
      </c>
      <c r="EG170" t="s">
        <v>239</v>
      </c>
      <c r="EH170">
        <v>1</v>
      </c>
      <c r="EI170">
        <v>1</v>
      </c>
    </row>
    <row r="171" spans="1:139" x14ac:dyDescent="0.25">
      <c r="A171" s="9">
        <v>43585.614965277775</v>
      </c>
      <c r="B171">
        <v>70</v>
      </c>
      <c r="C171">
        <v>32</v>
      </c>
      <c r="D171">
        <v>4</v>
      </c>
      <c r="E171" s="1">
        <v>2</v>
      </c>
      <c r="F171">
        <v>2</v>
      </c>
      <c r="G171">
        <v>2</v>
      </c>
      <c r="H171" s="1">
        <v>4</v>
      </c>
      <c r="I171">
        <v>3</v>
      </c>
      <c r="J171">
        <v>1</v>
      </c>
      <c r="K171">
        <v>5</v>
      </c>
      <c r="P171" s="13">
        <v>21</v>
      </c>
      <c r="S171">
        <v>4</v>
      </c>
      <c r="AL171" s="16">
        <v>4</v>
      </c>
      <c r="AM171" s="13">
        <v>8</v>
      </c>
      <c r="AN171">
        <v>1</v>
      </c>
      <c r="AP171">
        <v>1</v>
      </c>
      <c r="AU171">
        <v>1</v>
      </c>
      <c r="AV171">
        <v>1</v>
      </c>
      <c r="AZ171">
        <v>1</v>
      </c>
      <c r="BC171">
        <v>1</v>
      </c>
      <c r="BG171">
        <v>1</v>
      </c>
      <c r="BJ171">
        <v>1</v>
      </c>
      <c r="BL171">
        <v>2</v>
      </c>
      <c r="BN171">
        <v>1</v>
      </c>
      <c r="BO171">
        <v>1</v>
      </c>
      <c r="BP171">
        <v>1</v>
      </c>
      <c r="BS171" s="13">
        <v>88</v>
      </c>
      <c r="BT171">
        <v>1</v>
      </c>
      <c r="BU171">
        <v>2</v>
      </c>
      <c r="BV171">
        <v>3</v>
      </c>
      <c r="BW171" s="20">
        <v>120</v>
      </c>
      <c r="BX171" s="20">
        <v>80</v>
      </c>
      <c r="BY171" s="20">
        <v>80</v>
      </c>
      <c r="BZ171" s="20"/>
      <c r="CF171">
        <v>1</v>
      </c>
      <c r="CL171">
        <v>1</v>
      </c>
      <c r="CP171">
        <v>1</v>
      </c>
      <c r="CT171" s="16">
        <v>14</v>
      </c>
      <c r="CU171" s="16">
        <v>15</v>
      </c>
      <c r="CV171" s="16">
        <v>14</v>
      </c>
      <c r="CW171" s="16">
        <v>14</v>
      </c>
      <c r="CX171" s="16">
        <v>16</v>
      </c>
      <c r="CY171" s="16">
        <v>15</v>
      </c>
      <c r="CZ171" s="16">
        <v>15</v>
      </c>
      <c r="DA171" s="16">
        <v>14</v>
      </c>
      <c r="DB171" s="16">
        <v>14</v>
      </c>
      <c r="DC171" s="16">
        <v>15</v>
      </c>
      <c r="DD171">
        <v>1</v>
      </c>
      <c r="DE171">
        <v>1</v>
      </c>
      <c r="DF171">
        <v>1</v>
      </c>
      <c r="DG171">
        <v>1</v>
      </c>
      <c r="DI171">
        <v>1</v>
      </c>
      <c r="DM171" t="s">
        <v>248</v>
      </c>
      <c r="DN171" t="s">
        <v>249</v>
      </c>
      <c r="DO171" s="13">
        <v>5</v>
      </c>
      <c r="DP171" s="13">
        <v>6</v>
      </c>
      <c r="DQ171" s="13">
        <v>5</v>
      </c>
      <c r="DR171" s="13">
        <v>10</v>
      </c>
      <c r="DU171">
        <v>1</v>
      </c>
      <c r="DV171">
        <v>1</v>
      </c>
      <c r="EA171">
        <v>1</v>
      </c>
      <c r="EF171">
        <v>7</v>
      </c>
      <c r="EH171">
        <v>1</v>
      </c>
      <c r="EI171">
        <v>2</v>
      </c>
    </row>
    <row r="172" spans="1:139" x14ac:dyDescent="0.25">
      <c r="A172" s="9">
        <v>43585.623541666668</v>
      </c>
      <c r="B172">
        <v>65</v>
      </c>
      <c r="C172">
        <v>25</v>
      </c>
      <c r="D172">
        <v>3</v>
      </c>
      <c r="E172" s="1">
        <v>4</v>
      </c>
      <c r="F172">
        <v>6</v>
      </c>
      <c r="G172">
        <v>6</v>
      </c>
      <c r="H172" s="1">
        <v>4</v>
      </c>
      <c r="I172">
        <v>1</v>
      </c>
      <c r="J172">
        <v>1</v>
      </c>
      <c r="K172">
        <v>5</v>
      </c>
      <c r="P172" s="13">
        <v>11</v>
      </c>
      <c r="S172">
        <v>4</v>
      </c>
      <c r="AL172" s="16">
        <v>4</v>
      </c>
      <c r="AM172" s="13">
        <v>5</v>
      </c>
      <c r="AN172">
        <v>1</v>
      </c>
      <c r="AP172">
        <v>1</v>
      </c>
      <c r="AQ172">
        <v>1</v>
      </c>
      <c r="AU172">
        <v>1</v>
      </c>
      <c r="AW172">
        <v>1</v>
      </c>
      <c r="AZ172">
        <v>1</v>
      </c>
      <c r="BD172">
        <v>1</v>
      </c>
      <c r="BG172">
        <v>1</v>
      </c>
      <c r="BJ172">
        <v>1</v>
      </c>
      <c r="BL172">
        <v>1</v>
      </c>
      <c r="BN172">
        <v>1</v>
      </c>
      <c r="BO172">
        <v>1</v>
      </c>
      <c r="BS172" s="13">
        <v>50</v>
      </c>
      <c r="BT172">
        <v>2</v>
      </c>
      <c r="BU172">
        <v>1</v>
      </c>
      <c r="BV172">
        <v>3</v>
      </c>
      <c r="BW172" s="20">
        <v>76.5</v>
      </c>
      <c r="BX172" s="20">
        <v>20</v>
      </c>
      <c r="BY172" s="20">
        <v>76.5</v>
      </c>
      <c r="BZ172" s="20"/>
      <c r="CD172">
        <v>1</v>
      </c>
      <c r="CF172">
        <v>1</v>
      </c>
      <c r="CG172">
        <v>1</v>
      </c>
      <c r="CT172" s="16">
        <v>14</v>
      </c>
      <c r="CU172" s="16">
        <v>14</v>
      </c>
      <c r="CV172" s="16">
        <v>13</v>
      </c>
      <c r="CW172" s="16">
        <v>14</v>
      </c>
      <c r="CX172" s="16">
        <v>14</v>
      </c>
      <c r="CY172" s="16">
        <v>13</v>
      </c>
      <c r="CZ172" s="16">
        <v>13</v>
      </c>
      <c r="DA172" s="16">
        <v>13</v>
      </c>
      <c r="DB172" s="16">
        <v>13</v>
      </c>
      <c r="DC172" s="16">
        <v>13</v>
      </c>
      <c r="DD172">
        <v>1</v>
      </c>
      <c r="DE172">
        <v>1</v>
      </c>
      <c r="DF172">
        <v>1</v>
      </c>
      <c r="DG172">
        <v>1</v>
      </c>
      <c r="DJ172">
        <v>1</v>
      </c>
      <c r="DM172" t="s">
        <v>276</v>
      </c>
      <c r="DN172" t="s">
        <v>277</v>
      </c>
      <c r="DO172" s="13">
        <v>6</v>
      </c>
      <c r="DP172" s="13">
        <v>6</v>
      </c>
      <c r="DQ172" s="13">
        <v>6</v>
      </c>
      <c r="DR172" s="13">
        <v>10</v>
      </c>
      <c r="DV172">
        <v>1</v>
      </c>
      <c r="EA172">
        <v>1</v>
      </c>
      <c r="EF172">
        <v>4</v>
      </c>
      <c r="EG172" t="s">
        <v>278</v>
      </c>
      <c r="EH172">
        <v>2</v>
      </c>
      <c r="EI172">
        <v>1</v>
      </c>
    </row>
    <row r="173" spans="1:139" x14ac:dyDescent="0.25">
      <c r="A173" s="9">
        <v>43585.649097222224</v>
      </c>
      <c r="B173">
        <v>40</v>
      </c>
      <c r="C173">
        <v>72</v>
      </c>
      <c r="D173">
        <v>5</v>
      </c>
      <c r="E173" s="1">
        <v>2</v>
      </c>
      <c r="F173">
        <v>6</v>
      </c>
      <c r="G173">
        <v>4</v>
      </c>
      <c r="H173" s="1">
        <v>2</v>
      </c>
      <c r="I173">
        <v>3</v>
      </c>
      <c r="J173">
        <v>2</v>
      </c>
      <c r="K173">
        <v>5</v>
      </c>
      <c r="P173" s="13">
        <v>14</v>
      </c>
      <c r="S173">
        <v>1</v>
      </c>
      <c r="W173">
        <v>1</v>
      </c>
      <c r="AE173">
        <v>1</v>
      </c>
      <c r="AJ173">
        <v>1</v>
      </c>
      <c r="AK173" t="s">
        <v>314</v>
      </c>
      <c r="AL173" s="16">
        <v>4</v>
      </c>
      <c r="AM173" s="13">
        <v>8</v>
      </c>
      <c r="AN173">
        <v>3</v>
      </c>
      <c r="AO173" t="s">
        <v>315</v>
      </c>
      <c r="AP173">
        <v>1</v>
      </c>
      <c r="AU173">
        <v>1</v>
      </c>
      <c r="AX173">
        <v>1</v>
      </c>
      <c r="BA173">
        <v>1</v>
      </c>
      <c r="BD173">
        <v>1</v>
      </c>
      <c r="BG173">
        <v>1</v>
      </c>
      <c r="BH173">
        <v>1</v>
      </c>
      <c r="BK173" t="s">
        <v>316</v>
      </c>
      <c r="BL173">
        <v>1</v>
      </c>
      <c r="BN173">
        <v>1</v>
      </c>
      <c r="BS173" s="13">
        <v>85</v>
      </c>
      <c r="BT173">
        <v>2</v>
      </c>
      <c r="BU173">
        <v>1</v>
      </c>
      <c r="BV173">
        <v>3</v>
      </c>
      <c r="BW173" s="20" t="s">
        <v>1501</v>
      </c>
      <c r="BX173" s="20"/>
      <c r="BY173" s="20"/>
      <c r="BZ173" s="20"/>
      <c r="CD173">
        <v>1</v>
      </c>
      <c r="CI173">
        <v>1</v>
      </c>
      <c r="CJ173" t="s">
        <v>317</v>
      </c>
      <c r="CL173">
        <v>1</v>
      </c>
      <c r="CP173">
        <v>1</v>
      </c>
      <c r="CT173" s="16">
        <v>13</v>
      </c>
      <c r="CU173" s="16">
        <v>15</v>
      </c>
      <c r="CV173" s="16">
        <v>13</v>
      </c>
      <c r="CW173" s="16">
        <v>15</v>
      </c>
      <c r="CX173" s="16">
        <v>14</v>
      </c>
      <c r="CY173" s="16">
        <v>14</v>
      </c>
      <c r="CZ173" s="16">
        <v>13</v>
      </c>
      <c r="DA173" s="16">
        <v>13</v>
      </c>
      <c r="DB173" s="16">
        <v>13</v>
      </c>
      <c r="DC173" s="16">
        <v>13</v>
      </c>
      <c r="DD173">
        <v>1</v>
      </c>
      <c r="DE173">
        <v>1</v>
      </c>
      <c r="DK173">
        <v>1</v>
      </c>
      <c r="DL173" t="s">
        <v>318</v>
      </c>
      <c r="DM173" t="s">
        <v>319</v>
      </c>
      <c r="DN173" t="s">
        <v>320</v>
      </c>
      <c r="DO173" s="13">
        <v>7</v>
      </c>
      <c r="DP173" s="13">
        <v>7</v>
      </c>
      <c r="DQ173" s="13">
        <v>6</v>
      </c>
      <c r="DR173" s="13">
        <v>7</v>
      </c>
      <c r="DT173">
        <v>1</v>
      </c>
      <c r="DY173">
        <v>1</v>
      </c>
      <c r="EE173">
        <v>1</v>
      </c>
      <c r="EH173">
        <v>2</v>
      </c>
      <c r="EI173">
        <v>1</v>
      </c>
    </row>
    <row r="174" spans="1:139" x14ac:dyDescent="0.25">
      <c r="A174" s="9">
        <v>43585.832962962966</v>
      </c>
      <c r="B174">
        <v>0</v>
      </c>
      <c r="C174">
        <v>100</v>
      </c>
      <c r="D174">
        <v>5</v>
      </c>
      <c r="E174" s="1">
        <v>3</v>
      </c>
      <c r="F174">
        <v>7</v>
      </c>
      <c r="G174">
        <v>4</v>
      </c>
      <c r="H174" s="1">
        <v>4</v>
      </c>
      <c r="I174">
        <v>1</v>
      </c>
      <c r="J174">
        <v>1</v>
      </c>
      <c r="K174">
        <v>5</v>
      </c>
      <c r="P174" s="13">
        <v>29</v>
      </c>
      <c r="S174">
        <v>1</v>
      </c>
      <c r="Z174">
        <v>1</v>
      </c>
      <c r="AB174">
        <v>1</v>
      </c>
      <c r="AH174">
        <v>1</v>
      </c>
      <c r="AL174" s="16">
        <v>1</v>
      </c>
      <c r="AM174" s="13">
        <v>1</v>
      </c>
      <c r="AN174">
        <v>1</v>
      </c>
      <c r="AO174" t="s">
        <v>471</v>
      </c>
      <c r="AP174">
        <v>1</v>
      </c>
      <c r="AS174">
        <v>1</v>
      </c>
      <c r="AW174">
        <v>1</v>
      </c>
      <c r="AY174">
        <v>1</v>
      </c>
      <c r="BD174">
        <v>1</v>
      </c>
      <c r="BG174">
        <v>1</v>
      </c>
      <c r="BH174">
        <v>1</v>
      </c>
      <c r="BK174" t="s">
        <v>472</v>
      </c>
      <c r="BL174">
        <v>1</v>
      </c>
      <c r="BN174">
        <v>1</v>
      </c>
      <c r="BP174">
        <v>1</v>
      </c>
      <c r="BS174" s="13">
        <v>100</v>
      </c>
      <c r="BW174" s="20"/>
      <c r="BX174" s="20"/>
      <c r="BY174" s="20"/>
      <c r="BZ174" s="20"/>
      <c r="CA174">
        <v>1</v>
      </c>
      <c r="CI174">
        <v>1</v>
      </c>
      <c r="CJ174" t="s">
        <v>473</v>
      </c>
      <c r="CK174" t="s">
        <v>474</v>
      </c>
      <c r="CL174">
        <v>1</v>
      </c>
      <c r="CP174">
        <v>1</v>
      </c>
      <c r="CT174" s="16">
        <v>14</v>
      </c>
      <c r="CV174" s="16">
        <v>14</v>
      </c>
      <c r="CX174" s="16">
        <v>16</v>
      </c>
      <c r="CY174" s="16">
        <v>13</v>
      </c>
      <c r="CZ174" s="16">
        <v>13</v>
      </c>
      <c r="DA174" s="16">
        <v>14</v>
      </c>
      <c r="DB174" s="16">
        <v>13</v>
      </c>
      <c r="DC174" s="16">
        <v>14</v>
      </c>
      <c r="DH174">
        <v>1</v>
      </c>
      <c r="DI174">
        <v>1</v>
      </c>
      <c r="DM174" t="s">
        <v>475</v>
      </c>
      <c r="DN174" t="s">
        <v>476</v>
      </c>
      <c r="DO174" s="13">
        <v>8</v>
      </c>
      <c r="DP174" s="13">
        <v>8</v>
      </c>
      <c r="DQ174" s="13">
        <v>6</v>
      </c>
      <c r="DR174" s="13">
        <v>9</v>
      </c>
      <c r="DU174">
        <v>1</v>
      </c>
      <c r="DV174">
        <v>1</v>
      </c>
      <c r="DZ174">
        <v>1</v>
      </c>
      <c r="EC174">
        <v>1</v>
      </c>
      <c r="EF174">
        <v>6</v>
      </c>
      <c r="EG174" t="s">
        <v>477</v>
      </c>
      <c r="EH174">
        <v>1</v>
      </c>
      <c r="EI174">
        <v>1</v>
      </c>
    </row>
    <row r="175" spans="1:139" x14ac:dyDescent="0.25">
      <c r="A175" s="10">
        <v>43587.424386574072</v>
      </c>
      <c r="B175">
        <v>100</v>
      </c>
      <c r="C175">
        <v>100</v>
      </c>
      <c r="D175">
        <v>4</v>
      </c>
      <c r="E175">
        <v>3</v>
      </c>
      <c r="F175">
        <v>5</v>
      </c>
      <c r="G175">
        <v>4</v>
      </c>
      <c r="H175">
        <v>4</v>
      </c>
      <c r="I175">
        <v>4</v>
      </c>
      <c r="J175">
        <v>1</v>
      </c>
      <c r="K175">
        <v>5</v>
      </c>
      <c r="P175" s="13">
        <v>10</v>
      </c>
      <c r="S175">
        <v>1</v>
      </c>
      <c r="W175">
        <v>1</v>
      </c>
      <c r="AA175">
        <v>1</v>
      </c>
      <c r="AH175">
        <v>1</v>
      </c>
      <c r="AJ175">
        <v>1</v>
      </c>
      <c r="AK175" t="s">
        <v>646</v>
      </c>
      <c r="AL175" s="16">
        <v>1</v>
      </c>
      <c r="AM175" s="13">
        <v>8</v>
      </c>
      <c r="AN175">
        <v>2</v>
      </c>
      <c r="AO175" t="s">
        <v>647</v>
      </c>
      <c r="AP175">
        <v>1</v>
      </c>
      <c r="AU175">
        <v>1</v>
      </c>
      <c r="AX175">
        <v>1</v>
      </c>
      <c r="AZ175">
        <v>1</v>
      </c>
      <c r="BD175">
        <v>1</v>
      </c>
      <c r="BG175">
        <v>1</v>
      </c>
      <c r="BJ175">
        <v>1</v>
      </c>
      <c r="BL175">
        <v>1</v>
      </c>
      <c r="BN175">
        <v>1</v>
      </c>
      <c r="BO175">
        <v>1</v>
      </c>
      <c r="BS175" s="13">
        <v>100</v>
      </c>
      <c r="BW175" s="20">
        <v>100</v>
      </c>
      <c r="BX175" s="20">
        <v>50</v>
      </c>
      <c r="BY175" s="20"/>
      <c r="BZ175" s="20"/>
      <c r="CT175" s="16">
        <v>14</v>
      </c>
      <c r="CU175" s="16">
        <v>15</v>
      </c>
      <c r="CV175" s="16">
        <v>13</v>
      </c>
      <c r="CW175" s="16">
        <v>15</v>
      </c>
      <c r="CX175" s="16">
        <v>16</v>
      </c>
      <c r="CY175" s="16">
        <v>13</v>
      </c>
      <c r="CZ175" s="16">
        <v>13</v>
      </c>
      <c r="DA175" s="16">
        <v>13</v>
      </c>
      <c r="DB175" s="16">
        <v>13</v>
      </c>
      <c r="DC175" s="16">
        <v>13</v>
      </c>
      <c r="DM175" t="s">
        <v>648</v>
      </c>
      <c r="DR175" s="13">
        <v>7</v>
      </c>
      <c r="DT175">
        <v>1</v>
      </c>
      <c r="DZ175">
        <v>1</v>
      </c>
      <c r="EE175">
        <v>1</v>
      </c>
      <c r="EH175">
        <v>1</v>
      </c>
      <c r="EI175">
        <v>1</v>
      </c>
    </row>
    <row r="176" spans="1:139" x14ac:dyDescent="0.25">
      <c r="A176" s="10">
        <v>43587.532604166663</v>
      </c>
      <c r="B176">
        <v>20</v>
      </c>
      <c r="C176">
        <v>50</v>
      </c>
      <c r="D176">
        <v>4</v>
      </c>
      <c r="E176">
        <v>6</v>
      </c>
      <c r="F176">
        <v>3</v>
      </c>
      <c r="G176">
        <v>2</v>
      </c>
      <c r="H176">
        <v>2</v>
      </c>
      <c r="I176">
        <v>2</v>
      </c>
      <c r="J176">
        <v>2</v>
      </c>
      <c r="K176">
        <v>5</v>
      </c>
      <c r="P176" s="13">
        <v>8</v>
      </c>
      <c r="S176">
        <v>5</v>
      </c>
      <c r="AL176" s="16">
        <v>4</v>
      </c>
      <c r="AM176" s="13">
        <v>7</v>
      </c>
      <c r="AN176">
        <v>1</v>
      </c>
      <c r="AO176" t="s">
        <v>667</v>
      </c>
      <c r="AP176">
        <v>1</v>
      </c>
      <c r="AU176">
        <v>1</v>
      </c>
      <c r="AV176">
        <v>1</v>
      </c>
      <c r="BA176">
        <v>1</v>
      </c>
      <c r="BD176">
        <v>1</v>
      </c>
      <c r="BG176">
        <v>1</v>
      </c>
      <c r="BJ176">
        <v>1</v>
      </c>
      <c r="BL176">
        <v>3</v>
      </c>
      <c r="BO176">
        <v>1</v>
      </c>
      <c r="BS176" s="13">
        <v>100</v>
      </c>
      <c r="BW176" s="20">
        <v>250</v>
      </c>
      <c r="BX176" s="20"/>
      <c r="BY176" s="20"/>
      <c r="BZ176" s="20"/>
      <c r="CI176">
        <v>1</v>
      </c>
      <c r="CJ176" t="s">
        <v>668</v>
      </c>
      <c r="CK176" t="s">
        <v>669</v>
      </c>
      <c r="CL176">
        <v>1</v>
      </c>
      <c r="CP176">
        <v>1</v>
      </c>
      <c r="CT176" s="16">
        <v>13</v>
      </c>
      <c r="CU176" s="16">
        <v>15</v>
      </c>
      <c r="CV176" s="16">
        <v>13</v>
      </c>
      <c r="CW176" s="16">
        <v>15</v>
      </c>
      <c r="CX176" s="16">
        <v>15</v>
      </c>
      <c r="CY176" s="16">
        <v>16</v>
      </c>
      <c r="CZ176" s="16">
        <v>14</v>
      </c>
      <c r="DA176" s="16">
        <v>13</v>
      </c>
      <c r="DB176" s="16">
        <v>13</v>
      </c>
      <c r="DC176" s="16">
        <v>13</v>
      </c>
      <c r="DD176">
        <v>1</v>
      </c>
      <c r="DE176">
        <v>1</v>
      </c>
      <c r="DM176" t="s">
        <v>670</v>
      </c>
      <c r="DN176" t="s">
        <v>671</v>
      </c>
      <c r="DO176" s="13">
        <v>7</v>
      </c>
      <c r="DP176" s="13">
        <v>8</v>
      </c>
      <c r="DQ176" s="13">
        <v>6</v>
      </c>
      <c r="DR176" s="13">
        <v>10</v>
      </c>
      <c r="DU176">
        <v>1</v>
      </c>
      <c r="DV176">
        <v>1</v>
      </c>
      <c r="EA176">
        <v>1</v>
      </c>
      <c r="EE176">
        <v>1</v>
      </c>
      <c r="EF176">
        <v>7</v>
      </c>
      <c r="EH176">
        <v>2</v>
      </c>
      <c r="EI176">
        <v>2</v>
      </c>
    </row>
    <row r="177" spans="1:139" x14ac:dyDescent="0.25">
      <c r="A177" s="10">
        <v>43590.806296296294</v>
      </c>
      <c r="B177">
        <v>30</v>
      </c>
      <c r="C177">
        <v>100</v>
      </c>
      <c r="D177">
        <v>5</v>
      </c>
      <c r="E177">
        <v>4</v>
      </c>
      <c r="F177">
        <v>4</v>
      </c>
      <c r="G177">
        <v>4</v>
      </c>
      <c r="H177">
        <v>1</v>
      </c>
      <c r="I177">
        <v>1</v>
      </c>
      <c r="J177">
        <v>1</v>
      </c>
      <c r="K177">
        <v>5</v>
      </c>
      <c r="P177" s="13">
        <v>8</v>
      </c>
      <c r="S177">
        <v>4</v>
      </c>
      <c r="AL177" s="16">
        <v>4</v>
      </c>
      <c r="AM177" s="13">
        <v>6</v>
      </c>
      <c r="AN177">
        <v>1</v>
      </c>
      <c r="AP177">
        <v>1</v>
      </c>
      <c r="AU177">
        <v>1</v>
      </c>
      <c r="AX177">
        <v>1</v>
      </c>
      <c r="AY177">
        <v>1</v>
      </c>
      <c r="BD177">
        <v>1</v>
      </c>
      <c r="BG177">
        <v>1</v>
      </c>
      <c r="BJ177">
        <v>1</v>
      </c>
      <c r="BL177">
        <v>1</v>
      </c>
      <c r="BN177">
        <v>1</v>
      </c>
      <c r="BS177" s="13">
        <v>90</v>
      </c>
      <c r="BT177">
        <v>2</v>
      </c>
      <c r="BU177">
        <v>1</v>
      </c>
      <c r="BV177">
        <v>3</v>
      </c>
      <c r="BW177" s="20"/>
      <c r="BX177" s="20"/>
      <c r="BY177" s="20"/>
      <c r="BZ177" s="20"/>
      <c r="CA177">
        <v>1</v>
      </c>
      <c r="CT177" s="16">
        <v>14</v>
      </c>
      <c r="CU177" s="16">
        <v>14</v>
      </c>
      <c r="CV177" s="16">
        <v>14</v>
      </c>
      <c r="CW177" s="16">
        <v>14</v>
      </c>
      <c r="CX177" s="16">
        <v>14</v>
      </c>
      <c r="CY177" s="16">
        <v>15</v>
      </c>
      <c r="CZ177" s="16">
        <v>15</v>
      </c>
      <c r="DA177" s="16">
        <v>14</v>
      </c>
      <c r="DB177" s="16">
        <v>14</v>
      </c>
      <c r="DC177" s="16">
        <v>15</v>
      </c>
      <c r="DD177">
        <v>1</v>
      </c>
      <c r="DJ177">
        <v>1</v>
      </c>
      <c r="DM177" t="s">
        <v>682</v>
      </c>
      <c r="DN177" t="s">
        <v>683</v>
      </c>
      <c r="DO177" s="13">
        <v>5</v>
      </c>
      <c r="DP177" s="13">
        <v>5</v>
      </c>
      <c r="DQ177" s="13">
        <v>5</v>
      </c>
      <c r="DR177" s="13">
        <v>10</v>
      </c>
      <c r="DV177">
        <v>1</v>
      </c>
      <c r="EA177">
        <v>1</v>
      </c>
      <c r="EF177">
        <v>7</v>
      </c>
      <c r="EH177">
        <v>2</v>
      </c>
      <c r="EI177">
        <v>2</v>
      </c>
    </row>
    <row r="178" spans="1:139" x14ac:dyDescent="0.25">
      <c r="A178" s="10">
        <v>43592.643414351849</v>
      </c>
      <c r="B178">
        <v>20</v>
      </c>
      <c r="C178">
        <v>23</v>
      </c>
      <c r="D178">
        <v>2</v>
      </c>
      <c r="E178">
        <v>1</v>
      </c>
      <c r="F178">
        <v>5</v>
      </c>
      <c r="G178">
        <v>3</v>
      </c>
      <c r="H178">
        <v>2</v>
      </c>
      <c r="I178">
        <v>4</v>
      </c>
      <c r="J178">
        <v>2</v>
      </c>
      <c r="K178">
        <v>5</v>
      </c>
      <c r="P178" s="13">
        <v>29</v>
      </c>
      <c r="S178">
        <v>1</v>
      </c>
      <c r="AJ178">
        <v>1</v>
      </c>
      <c r="AK178" t="s">
        <v>708</v>
      </c>
      <c r="AL178" s="16">
        <v>4</v>
      </c>
      <c r="AM178" s="13">
        <v>1</v>
      </c>
      <c r="AN178">
        <v>2</v>
      </c>
      <c r="AP178">
        <v>1</v>
      </c>
      <c r="AS178">
        <v>1</v>
      </c>
      <c r="AW178">
        <v>1</v>
      </c>
      <c r="AY178">
        <v>1</v>
      </c>
      <c r="BC178">
        <v>1</v>
      </c>
      <c r="BG178">
        <v>1</v>
      </c>
      <c r="BJ178">
        <v>1</v>
      </c>
      <c r="BL178">
        <v>1</v>
      </c>
      <c r="BN178">
        <v>1</v>
      </c>
      <c r="BO178">
        <v>1</v>
      </c>
      <c r="BP178">
        <v>1</v>
      </c>
      <c r="BS178" s="13">
        <v>95</v>
      </c>
      <c r="BW178" s="20">
        <v>100</v>
      </c>
      <c r="BX178" s="20">
        <v>50</v>
      </c>
      <c r="BY178" s="20"/>
      <c r="BZ178" s="20"/>
      <c r="CC178">
        <v>1</v>
      </c>
      <c r="CD178">
        <v>1</v>
      </c>
      <c r="CL178">
        <v>1</v>
      </c>
      <c r="CP178">
        <v>1</v>
      </c>
      <c r="CT178" s="16">
        <v>13</v>
      </c>
      <c r="CU178" s="16">
        <v>13</v>
      </c>
      <c r="CV178" s="16">
        <v>13</v>
      </c>
      <c r="CX178" s="16">
        <v>13</v>
      </c>
      <c r="CY178" s="16">
        <v>13</v>
      </c>
      <c r="CZ178" s="16">
        <v>13</v>
      </c>
      <c r="DB178" s="16">
        <v>13</v>
      </c>
      <c r="DC178" s="16">
        <v>13</v>
      </c>
      <c r="DJ178">
        <v>1</v>
      </c>
      <c r="DK178">
        <v>1</v>
      </c>
      <c r="DL178" t="s">
        <v>709</v>
      </c>
      <c r="DM178" t="s">
        <v>710</v>
      </c>
      <c r="DN178" t="s">
        <v>210</v>
      </c>
      <c r="DO178" s="13">
        <v>6</v>
      </c>
      <c r="DP178" s="13">
        <v>7</v>
      </c>
      <c r="DQ178" s="13">
        <v>5</v>
      </c>
      <c r="DR178" s="13">
        <v>9</v>
      </c>
      <c r="DU178">
        <v>1</v>
      </c>
      <c r="DW178">
        <v>1</v>
      </c>
      <c r="EA178">
        <v>1</v>
      </c>
      <c r="EF178">
        <v>4</v>
      </c>
      <c r="EH178">
        <v>2</v>
      </c>
      <c r="EI178">
        <v>2</v>
      </c>
    </row>
    <row r="179" spans="1:139" x14ac:dyDescent="0.25">
      <c r="A179" s="10">
        <v>43592.645694444444</v>
      </c>
      <c r="B179">
        <v>31</v>
      </c>
      <c r="C179">
        <v>74</v>
      </c>
      <c r="D179">
        <v>6</v>
      </c>
      <c r="E179">
        <v>6</v>
      </c>
      <c r="F179">
        <v>7</v>
      </c>
      <c r="G179">
        <v>7</v>
      </c>
      <c r="H179">
        <v>2</v>
      </c>
      <c r="I179">
        <v>1</v>
      </c>
      <c r="J179">
        <v>2</v>
      </c>
      <c r="K179">
        <v>5</v>
      </c>
      <c r="P179" s="13">
        <v>1</v>
      </c>
      <c r="S179">
        <v>4</v>
      </c>
      <c r="AL179" s="16">
        <v>4</v>
      </c>
      <c r="AM179" s="13">
        <v>8</v>
      </c>
      <c r="AN179">
        <v>1</v>
      </c>
      <c r="AO179" t="s">
        <v>715</v>
      </c>
      <c r="AP179">
        <v>1</v>
      </c>
      <c r="AU179">
        <v>1</v>
      </c>
      <c r="AV179">
        <v>1</v>
      </c>
      <c r="BA179">
        <v>1</v>
      </c>
      <c r="BD179">
        <v>1</v>
      </c>
      <c r="BE179">
        <v>1</v>
      </c>
      <c r="BH179">
        <v>1</v>
      </c>
      <c r="BL179">
        <v>5</v>
      </c>
      <c r="BM179" t="s">
        <v>716</v>
      </c>
      <c r="BN179">
        <v>1</v>
      </c>
      <c r="BO179">
        <v>1</v>
      </c>
      <c r="BS179" s="13">
        <v>97</v>
      </c>
      <c r="BT179">
        <v>2</v>
      </c>
      <c r="BU179">
        <v>1</v>
      </c>
      <c r="BV179">
        <v>3</v>
      </c>
      <c r="BW179" s="20"/>
      <c r="BX179" s="20"/>
      <c r="BY179" s="20"/>
      <c r="BZ179" s="20"/>
      <c r="CA179">
        <v>1</v>
      </c>
      <c r="CK179" t="s">
        <v>717</v>
      </c>
      <c r="CL179">
        <v>1</v>
      </c>
      <c r="CP179">
        <v>1</v>
      </c>
      <c r="CT179" s="16">
        <v>13</v>
      </c>
      <c r="CU179" s="16">
        <v>14</v>
      </c>
      <c r="CV179" s="16">
        <v>13</v>
      </c>
      <c r="CW179" s="16">
        <v>16</v>
      </c>
      <c r="CY179" s="16">
        <v>13</v>
      </c>
      <c r="CZ179" s="16">
        <v>13</v>
      </c>
      <c r="DA179" s="16">
        <v>14</v>
      </c>
      <c r="DB179" s="16">
        <v>14</v>
      </c>
      <c r="DC179" s="16">
        <v>15</v>
      </c>
      <c r="DD179">
        <v>1</v>
      </c>
      <c r="DE179">
        <v>1</v>
      </c>
      <c r="DO179" s="13">
        <v>8</v>
      </c>
      <c r="DP179" s="13">
        <v>8</v>
      </c>
      <c r="DQ179" s="13">
        <v>8</v>
      </c>
      <c r="DR179" s="13">
        <v>9</v>
      </c>
      <c r="DU179">
        <v>1</v>
      </c>
      <c r="DV179">
        <v>1</v>
      </c>
      <c r="EF179">
        <v>7</v>
      </c>
      <c r="EH179">
        <v>2</v>
      </c>
      <c r="EI179">
        <v>2</v>
      </c>
    </row>
    <row r="180" spans="1:139" x14ac:dyDescent="0.25">
      <c r="A180" s="10">
        <v>43592.679120370369</v>
      </c>
      <c r="C180">
        <v>36</v>
      </c>
      <c r="D180">
        <v>2</v>
      </c>
      <c r="E180">
        <v>3</v>
      </c>
      <c r="F180">
        <v>6</v>
      </c>
      <c r="G180">
        <v>3</v>
      </c>
      <c r="H180">
        <v>4</v>
      </c>
      <c r="I180">
        <v>1</v>
      </c>
      <c r="J180">
        <v>1</v>
      </c>
      <c r="K180">
        <v>5</v>
      </c>
      <c r="P180" s="13">
        <v>29</v>
      </c>
      <c r="S180">
        <v>2</v>
      </c>
      <c r="AL180" s="16">
        <v>3</v>
      </c>
      <c r="AM180" s="13">
        <v>5</v>
      </c>
      <c r="AN180">
        <v>1</v>
      </c>
      <c r="AP180">
        <v>1</v>
      </c>
      <c r="AU180">
        <v>1</v>
      </c>
      <c r="AX180">
        <v>1</v>
      </c>
      <c r="BA180">
        <v>1</v>
      </c>
      <c r="BB180">
        <v>1</v>
      </c>
      <c r="BG180">
        <v>1</v>
      </c>
      <c r="BK180" t="s">
        <v>750</v>
      </c>
      <c r="BL180">
        <v>1</v>
      </c>
      <c r="BN180">
        <v>1</v>
      </c>
      <c r="BS180" s="13">
        <v>97</v>
      </c>
      <c r="BW180" s="20">
        <v>200</v>
      </c>
      <c r="BX180" s="20"/>
      <c r="BY180" s="20"/>
      <c r="BZ180" s="20"/>
      <c r="CB180">
        <v>1</v>
      </c>
      <c r="CL180">
        <v>1</v>
      </c>
      <c r="CT180" s="16">
        <v>13</v>
      </c>
      <c r="CU180" s="16">
        <v>16</v>
      </c>
      <c r="CV180" s="16">
        <v>13</v>
      </c>
      <c r="CW180" s="16">
        <v>13</v>
      </c>
      <c r="CX180" s="16">
        <v>14</v>
      </c>
      <c r="CY180" s="16">
        <v>14</v>
      </c>
      <c r="CZ180" s="16">
        <v>15</v>
      </c>
      <c r="DA180" s="16">
        <v>14</v>
      </c>
      <c r="DB180" s="16">
        <v>13</v>
      </c>
      <c r="DC180" s="16">
        <v>13</v>
      </c>
      <c r="DJ180">
        <v>1</v>
      </c>
      <c r="DO180" s="13">
        <v>5</v>
      </c>
      <c r="DP180" s="13">
        <v>7</v>
      </c>
      <c r="DQ180" s="13">
        <v>5</v>
      </c>
      <c r="DR180" s="13">
        <v>10</v>
      </c>
      <c r="DV180">
        <v>1</v>
      </c>
      <c r="EB180">
        <v>1</v>
      </c>
      <c r="EF180">
        <v>4</v>
      </c>
      <c r="EH180">
        <v>2</v>
      </c>
      <c r="EI180">
        <v>2</v>
      </c>
    </row>
    <row r="181" spans="1:139" x14ac:dyDescent="0.25">
      <c r="A181" s="10">
        <v>43592.686921296299</v>
      </c>
      <c r="C181">
        <v>70</v>
      </c>
      <c r="D181">
        <v>6</v>
      </c>
      <c r="E181">
        <v>3</v>
      </c>
      <c r="F181">
        <v>6</v>
      </c>
      <c r="G181">
        <v>6</v>
      </c>
      <c r="H181">
        <v>2</v>
      </c>
      <c r="I181">
        <v>2</v>
      </c>
      <c r="J181">
        <v>2</v>
      </c>
      <c r="K181">
        <v>5</v>
      </c>
      <c r="P181" s="13">
        <v>1</v>
      </c>
      <c r="S181">
        <v>1</v>
      </c>
      <c r="AE181">
        <v>1</v>
      </c>
      <c r="AL181" s="16">
        <v>1</v>
      </c>
      <c r="AM181" s="13">
        <v>8</v>
      </c>
      <c r="AN181">
        <v>1</v>
      </c>
      <c r="AP181">
        <v>1</v>
      </c>
      <c r="AS181">
        <v>1</v>
      </c>
      <c r="AV181">
        <v>1</v>
      </c>
      <c r="BA181">
        <v>1</v>
      </c>
      <c r="BB181">
        <v>1</v>
      </c>
      <c r="BE181">
        <v>1</v>
      </c>
      <c r="BH181">
        <v>1</v>
      </c>
      <c r="BL181">
        <v>5</v>
      </c>
      <c r="BN181">
        <v>1</v>
      </c>
      <c r="BO181">
        <v>1</v>
      </c>
      <c r="BS181" s="13">
        <v>100</v>
      </c>
      <c r="BW181" s="20">
        <v>500</v>
      </c>
      <c r="BX181" s="20"/>
      <c r="BY181" s="20">
        <v>500</v>
      </c>
      <c r="BZ181" s="20"/>
      <c r="CC181">
        <v>1</v>
      </c>
      <c r="CD181">
        <v>1</v>
      </c>
      <c r="CE181">
        <v>1</v>
      </c>
      <c r="CL181">
        <v>1</v>
      </c>
      <c r="CP181">
        <v>1</v>
      </c>
      <c r="CT181" s="16">
        <v>13</v>
      </c>
      <c r="CU181" s="16">
        <v>14</v>
      </c>
      <c r="CV181" s="16">
        <v>13</v>
      </c>
      <c r="CW181" s="16">
        <v>14</v>
      </c>
      <c r="CX181" s="16">
        <v>13</v>
      </c>
      <c r="CY181" s="16">
        <v>13</v>
      </c>
      <c r="CZ181" s="16">
        <v>13</v>
      </c>
      <c r="DA181" s="16">
        <v>13</v>
      </c>
      <c r="DB181" s="16">
        <v>13</v>
      </c>
      <c r="DC181" s="16">
        <v>13</v>
      </c>
      <c r="DE181">
        <v>1</v>
      </c>
      <c r="DM181" t="s">
        <v>761</v>
      </c>
      <c r="DN181" t="s">
        <v>762</v>
      </c>
      <c r="DO181" s="13">
        <v>7</v>
      </c>
      <c r="DP181" s="13">
        <v>7</v>
      </c>
      <c r="DQ181" s="13">
        <v>5</v>
      </c>
      <c r="DR181" s="13">
        <v>7</v>
      </c>
      <c r="DU181">
        <v>1</v>
      </c>
      <c r="DV181">
        <v>1</v>
      </c>
      <c r="EA181">
        <v>1</v>
      </c>
      <c r="EF181">
        <v>5</v>
      </c>
      <c r="EH181">
        <v>1</v>
      </c>
      <c r="EI181">
        <v>2</v>
      </c>
    </row>
    <row r="182" spans="1:139" x14ac:dyDescent="0.25">
      <c r="A182" s="10">
        <v>43592.692800925928</v>
      </c>
      <c r="B182">
        <v>35</v>
      </c>
      <c r="C182">
        <v>15</v>
      </c>
      <c r="D182">
        <v>2</v>
      </c>
      <c r="E182">
        <v>4</v>
      </c>
      <c r="F182">
        <v>3</v>
      </c>
      <c r="G182">
        <v>6</v>
      </c>
      <c r="H182">
        <v>4</v>
      </c>
      <c r="I182">
        <v>1</v>
      </c>
      <c r="J182">
        <v>1</v>
      </c>
      <c r="K182">
        <v>5</v>
      </c>
      <c r="P182" s="13">
        <v>26</v>
      </c>
      <c r="S182">
        <v>4</v>
      </c>
      <c r="AL182" s="16">
        <v>2</v>
      </c>
      <c r="AM182" s="13">
        <v>5</v>
      </c>
      <c r="AN182">
        <v>1</v>
      </c>
      <c r="AP182">
        <v>1</v>
      </c>
      <c r="AU182">
        <v>1</v>
      </c>
      <c r="AX182">
        <v>1</v>
      </c>
      <c r="BA182">
        <v>1</v>
      </c>
      <c r="BD182">
        <v>1</v>
      </c>
      <c r="BG182">
        <v>1</v>
      </c>
      <c r="BJ182">
        <v>1</v>
      </c>
      <c r="BL182">
        <v>2</v>
      </c>
      <c r="BN182">
        <v>1</v>
      </c>
      <c r="BO182">
        <v>1</v>
      </c>
      <c r="BS182" s="13">
        <v>90</v>
      </c>
      <c r="BT182">
        <v>2</v>
      </c>
      <c r="BU182">
        <v>1</v>
      </c>
      <c r="BV182">
        <v>3</v>
      </c>
      <c r="BW182" s="20">
        <v>99</v>
      </c>
      <c r="BX182" s="20">
        <v>79</v>
      </c>
      <c r="BY182" s="20">
        <v>69</v>
      </c>
      <c r="BZ182" s="20"/>
      <c r="CC182">
        <v>1</v>
      </c>
      <c r="CD182">
        <v>1</v>
      </c>
      <c r="CT182" s="16">
        <v>14</v>
      </c>
      <c r="CU182" s="16">
        <v>14</v>
      </c>
      <c r="CV182" s="16">
        <v>15</v>
      </c>
      <c r="CW182" s="16">
        <v>14</v>
      </c>
      <c r="CX182" s="16">
        <v>15</v>
      </c>
      <c r="CY182" s="16">
        <v>14</v>
      </c>
      <c r="CZ182" s="16">
        <v>13</v>
      </c>
      <c r="DA182" s="16">
        <v>13</v>
      </c>
      <c r="DB182" s="16">
        <v>13</v>
      </c>
      <c r="DC182" s="16">
        <v>13</v>
      </c>
      <c r="DE182">
        <v>1</v>
      </c>
      <c r="DF182">
        <v>1</v>
      </c>
      <c r="DG182">
        <v>1</v>
      </c>
      <c r="DH182">
        <v>1</v>
      </c>
      <c r="DJ182">
        <v>1</v>
      </c>
      <c r="DM182" t="s">
        <v>768</v>
      </c>
      <c r="DN182" t="s">
        <v>769</v>
      </c>
      <c r="DO182" s="13">
        <v>6</v>
      </c>
      <c r="DP182" s="13">
        <v>6</v>
      </c>
      <c r="DQ182" s="13">
        <v>5</v>
      </c>
      <c r="DR182" s="13">
        <v>10</v>
      </c>
      <c r="DU182">
        <v>1</v>
      </c>
      <c r="DV182">
        <v>1</v>
      </c>
      <c r="EA182">
        <v>1</v>
      </c>
      <c r="EF182">
        <v>4</v>
      </c>
      <c r="EH182">
        <v>2</v>
      </c>
      <c r="EI182">
        <v>1</v>
      </c>
    </row>
    <row r="183" spans="1:139" x14ac:dyDescent="0.25">
      <c r="A183" s="10">
        <v>43592.75141203704</v>
      </c>
      <c r="B183">
        <v>80</v>
      </c>
      <c r="D183">
        <v>4</v>
      </c>
      <c r="E183">
        <v>1</v>
      </c>
      <c r="F183">
        <v>4</v>
      </c>
      <c r="G183">
        <v>5</v>
      </c>
      <c r="H183">
        <v>4</v>
      </c>
      <c r="I183">
        <v>1</v>
      </c>
      <c r="J183">
        <v>1</v>
      </c>
      <c r="K183">
        <v>5</v>
      </c>
      <c r="P183" s="13">
        <v>15</v>
      </c>
      <c r="S183">
        <v>1</v>
      </c>
      <c r="Z183">
        <v>1</v>
      </c>
      <c r="AB183">
        <v>1</v>
      </c>
      <c r="AH183">
        <v>1</v>
      </c>
      <c r="AL183" s="16">
        <v>4</v>
      </c>
      <c r="AM183" s="13">
        <v>6</v>
      </c>
      <c r="AN183">
        <v>1</v>
      </c>
      <c r="AP183">
        <v>1</v>
      </c>
      <c r="AS183">
        <v>1</v>
      </c>
      <c r="AX183">
        <v>1</v>
      </c>
      <c r="AZ183">
        <v>1</v>
      </c>
      <c r="BC183">
        <v>1</v>
      </c>
      <c r="BG183">
        <v>1</v>
      </c>
      <c r="BJ183">
        <v>1</v>
      </c>
      <c r="BL183">
        <v>2</v>
      </c>
      <c r="BN183">
        <v>1</v>
      </c>
      <c r="BP183">
        <v>1</v>
      </c>
      <c r="BS183" s="13">
        <v>80</v>
      </c>
      <c r="BW183" s="20">
        <v>300</v>
      </c>
      <c r="BX183" s="20"/>
      <c r="BY183" s="20"/>
      <c r="BZ183" s="20"/>
      <c r="CB183">
        <v>1</v>
      </c>
      <c r="CC183">
        <v>1</v>
      </c>
      <c r="CD183">
        <v>1</v>
      </c>
      <c r="CL183">
        <v>1</v>
      </c>
      <c r="CP183">
        <v>1</v>
      </c>
      <c r="CT183" s="16">
        <v>13</v>
      </c>
      <c r="CU183" s="16">
        <v>15</v>
      </c>
      <c r="CV183" s="16">
        <v>14</v>
      </c>
      <c r="CW183" s="16">
        <v>16</v>
      </c>
      <c r="CX183" s="16">
        <v>14</v>
      </c>
      <c r="CY183" s="16">
        <v>14</v>
      </c>
      <c r="CZ183" s="16">
        <v>14</v>
      </c>
      <c r="DA183" s="16">
        <v>14</v>
      </c>
      <c r="DB183" s="16">
        <v>14</v>
      </c>
      <c r="DC183" s="16">
        <v>14</v>
      </c>
      <c r="DD183">
        <v>1</v>
      </c>
      <c r="DO183" s="13">
        <v>7</v>
      </c>
      <c r="DP183" s="13">
        <v>7</v>
      </c>
      <c r="DQ183" s="13">
        <v>7</v>
      </c>
      <c r="DR183" s="13">
        <v>6</v>
      </c>
      <c r="DU183">
        <v>1</v>
      </c>
      <c r="DV183">
        <v>1</v>
      </c>
      <c r="EA183">
        <v>1</v>
      </c>
      <c r="EF183">
        <v>7</v>
      </c>
      <c r="EH183">
        <v>2</v>
      </c>
      <c r="EI183">
        <v>2</v>
      </c>
    </row>
    <row r="184" spans="1:139" x14ac:dyDescent="0.25">
      <c r="A184" s="10">
        <v>43592.864965277775</v>
      </c>
      <c r="B184">
        <v>38</v>
      </c>
      <c r="C184">
        <v>71</v>
      </c>
      <c r="D184">
        <v>4</v>
      </c>
      <c r="E184">
        <v>2</v>
      </c>
      <c r="F184">
        <v>6</v>
      </c>
      <c r="G184">
        <v>3</v>
      </c>
      <c r="H184">
        <v>1</v>
      </c>
      <c r="I184">
        <v>2</v>
      </c>
      <c r="J184">
        <v>1</v>
      </c>
      <c r="K184">
        <v>5</v>
      </c>
      <c r="P184" s="13">
        <v>19</v>
      </c>
      <c r="S184">
        <v>4</v>
      </c>
      <c r="AL184" s="16">
        <v>3</v>
      </c>
      <c r="AM184" s="13">
        <v>9</v>
      </c>
      <c r="AN184">
        <v>3</v>
      </c>
      <c r="AO184" t="s">
        <v>800</v>
      </c>
      <c r="AP184">
        <v>1</v>
      </c>
      <c r="AS184">
        <v>1</v>
      </c>
      <c r="AW184">
        <v>1</v>
      </c>
      <c r="AZ184">
        <v>1</v>
      </c>
      <c r="BD184">
        <v>1</v>
      </c>
      <c r="BG184">
        <v>1</v>
      </c>
      <c r="BH184">
        <v>1</v>
      </c>
      <c r="BK184" t="s">
        <v>801</v>
      </c>
      <c r="BL184">
        <v>2</v>
      </c>
      <c r="BN184">
        <v>1</v>
      </c>
      <c r="BP184">
        <v>1</v>
      </c>
      <c r="BS184" s="13">
        <v>100</v>
      </c>
      <c r="BW184" s="20">
        <v>295</v>
      </c>
      <c r="BX184" s="20"/>
      <c r="BY184" s="20"/>
      <c r="BZ184" s="20">
        <v>230</v>
      </c>
      <c r="CI184">
        <v>1</v>
      </c>
      <c r="CJ184" t="s">
        <v>802</v>
      </c>
      <c r="CL184">
        <v>1</v>
      </c>
      <c r="CP184">
        <v>1</v>
      </c>
      <c r="CT184" s="16">
        <v>13</v>
      </c>
      <c r="CU184" s="16">
        <v>15</v>
      </c>
      <c r="CV184" s="16">
        <v>13</v>
      </c>
      <c r="CW184" s="16">
        <v>14</v>
      </c>
      <c r="CX184" s="16">
        <v>13</v>
      </c>
      <c r="CY184" s="16">
        <v>14</v>
      </c>
      <c r="CZ184" s="16">
        <v>13</v>
      </c>
      <c r="DA184" s="16">
        <v>14</v>
      </c>
      <c r="DB184" s="16">
        <v>13</v>
      </c>
      <c r="DC184" s="16">
        <v>14</v>
      </c>
      <c r="DJ184">
        <v>1</v>
      </c>
      <c r="DO184" s="13">
        <v>6</v>
      </c>
      <c r="DP184" s="13">
        <v>6</v>
      </c>
      <c r="DQ184" s="13">
        <v>6</v>
      </c>
      <c r="DR184" s="13">
        <v>10</v>
      </c>
      <c r="DZ184">
        <v>1</v>
      </c>
      <c r="EE184">
        <v>1</v>
      </c>
      <c r="EF184">
        <v>5</v>
      </c>
      <c r="EH184">
        <v>2</v>
      </c>
      <c r="EI184">
        <v>2</v>
      </c>
    </row>
    <row r="185" spans="1:139" x14ac:dyDescent="0.25">
      <c r="A185" s="10">
        <v>43592.896331018521</v>
      </c>
      <c r="B185">
        <v>85</v>
      </c>
      <c r="C185">
        <v>100</v>
      </c>
      <c r="D185">
        <v>4</v>
      </c>
      <c r="E185">
        <v>1</v>
      </c>
      <c r="F185">
        <v>3</v>
      </c>
      <c r="G185">
        <v>7</v>
      </c>
      <c r="H185">
        <v>2</v>
      </c>
      <c r="I185">
        <v>2</v>
      </c>
      <c r="J185">
        <v>2</v>
      </c>
      <c r="K185">
        <v>5</v>
      </c>
      <c r="P185" s="13">
        <v>8</v>
      </c>
      <c r="S185">
        <v>4</v>
      </c>
      <c r="AL185" s="16">
        <v>5</v>
      </c>
      <c r="AM185" s="13">
        <v>8</v>
      </c>
      <c r="AN185">
        <v>1</v>
      </c>
      <c r="AO185" t="s">
        <v>810</v>
      </c>
      <c r="AP185">
        <v>1</v>
      </c>
      <c r="AU185">
        <v>1</v>
      </c>
      <c r="AV185">
        <v>1</v>
      </c>
      <c r="BA185">
        <v>1</v>
      </c>
      <c r="BB185">
        <v>1</v>
      </c>
      <c r="BG185">
        <v>1</v>
      </c>
      <c r="BJ185">
        <v>1</v>
      </c>
      <c r="BL185">
        <v>2</v>
      </c>
      <c r="BN185">
        <v>1</v>
      </c>
      <c r="BS185" s="13">
        <v>100</v>
      </c>
      <c r="BW185" s="20">
        <v>350</v>
      </c>
      <c r="BX185" s="20">
        <v>200</v>
      </c>
      <c r="BY185" s="20"/>
      <c r="BZ185" s="20"/>
      <c r="CB185">
        <v>1</v>
      </c>
      <c r="CD185">
        <v>1</v>
      </c>
      <c r="CF185">
        <v>1</v>
      </c>
      <c r="CK185" t="s">
        <v>811</v>
      </c>
      <c r="CL185">
        <v>1</v>
      </c>
      <c r="CT185" s="16">
        <v>18</v>
      </c>
      <c r="CU185" s="16">
        <v>16</v>
      </c>
      <c r="CV185" s="16">
        <v>15</v>
      </c>
      <c r="CW185" s="16">
        <v>14</v>
      </c>
      <c r="CX185" s="16">
        <v>16</v>
      </c>
      <c r="CY185" s="16">
        <v>15</v>
      </c>
      <c r="CZ185" s="16">
        <v>15</v>
      </c>
      <c r="DA185" s="16">
        <v>14</v>
      </c>
      <c r="DB185" s="16">
        <v>16</v>
      </c>
      <c r="DC185" s="16">
        <v>14</v>
      </c>
      <c r="DD185">
        <v>1</v>
      </c>
      <c r="DE185">
        <v>1</v>
      </c>
      <c r="DF185">
        <v>1</v>
      </c>
      <c r="DI185">
        <v>1</v>
      </c>
      <c r="DJ185">
        <v>1</v>
      </c>
      <c r="DM185" t="s">
        <v>812</v>
      </c>
      <c r="DN185" t="s">
        <v>813</v>
      </c>
      <c r="DO185" s="13">
        <v>5</v>
      </c>
      <c r="DP185" s="13">
        <v>8</v>
      </c>
      <c r="DQ185" s="13">
        <v>5</v>
      </c>
      <c r="DR185" s="13">
        <v>7</v>
      </c>
      <c r="DT185">
        <v>1</v>
      </c>
      <c r="DV185">
        <v>1</v>
      </c>
      <c r="EA185">
        <v>1</v>
      </c>
      <c r="EH185">
        <v>1</v>
      </c>
      <c r="EI185">
        <v>1</v>
      </c>
    </row>
    <row r="186" spans="1:139" x14ac:dyDescent="0.25">
      <c r="A186" s="10">
        <v>43593.287638888891</v>
      </c>
      <c r="B186">
        <v>50</v>
      </c>
      <c r="C186">
        <v>85</v>
      </c>
      <c r="D186">
        <v>4</v>
      </c>
      <c r="E186">
        <v>3</v>
      </c>
      <c r="F186">
        <v>1</v>
      </c>
      <c r="G186">
        <v>6</v>
      </c>
      <c r="H186">
        <v>3</v>
      </c>
      <c r="I186">
        <v>2</v>
      </c>
      <c r="K186">
        <v>5</v>
      </c>
      <c r="P186" s="13">
        <v>18</v>
      </c>
      <c r="S186">
        <v>3</v>
      </c>
      <c r="AL186" s="16">
        <v>4</v>
      </c>
      <c r="AM186" s="13">
        <v>7</v>
      </c>
      <c r="AN186">
        <v>2</v>
      </c>
      <c r="AO186" t="s">
        <v>846</v>
      </c>
      <c r="AP186">
        <v>1</v>
      </c>
      <c r="AU186">
        <v>1</v>
      </c>
      <c r="AW186">
        <v>1</v>
      </c>
      <c r="BA186">
        <v>1</v>
      </c>
      <c r="BC186">
        <v>1</v>
      </c>
      <c r="BG186">
        <v>1</v>
      </c>
      <c r="BJ186">
        <v>1</v>
      </c>
      <c r="BL186">
        <v>1</v>
      </c>
      <c r="BN186">
        <v>1</v>
      </c>
      <c r="BS186" s="13">
        <v>95</v>
      </c>
      <c r="BT186">
        <v>1</v>
      </c>
      <c r="BU186">
        <v>2</v>
      </c>
      <c r="BV186">
        <v>3</v>
      </c>
      <c r="BW186" s="20">
        <v>100</v>
      </c>
      <c r="BX186" s="20"/>
      <c r="BY186" s="20"/>
      <c r="BZ186" s="20"/>
      <c r="CK186" t="s">
        <v>847</v>
      </c>
      <c r="CL186">
        <v>1</v>
      </c>
      <c r="CT186" s="16">
        <v>18</v>
      </c>
      <c r="CU186" s="16">
        <v>15</v>
      </c>
      <c r="CV186" s="16">
        <v>15</v>
      </c>
      <c r="CW186" s="16">
        <v>16</v>
      </c>
      <c r="CX186" s="16">
        <v>15</v>
      </c>
      <c r="CY186" s="16">
        <v>15</v>
      </c>
      <c r="CZ186" s="16">
        <v>16</v>
      </c>
      <c r="DA186" s="16">
        <v>15</v>
      </c>
      <c r="DB186" s="16">
        <v>15</v>
      </c>
      <c r="DC186" s="16">
        <v>16</v>
      </c>
      <c r="DF186">
        <v>1</v>
      </c>
      <c r="DJ186">
        <v>1</v>
      </c>
      <c r="DN186" t="s">
        <v>848</v>
      </c>
      <c r="DO186" s="13">
        <v>5</v>
      </c>
      <c r="DP186" s="13">
        <v>5</v>
      </c>
      <c r="DQ186" s="13">
        <v>5</v>
      </c>
      <c r="DR186" s="13">
        <v>10</v>
      </c>
      <c r="DU186">
        <v>1</v>
      </c>
      <c r="DV186">
        <v>1</v>
      </c>
      <c r="DZ186">
        <v>1</v>
      </c>
      <c r="EA186">
        <v>1</v>
      </c>
      <c r="EE186">
        <v>1</v>
      </c>
      <c r="EF186">
        <v>4</v>
      </c>
      <c r="EH186">
        <v>1</v>
      </c>
      <c r="EI186">
        <v>1</v>
      </c>
    </row>
    <row r="187" spans="1:139" x14ac:dyDescent="0.25">
      <c r="A187" s="10">
        <v>43593.467430555553</v>
      </c>
      <c r="C187">
        <v>43</v>
      </c>
      <c r="D187">
        <v>4</v>
      </c>
      <c r="E187">
        <v>4</v>
      </c>
      <c r="F187">
        <v>7</v>
      </c>
      <c r="G187">
        <v>3</v>
      </c>
      <c r="H187">
        <v>2</v>
      </c>
      <c r="I187">
        <v>2</v>
      </c>
      <c r="J187">
        <v>2</v>
      </c>
      <c r="K187">
        <v>5</v>
      </c>
      <c r="P187" s="13">
        <v>1</v>
      </c>
      <c r="S187">
        <v>2</v>
      </c>
      <c r="AL187" s="16">
        <v>4</v>
      </c>
      <c r="AM187" s="13">
        <v>7</v>
      </c>
      <c r="AN187">
        <v>1</v>
      </c>
      <c r="AO187" t="s">
        <v>891</v>
      </c>
      <c r="AP187">
        <v>1</v>
      </c>
      <c r="AU187">
        <v>1</v>
      </c>
      <c r="AV187">
        <v>1</v>
      </c>
      <c r="BA187">
        <v>1</v>
      </c>
      <c r="BC187">
        <v>1</v>
      </c>
      <c r="BG187">
        <v>1</v>
      </c>
      <c r="BH187">
        <v>1</v>
      </c>
      <c r="BK187" t="s">
        <v>892</v>
      </c>
      <c r="BL187">
        <v>2</v>
      </c>
      <c r="BN187">
        <v>1</v>
      </c>
      <c r="BO187">
        <v>1</v>
      </c>
      <c r="BS187" s="13">
        <v>75</v>
      </c>
      <c r="BW187" s="20"/>
      <c r="BX187" s="20"/>
      <c r="BY187" s="20"/>
      <c r="BZ187" s="20"/>
      <c r="CA187">
        <v>1</v>
      </c>
      <c r="CB187">
        <v>1</v>
      </c>
      <c r="CC187">
        <v>1</v>
      </c>
      <c r="CD187">
        <v>1</v>
      </c>
      <c r="CL187">
        <v>1</v>
      </c>
      <c r="CP187">
        <v>1</v>
      </c>
      <c r="CT187" s="16">
        <v>13</v>
      </c>
      <c r="CU187" s="16">
        <v>14</v>
      </c>
      <c r="CV187" s="16">
        <v>13</v>
      </c>
      <c r="CW187" s="16">
        <v>14</v>
      </c>
      <c r="CX187" s="16">
        <v>14</v>
      </c>
      <c r="CY187" s="16">
        <v>14</v>
      </c>
      <c r="CZ187" s="16">
        <v>13</v>
      </c>
      <c r="DA187" s="16">
        <v>13</v>
      </c>
      <c r="DB187" s="16">
        <v>13</v>
      </c>
      <c r="DC187" s="16">
        <v>15</v>
      </c>
      <c r="DD187">
        <v>1</v>
      </c>
      <c r="DE187">
        <v>1</v>
      </c>
      <c r="DF187">
        <v>1</v>
      </c>
      <c r="DG187">
        <v>1</v>
      </c>
      <c r="DI187">
        <v>1</v>
      </c>
      <c r="DJ187">
        <v>1</v>
      </c>
      <c r="DM187" t="s">
        <v>893</v>
      </c>
      <c r="DN187" t="s">
        <v>894</v>
      </c>
      <c r="DO187" s="13">
        <v>8</v>
      </c>
      <c r="DP187" s="13">
        <v>8</v>
      </c>
      <c r="DQ187" s="13">
        <v>5</v>
      </c>
      <c r="DR187" s="13">
        <v>7</v>
      </c>
      <c r="DU187">
        <v>1</v>
      </c>
      <c r="DY187">
        <v>1</v>
      </c>
      <c r="EB187">
        <v>1</v>
      </c>
      <c r="EF187">
        <v>3</v>
      </c>
      <c r="EG187" t="s">
        <v>895</v>
      </c>
      <c r="EH187">
        <v>2</v>
      </c>
      <c r="EI187">
        <v>1</v>
      </c>
    </row>
    <row r="188" spans="1:139" x14ac:dyDescent="0.25">
      <c r="A188" s="10">
        <v>43595.575439814813</v>
      </c>
      <c r="B188">
        <v>40</v>
      </c>
      <c r="C188">
        <v>25</v>
      </c>
      <c r="D188">
        <v>3</v>
      </c>
      <c r="E188">
        <v>2</v>
      </c>
      <c r="F188">
        <v>1</v>
      </c>
      <c r="G188">
        <v>1</v>
      </c>
      <c r="H188">
        <v>2</v>
      </c>
      <c r="I188">
        <v>4</v>
      </c>
      <c r="J188">
        <v>2</v>
      </c>
      <c r="K188">
        <v>5</v>
      </c>
      <c r="P188" s="13">
        <v>10</v>
      </c>
      <c r="S188">
        <v>3</v>
      </c>
      <c r="AL188" s="16">
        <v>4</v>
      </c>
      <c r="AM188" s="13">
        <v>8</v>
      </c>
      <c r="AN188">
        <v>1</v>
      </c>
      <c r="AP188">
        <v>1</v>
      </c>
      <c r="AU188">
        <v>1</v>
      </c>
      <c r="AV188">
        <v>1</v>
      </c>
      <c r="AY188">
        <v>1</v>
      </c>
      <c r="BB188">
        <v>1</v>
      </c>
      <c r="BG188">
        <v>1</v>
      </c>
      <c r="BL188">
        <v>2</v>
      </c>
      <c r="BN188">
        <v>1</v>
      </c>
      <c r="BS188" s="13">
        <v>100</v>
      </c>
      <c r="BW188" s="20">
        <v>200</v>
      </c>
      <c r="BX188" s="20">
        <v>150</v>
      </c>
      <c r="BY188" s="20"/>
      <c r="BZ188" s="20"/>
      <c r="CF188">
        <v>1</v>
      </c>
      <c r="CK188" t="s">
        <v>981</v>
      </c>
      <c r="CL188">
        <v>1</v>
      </c>
      <c r="CP188">
        <v>1</v>
      </c>
      <c r="CT188" s="16">
        <v>14</v>
      </c>
      <c r="CU188" s="16">
        <v>16</v>
      </c>
      <c r="CV188" s="16">
        <v>14</v>
      </c>
      <c r="CW188" s="16">
        <v>16</v>
      </c>
      <c r="CX188" s="16">
        <v>16</v>
      </c>
      <c r="CY188" s="16">
        <v>14</v>
      </c>
      <c r="CZ188" s="16">
        <v>14</v>
      </c>
      <c r="DA188" s="16">
        <v>14</v>
      </c>
      <c r="DB188" s="16">
        <v>13</v>
      </c>
      <c r="DC188" s="16">
        <v>13</v>
      </c>
      <c r="DD188">
        <v>1</v>
      </c>
      <c r="DE188">
        <v>1</v>
      </c>
      <c r="DI188">
        <v>1</v>
      </c>
      <c r="DJ188">
        <v>1</v>
      </c>
      <c r="DM188" t="s">
        <v>982</v>
      </c>
      <c r="DN188" t="s">
        <v>983</v>
      </c>
      <c r="DO188" s="13">
        <v>8</v>
      </c>
      <c r="DP188" s="13">
        <v>8</v>
      </c>
      <c r="DQ188" s="13">
        <v>8</v>
      </c>
      <c r="DR188" s="13">
        <v>7</v>
      </c>
      <c r="DU188">
        <v>1</v>
      </c>
      <c r="DZ188">
        <v>1</v>
      </c>
      <c r="EE188">
        <v>1</v>
      </c>
      <c r="EF188">
        <v>4</v>
      </c>
      <c r="EH188">
        <v>1</v>
      </c>
      <c r="EI188">
        <v>1</v>
      </c>
    </row>
    <row r="189" spans="1:139" x14ac:dyDescent="0.25">
      <c r="A189" s="10">
        <v>43600.44976851852</v>
      </c>
      <c r="B189">
        <v>60</v>
      </c>
      <c r="C189">
        <v>80</v>
      </c>
      <c r="D189">
        <v>4</v>
      </c>
      <c r="E189">
        <v>4</v>
      </c>
      <c r="F189">
        <v>6</v>
      </c>
      <c r="G189">
        <v>4</v>
      </c>
      <c r="H189">
        <v>3</v>
      </c>
      <c r="I189">
        <v>2</v>
      </c>
      <c r="J189">
        <v>2</v>
      </c>
      <c r="K189">
        <v>5</v>
      </c>
      <c r="P189" s="13">
        <v>1</v>
      </c>
      <c r="S189">
        <v>4</v>
      </c>
      <c r="AL189" s="16">
        <v>4</v>
      </c>
      <c r="AM189" s="13">
        <v>7</v>
      </c>
      <c r="AN189">
        <v>1</v>
      </c>
      <c r="AO189" t="s">
        <v>1067</v>
      </c>
      <c r="AP189">
        <v>1</v>
      </c>
      <c r="AU189">
        <v>1</v>
      </c>
      <c r="AV189">
        <v>1</v>
      </c>
      <c r="AY189">
        <v>1</v>
      </c>
      <c r="BC189">
        <v>1</v>
      </c>
      <c r="BG189">
        <v>1</v>
      </c>
      <c r="BJ189">
        <v>1</v>
      </c>
      <c r="BL189">
        <v>1</v>
      </c>
      <c r="BN189">
        <v>1</v>
      </c>
      <c r="BO189">
        <v>1</v>
      </c>
      <c r="BP189">
        <v>1</v>
      </c>
      <c r="BS189" s="13">
        <v>95</v>
      </c>
      <c r="BT189">
        <v>1</v>
      </c>
      <c r="BU189">
        <v>2</v>
      </c>
      <c r="BV189">
        <v>3</v>
      </c>
      <c r="BW189" s="20"/>
      <c r="BX189" s="20"/>
      <c r="BY189" s="20"/>
      <c r="BZ189" s="20"/>
      <c r="CA189">
        <v>1</v>
      </c>
      <c r="CD189">
        <v>1</v>
      </c>
      <c r="CI189">
        <v>1</v>
      </c>
      <c r="CJ189" t="s">
        <v>1068</v>
      </c>
      <c r="CL189">
        <v>1</v>
      </c>
      <c r="CP189">
        <v>1</v>
      </c>
      <c r="CT189" s="16">
        <v>13</v>
      </c>
      <c r="CU189" s="16">
        <v>14</v>
      </c>
      <c r="CV189" s="16">
        <v>14</v>
      </c>
      <c r="CW189" s="16">
        <v>13</v>
      </c>
      <c r="CX189" s="16">
        <v>14</v>
      </c>
      <c r="CY189" s="16">
        <v>14</v>
      </c>
      <c r="CZ189" s="16">
        <v>14</v>
      </c>
      <c r="DA189" s="16">
        <v>14</v>
      </c>
      <c r="DB189" s="16">
        <v>14</v>
      </c>
      <c r="DC189" s="16">
        <v>13</v>
      </c>
      <c r="DJ189">
        <v>1</v>
      </c>
      <c r="DM189" t="s">
        <v>1069</v>
      </c>
      <c r="DN189" t="s">
        <v>1070</v>
      </c>
      <c r="DO189" s="13">
        <v>6</v>
      </c>
      <c r="DP189" s="13">
        <v>6</v>
      </c>
      <c r="DQ189" s="13">
        <v>5</v>
      </c>
      <c r="DR189" s="13">
        <v>10</v>
      </c>
      <c r="DU189">
        <v>1</v>
      </c>
      <c r="DV189">
        <v>1</v>
      </c>
      <c r="EA189">
        <v>1</v>
      </c>
      <c r="EF189">
        <v>4</v>
      </c>
      <c r="EH189">
        <v>2</v>
      </c>
      <c r="EI189">
        <v>2</v>
      </c>
    </row>
    <row r="190" spans="1:139" x14ac:dyDescent="0.25">
      <c r="A190" s="10">
        <v>43600.453090277777</v>
      </c>
      <c r="C190">
        <v>90</v>
      </c>
      <c r="D190">
        <v>6</v>
      </c>
      <c r="E190">
        <v>4</v>
      </c>
      <c r="F190">
        <v>7</v>
      </c>
      <c r="G190">
        <v>1</v>
      </c>
      <c r="H190">
        <v>1</v>
      </c>
      <c r="I190">
        <v>5</v>
      </c>
      <c r="J190">
        <v>1</v>
      </c>
      <c r="K190">
        <v>5</v>
      </c>
      <c r="S190">
        <v>4</v>
      </c>
      <c r="AL190" s="16">
        <v>1</v>
      </c>
      <c r="AM190" s="13">
        <v>5</v>
      </c>
      <c r="AN190">
        <v>1</v>
      </c>
      <c r="AO190" t="s">
        <v>1077</v>
      </c>
      <c r="AP190">
        <v>1</v>
      </c>
      <c r="AU190">
        <v>1</v>
      </c>
      <c r="AX190">
        <v>1</v>
      </c>
      <c r="AY190">
        <v>1</v>
      </c>
      <c r="BD190">
        <v>1</v>
      </c>
      <c r="BG190">
        <v>1</v>
      </c>
      <c r="BH190">
        <v>1</v>
      </c>
      <c r="BK190" t="s">
        <v>1078</v>
      </c>
      <c r="BL190">
        <v>1</v>
      </c>
      <c r="BN190">
        <v>1</v>
      </c>
      <c r="BO190">
        <v>1</v>
      </c>
      <c r="BP190">
        <v>1</v>
      </c>
      <c r="BS190" s="13">
        <v>100</v>
      </c>
      <c r="BW190" s="20"/>
      <c r="BX190" s="20"/>
      <c r="BY190" s="20"/>
      <c r="BZ190" s="20"/>
      <c r="CA190">
        <v>1</v>
      </c>
      <c r="CL190">
        <v>1</v>
      </c>
      <c r="CT190" s="16">
        <v>13</v>
      </c>
      <c r="CU190" s="16">
        <v>15</v>
      </c>
      <c r="CV190" s="16">
        <v>13</v>
      </c>
      <c r="CW190" s="16">
        <v>15</v>
      </c>
      <c r="CX190" s="16">
        <v>14</v>
      </c>
      <c r="CY190" s="16">
        <v>13</v>
      </c>
      <c r="CZ190" s="16">
        <v>13</v>
      </c>
      <c r="DA190" s="16">
        <v>13</v>
      </c>
      <c r="DB190" s="16">
        <v>13</v>
      </c>
      <c r="DC190" s="16">
        <v>13</v>
      </c>
      <c r="DD190">
        <v>1</v>
      </c>
      <c r="DJ190">
        <v>1</v>
      </c>
      <c r="DM190" t="s">
        <v>1079</v>
      </c>
      <c r="DN190" t="s">
        <v>1080</v>
      </c>
      <c r="DO190" s="13">
        <v>5</v>
      </c>
      <c r="DP190" s="13">
        <v>6</v>
      </c>
      <c r="DQ190" s="13">
        <v>5</v>
      </c>
      <c r="DR190" s="13">
        <v>9</v>
      </c>
      <c r="DU190">
        <v>1</v>
      </c>
      <c r="DV190">
        <v>1</v>
      </c>
      <c r="EA190">
        <v>1</v>
      </c>
      <c r="EF190">
        <v>6</v>
      </c>
      <c r="EH190">
        <v>2</v>
      </c>
      <c r="EI190">
        <v>2</v>
      </c>
    </row>
    <row r="191" spans="1:139" x14ac:dyDescent="0.25">
      <c r="A191" s="10">
        <v>43600.688692129632</v>
      </c>
      <c r="C191">
        <v>31</v>
      </c>
      <c r="D191">
        <v>2</v>
      </c>
      <c r="E191">
        <v>3</v>
      </c>
      <c r="F191">
        <v>7</v>
      </c>
      <c r="G191">
        <v>6</v>
      </c>
      <c r="H191">
        <v>2</v>
      </c>
      <c r="I191">
        <v>1</v>
      </c>
      <c r="J191">
        <v>2</v>
      </c>
      <c r="K191">
        <v>5</v>
      </c>
      <c r="P191" s="13">
        <v>1</v>
      </c>
      <c r="S191">
        <v>4</v>
      </c>
      <c r="AL191" s="16">
        <v>5</v>
      </c>
      <c r="AM191" s="13">
        <v>8</v>
      </c>
      <c r="AN191">
        <v>3</v>
      </c>
      <c r="AO191" t="s">
        <v>1121</v>
      </c>
      <c r="AP191">
        <v>1</v>
      </c>
      <c r="AS191">
        <v>1</v>
      </c>
      <c r="AW191">
        <v>1</v>
      </c>
      <c r="AY191">
        <v>1</v>
      </c>
      <c r="BB191">
        <v>1</v>
      </c>
      <c r="BG191">
        <v>1</v>
      </c>
      <c r="BJ191">
        <v>1</v>
      </c>
      <c r="BL191">
        <v>3</v>
      </c>
      <c r="BN191">
        <v>1</v>
      </c>
      <c r="BQ191">
        <v>1</v>
      </c>
      <c r="BR191" t="s">
        <v>1122</v>
      </c>
      <c r="BS191" s="13">
        <v>92</v>
      </c>
      <c r="BW191" s="20">
        <v>1000</v>
      </c>
      <c r="BX191" s="20"/>
      <c r="BY191" s="20">
        <v>800</v>
      </c>
      <c r="BZ191" s="20"/>
      <c r="CD191">
        <v>1</v>
      </c>
      <c r="CK191" t="s">
        <v>1123</v>
      </c>
      <c r="CL191">
        <v>1</v>
      </c>
      <c r="CP191">
        <v>1</v>
      </c>
      <c r="CT191" s="16">
        <v>13</v>
      </c>
      <c r="CU191" s="16">
        <v>15</v>
      </c>
      <c r="CV191" s="16">
        <v>14</v>
      </c>
      <c r="CW191" s="16">
        <v>14</v>
      </c>
      <c r="CY191" s="16">
        <v>14</v>
      </c>
      <c r="CZ191" s="16">
        <v>13</v>
      </c>
      <c r="DA191" s="16">
        <v>13</v>
      </c>
      <c r="DB191" s="16">
        <v>14</v>
      </c>
      <c r="DC191" s="16">
        <v>14</v>
      </c>
      <c r="DD191">
        <v>1</v>
      </c>
      <c r="DM191" t="s">
        <v>1124</v>
      </c>
      <c r="DN191" t="s">
        <v>1125</v>
      </c>
      <c r="DO191" s="13">
        <v>6</v>
      </c>
      <c r="DP191" s="13">
        <v>7</v>
      </c>
      <c r="DQ191" s="13">
        <v>6</v>
      </c>
      <c r="DR191" s="13">
        <v>9</v>
      </c>
      <c r="DV191">
        <v>1</v>
      </c>
      <c r="EA191">
        <v>1</v>
      </c>
      <c r="EF191">
        <v>4</v>
      </c>
      <c r="EG191" t="s">
        <v>1126</v>
      </c>
      <c r="EH191">
        <v>2</v>
      </c>
      <c r="EI191">
        <v>2</v>
      </c>
    </row>
    <row r="192" spans="1:139" x14ac:dyDescent="0.25">
      <c r="A192" s="10">
        <v>43601.537222222221</v>
      </c>
      <c r="B192">
        <v>76</v>
      </c>
      <c r="C192">
        <v>79</v>
      </c>
      <c r="D192">
        <v>5</v>
      </c>
      <c r="E192">
        <v>5</v>
      </c>
      <c r="F192">
        <v>6</v>
      </c>
      <c r="G192">
        <v>4</v>
      </c>
      <c r="H192">
        <v>2</v>
      </c>
      <c r="I192">
        <v>1</v>
      </c>
      <c r="J192">
        <v>2</v>
      </c>
      <c r="K192">
        <v>5</v>
      </c>
      <c r="P192" s="13">
        <v>1</v>
      </c>
      <c r="S192">
        <v>2</v>
      </c>
      <c r="AL192" s="16">
        <v>2</v>
      </c>
      <c r="AM192" s="13">
        <v>7</v>
      </c>
      <c r="AN192">
        <v>1</v>
      </c>
      <c r="AO192">
        <v>1160</v>
      </c>
      <c r="AP192">
        <v>1</v>
      </c>
      <c r="AS192">
        <v>1</v>
      </c>
      <c r="AV192">
        <v>1</v>
      </c>
      <c r="AY192">
        <v>1</v>
      </c>
      <c r="BC192">
        <v>1</v>
      </c>
      <c r="BG192">
        <v>1</v>
      </c>
      <c r="BH192">
        <v>1</v>
      </c>
      <c r="BL192">
        <v>1</v>
      </c>
      <c r="BO192">
        <v>1</v>
      </c>
      <c r="BS192" s="13">
        <v>98</v>
      </c>
      <c r="BW192" s="20"/>
      <c r="BX192" s="20"/>
      <c r="BY192" s="20">
        <v>30</v>
      </c>
      <c r="BZ192" s="20"/>
      <c r="CD192">
        <v>1</v>
      </c>
      <c r="CG192">
        <v>1</v>
      </c>
      <c r="CL192">
        <v>1</v>
      </c>
      <c r="CP192">
        <v>1</v>
      </c>
      <c r="CT192" s="16">
        <v>13</v>
      </c>
      <c r="CU192" s="16">
        <v>15</v>
      </c>
      <c r="CV192" s="16">
        <v>14</v>
      </c>
      <c r="CW192" s="16">
        <v>15</v>
      </c>
      <c r="CX192" s="16">
        <v>15</v>
      </c>
      <c r="CY192" s="16">
        <v>15</v>
      </c>
      <c r="CZ192" s="16">
        <v>14</v>
      </c>
      <c r="DA192" s="16">
        <v>14</v>
      </c>
      <c r="DB192" s="16">
        <v>14</v>
      </c>
      <c r="DC192" s="16">
        <v>14</v>
      </c>
      <c r="DD192">
        <v>1</v>
      </c>
      <c r="DE192">
        <v>1</v>
      </c>
      <c r="DO192" s="13">
        <v>7</v>
      </c>
      <c r="DP192" s="13">
        <v>7</v>
      </c>
      <c r="DQ192" s="13">
        <v>7</v>
      </c>
      <c r="DR192" s="13">
        <v>9</v>
      </c>
      <c r="DU192">
        <v>1</v>
      </c>
      <c r="DV192">
        <v>1</v>
      </c>
      <c r="EA192">
        <v>1</v>
      </c>
      <c r="EF192">
        <v>5</v>
      </c>
      <c r="EH192">
        <v>1</v>
      </c>
      <c r="EI192">
        <v>1</v>
      </c>
    </row>
    <row r="193" spans="1:139" x14ac:dyDescent="0.25">
      <c r="A193" s="10">
        <v>43619.543182870373</v>
      </c>
      <c r="B193">
        <v>79</v>
      </c>
      <c r="C193">
        <v>15</v>
      </c>
      <c r="D193">
        <v>3</v>
      </c>
      <c r="E193">
        <v>2</v>
      </c>
      <c r="F193">
        <v>3</v>
      </c>
      <c r="G193">
        <v>6</v>
      </c>
      <c r="H193">
        <v>2</v>
      </c>
      <c r="I193">
        <v>4</v>
      </c>
      <c r="J193">
        <v>2</v>
      </c>
      <c r="K193">
        <v>5</v>
      </c>
      <c r="P193" s="13">
        <v>1</v>
      </c>
      <c r="S193">
        <v>2</v>
      </c>
      <c r="AL193" s="16">
        <v>4</v>
      </c>
      <c r="AM193" s="13">
        <v>5</v>
      </c>
      <c r="AN193">
        <v>1</v>
      </c>
      <c r="AO193" t="s">
        <v>1257</v>
      </c>
      <c r="AP193">
        <v>1</v>
      </c>
      <c r="AU193">
        <v>1</v>
      </c>
      <c r="AX193">
        <v>1</v>
      </c>
      <c r="BA193">
        <v>1</v>
      </c>
      <c r="BD193">
        <v>1</v>
      </c>
      <c r="BG193">
        <v>1</v>
      </c>
      <c r="BJ193">
        <v>1</v>
      </c>
      <c r="BL193">
        <v>3</v>
      </c>
      <c r="BO193">
        <v>1</v>
      </c>
      <c r="BS193" s="13">
        <v>99</v>
      </c>
      <c r="BT193">
        <v>2</v>
      </c>
      <c r="BU193">
        <v>3</v>
      </c>
      <c r="BV193">
        <v>1</v>
      </c>
      <c r="BW193" s="20">
        <v>1200</v>
      </c>
      <c r="BX193" s="20"/>
      <c r="BY193" s="20"/>
      <c r="BZ193" s="20"/>
      <c r="CD193">
        <v>1</v>
      </c>
      <c r="CG193">
        <v>1</v>
      </c>
      <c r="CM193">
        <v>1</v>
      </c>
      <c r="CT193" s="16">
        <v>14</v>
      </c>
      <c r="CU193" s="16">
        <v>13</v>
      </c>
      <c r="CV193" s="16">
        <v>14</v>
      </c>
      <c r="CW193" s="16">
        <v>14</v>
      </c>
      <c r="CX193" s="16">
        <v>14</v>
      </c>
      <c r="CY193" s="16">
        <v>14</v>
      </c>
      <c r="CZ193" s="16">
        <v>14</v>
      </c>
      <c r="DA193" s="16">
        <v>14</v>
      </c>
      <c r="DB193" s="16">
        <v>14</v>
      </c>
      <c r="DC193" s="16">
        <v>14</v>
      </c>
      <c r="DD193">
        <v>1</v>
      </c>
      <c r="DE193">
        <v>1</v>
      </c>
      <c r="DF193">
        <v>1</v>
      </c>
      <c r="DH193">
        <v>1</v>
      </c>
      <c r="DM193" t="s">
        <v>1258</v>
      </c>
      <c r="DN193" t="s">
        <v>1259</v>
      </c>
      <c r="DO193" s="13">
        <v>6</v>
      </c>
      <c r="DP193" s="13">
        <v>6</v>
      </c>
      <c r="DQ193" s="13">
        <v>5</v>
      </c>
      <c r="DR193" s="13">
        <v>8</v>
      </c>
      <c r="DU193">
        <v>1</v>
      </c>
      <c r="DV193">
        <v>1</v>
      </c>
      <c r="EA193">
        <v>1</v>
      </c>
      <c r="EF193">
        <v>5</v>
      </c>
      <c r="EH193">
        <v>2</v>
      </c>
      <c r="EI193">
        <v>2</v>
      </c>
    </row>
    <row r="194" spans="1:139" x14ac:dyDescent="0.25">
      <c r="A194" s="10">
        <v>43619.668425925927</v>
      </c>
      <c r="B194">
        <v>81</v>
      </c>
      <c r="C194">
        <v>71</v>
      </c>
      <c r="D194">
        <v>3</v>
      </c>
      <c r="E194">
        <v>1</v>
      </c>
      <c r="F194">
        <v>6</v>
      </c>
      <c r="G194">
        <v>3</v>
      </c>
      <c r="H194">
        <v>4</v>
      </c>
      <c r="I194">
        <v>2</v>
      </c>
      <c r="J194">
        <v>1</v>
      </c>
      <c r="K194">
        <v>5</v>
      </c>
      <c r="P194" s="13">
        <v>15</v>
      </c>
      <c r="S194">
        <v>3</v>
      </c>
      <c r="AL194" s="16">
        <v>3</v>
      </c>
      <c r="AM194" s="13">
        <v>6</v>
      </c>
      <c r="AN194">
        <v>1</v>
      </c>
      <c r="AO194" t="s">
        <v>1276</v>
      </c>
      <c r="AP194">
        <v>1</v>
      </c>
      <c r="AU194">
        <v>1</v>
      </c>
      <c r="AX194">
        <v>1</v>
      </c>
      <c r="BA194">
        <v>1</v>
      </c>
      <c r="BD194">
        <v>1</v>
      </c>
      <c r="BG194">
        <v>1</v>
      </c>
      <c r="BI194">
        <v>1</v>
      </c>
      <c r="BL194">
        <v>2</v>
      </c>
      <c r="BN194">
        <v>1</v>
      </c>
      <c r="BS194" s="13">
        <v>85</v>
      </c>
      <c r="BW194" s="20">
        <v>300</v>
      </c>
      <c r="BX194" s="20"/>
      <c r="BY194" s="20"/>
      <c r="BZ194" s="20"/>
      <c r="CL194">
        <v>1</v>
      </c>
      <c r="CP194">
        <v>1</v>
      </c>
      <c r="CT194" s="16">
        <v>13</v>
      </c>
      <c r="CU194" s="16">
        <v>15</v>
      </c>
      <c r="CV194" s="16">
        <v>13</v>
      </c>
      <c r="CW194" s="16">
        <v>14</v>
      </c>
      <c r="CX194" s="16">
        <v>14</v>
      </c>
      <c r="CY194" s="16">
        <v>16</v>
      </c>
      <c r="CZ194" s="16">
        <v>14</v>
      </c>
      <c r="DA194" s="16">
        <v>13</v>
      </c>
      <c r="DB194" s="16">
        <v>13</v>
      </c>
      <c r="DC194" s="16">
        <v>13</v>
      </c>
      <c r="DD194">
        <v>1</v>
      </c>
      <c r="DE194">
        <v>1</v>
      </c>
      <c r="DJ194">
        <v>1</v>
      </c>
      <c r="DM194" t="s">
        <v>1277</v>
      </c>
      <c r="DN194" t="s">
        <v>1278</v>
      </c>
      <c r="DO194" s="13">
        <v>7</v>
      </c>
      <c r="DP194" s="13">
        <v>8</v>
      </c>
      <c r="DQ194" s="13">
        <v>7</v>
      </c>
      <c r="DR194" s="13">
        <v>9</v>
      </c>
      <c r="DU194">
        <v>1</v>
      </c>
      <c r="DV194">
        <v>1</v>
      </c>
      <c r="EA194">
        <v>1</v>
      </c>
      <c r="EF194">
        <v>5</v>
      </c>
      <c r="EH194">
        <v>1</v>
      </c>
      <c r="EI194">
        <v>1</v>
      </c>
    </row>
    <row r="195" spans="1:139" x14ac:dyDescent="0.25">
      <c r="A195" s="10">
        <v>43619.677939814814</v>
      </c>
      <c r="B195">
        <v>96</v>
      </c>
      <c r="C195">
        <v>53</v>
      </c>
      <c r="D195">
        <v>4</v>
      </c>
      <c r="E195">
        <v>2</v>
      </c>
      <c r="F195">
        <v>1</v>
      </c>
      <c r="G195">
        <v>6</v>
      </c>
      <c r="H195">
        <v>2</v>
      </c>
      <c r="I195">
        <v>4</v>
      </c>
      <c r="J195">
        <v>2</v>
      </c>
      <c r="K195">
        <v>5</v>
      </c>
      <c r="P195" s="13">
        <v>2</v>
      </c>
      <c r="S195">
        <v>2</v>
      </c>
      <c r="AL195" s="16">
        <v>4</v>
      </c>
      <c r="AM195" s="13">
        <v>7</v>
      </c>
      <c r="AN195">
        <v>2</v>
      </c>
      <c r="AO195" t="s">
        <v>1285</v>
      </c>
      <c r="AP195">
        <v>1</v>
      </c>
      <c r="AU195">
        <v>1</v>
      </c>
      <c r="AV195">
        <v>1</v>
      </c>
      <c r="AY195">
        <v>1</v>
      </c>
      <c r="BD195">
        <v>1</v>
      </c>
      <c r="BG195">
        <v>1</v>
      </c>
      <c r="BJ195">
        <v>1</v>
      </c>
      <c r="BL195">
        <v>5</v>
      </c>
      <c r="BN195">
        <v>1</v>
      </c>
      <c r="BP195">
        <v>1</v>
      </c>
      <c r="BS195" s="13">
        <v>100</v>
      </c>
      <c r="BW195" s="20">
        <v>500</v>
      </c>
      <c r="BX195" s="20">
        <v>350</v>
      </c>
      <c r="BY195" s="20"/>
      <c r="BZ195" s="20"/>
      <c r="CA195">
        <v>1</v>
      </c>
      <c r="CF195">
        <v>1</v>
      </c>
      <c r="CL195">
        <v>1</v>
      </c>
      <c r="CT195" s="16">
        <v>14</v>
      </c>
      <c r="CU195" s="16">
        <v>15</v>
      </c>
      <c r="CV195" s="16">
        <v>15</v>
      </c>
      <c r="CW195" s="16">
        <v>16</v>
      </c>
      <c r="CX195" s="16">
        <v>15</v>
      </c>
      <c r="CY195" s="16">
        <v>16</v>
      </c>
      <c r="CZ195" s="16">
        <v>16</v>
      </c>
      <c r="DA195" s="16">
        <v>15</v>
      </c>
      <c r="DB195" s="16">
        <v>16</v>
      </c>
      <c r="DC195" s="16">
        <v>15</v>
      </c>
      <c r="DD195">
        <v>1</v>
      </c>
      <c r="DF195">
        <v>1</v>
      </c>
      <c r="DG195">
        <v>1</v>
      </c>
      <c r="DJ195">
        <v>1</v>
      </c>
      <c r="DM195" t="s">
        <v>1286</v>
      </c>
      <c r="DN195" t="s">
        <v>1287</v>
      </c>
      <c r="DO195" s="13">
        <v>6</v>
      </c>
      <c r="DP195" s="13">
        <v>6</v>
      </c>
      <c r="DQ195" s="13">
        <v>6</v>
      </c>
      <c r="DR195" s="13">
        <v>7</v>
      </c>
      <c r="DT195">
        <v>1</v>
      </c>
      <c r="DV195">
        <v>1</v>
      </c>
      <c r="EA195">
        <v>1</v>
      </c>
      <c r="EH195">
        <v>1</v>
      </c>
      <c r="EI195">
        <v>1</v>
      </c>
    </row>
    <row r="196" spans="1:139" x14ac:dyDescent="0.25">
      <c r="A196" s="10">
        <v>43625.158009259256</v>
      </c>
      <c r="B196">
        <v>50</v>
      </c>
      <c r="C196">
        <v>69</v>
      </c>
      <c r="D196">
        <v>3</v>
      </c>
      <c r="E196">
        <v>6</v>
      </c>
      <c r="F196">
        <v>7</v>
      </c>
      <c r="G196">
        <v>4</v>
      </c>
      <c r="H196">
        <v>2</v>
      </c>
      <c r="I196">
        <v>2</v>
      </c>
      <c r="J196">
        <v>2</v>
      </c>
      <c r="K196">
        <v>5</v>
      </c>
      <c r="P196" s="13">
        <v>1</v>
      </c>
      <c r="S196">
        <v>4</v>
      </c>
      <c r="AL196" s="16">
        <v>4</v>
      </c>
      <c r="AM196" s="13">
        <v>8</v>
      </c>
      <c r="AN196">
        <v>3</v>
      </c>
      <c r="AO196" t="s">
        <v>1349</v>
      </c>
      <c r="AQ196">
        <v>1</v>
      </c>
      <c r="AU196">
        <v>1</v>
      </c>
      <c r="AW196">
        <v>1</v>
      </c>
      <c r="AZ196">
        <v>1</v>
      </c>
      <c r="BC196">
        <v>1</v>
      </c>
      <c r="BF196">
        <v>1</v>
      </c>
      <c r="BJ196">
        <v>1</v>
      </c>
      <c r="BW196" s="20"/>
      <c r="BX196" s="20"/>
      <c r="BY196" s="20"/>
      <c r="BZ196" s="20"/>
      <c r="DM196" t="s">
        <v>1350</v>
      </c>
      <c r="DN196" t="s">
        <v>1351</v>
      </c>
      <c r="DO196" s="13">
        <v>8</v>
      </c>
      <c r="DP196" s="13">
        <v>8</v>
      </c>
      <c r="DQ196" s="13">
        <v>8</v>
      </c>
      <c r="DR196" s="13">
        <v>8</v>
      </c>
      <c r="DU196">
        <v>1</v>
      </c>
      <c r="DV196">
        <v>1</v>
      </c>
      <c r="EA196">
        <v>1</v>
      </c>
      <c r="EF196">
        <v>4</v>
      </c>
      <c r="EG196" t="s">
        <v>1352</v>
      </c>
      <c r="EH196">
        <v>1</v>
      </c>
      <c r="EI196">
        <v>1</v>
      </c>
    </row>
    <row r="197" spans="1:139" x14ac:dyDescent="0.25">
      <c r="A197" s="9"/>
      <c r="E197" s="1"/>
      <c r="H197" s="1"/>
      <c r="BW197" s="20"/>
      <c r="BX197" s="20"/>
      <c r="BY197" s="20"/>
      <c r="BZ197" s="20"/>
    </row>
    <row r="198" spans="1:139" x14ac:dyDescent="0.25">
      <c r="A198" s="9"/>
      <c r="E198" s="1"/>
      <c r="H198" s="1"/>
      <c r="BW198" s="20"/>
      <c r="BX198" s="20"/>
      <c r="BY198" s="20"/>
      <c r="BZ198" s="20"/>
    </row>
    <row r="199" spans="1:139" x14ac:dyDescent="0.25">
      <c r="A199" s="9"/>
      <c r="E199" s="1"/>
      <c r="H199" s="1"/>
      <c r="BW199" s="20"/>
      <c r="BX199" s="20"/>
      <c r="BY199" s="20"/>
      <c r="BZ199" s="20"/>
    </row>
    <row r="200" spans="1:139" x14ac:dyDescent="0.25">
      <c r="A200" s="9"/>
      <c r="E200" s="1"/>
      <c r="H200" s="1"/>
      <c r="BW200" s="20"/>
      <c r="BX200" s="20"/>
      <c r="BY200" s="20"/>
      <c r="BZ200" s="20"/>
    </row>
    <row r="201" spans="1:139" x14ac:dyDescent="0.25">
      <c r="A201" s="9"/>
      <c r="E201" s="1"/>
      <c r="H201" s="1"/>
      <c r="BW201" s="20"/>
      <c r="BX201" s="20"/>
      <c r="BY201" s="20"/>
      <c r="BZ201" s="20"/>
    </row>
    <row r="202" spans="1:139" x14ac:dyDescent="0.25">
      <c r="A202" s="9"/>
      <c r="E202" s="1"/>
      <c r="H202" s="1"/>
      <c r="BW202" s="20"/>
      <c r="BX202" s="20"/>
      <c r="BY202" s="20"/>
      <c r="BZ202" s="20"/>
    </row>
    <row r="203" spans="1:139" x14ac:dyDescent="0.25">
      <c r="A203" s="9"/>
      <c r="E203" s="1"/>
      <c r="H203" s="1"/>
      <c r="BW203" s="20"/>
      <c r="BX203" s="20"/>
      <c r="BY203" s="20"/>
      <c r="BZ203" s="20"/>
    </row>
    <row r="204" spans="1:139" x14ac:dyDescent="0.25">
      <c r="A204" s="9"/>
      <c r="E204" s="1"/>
      <c r="H204" s="1"/>
      <c r="BW204" s="20"/>
      <c r="BX204" s="20"/>
      <c r="BY204" s="20"/>
      <c r="BZ204" s="20"/>
    </row>
    <row r="205" spans="1:139" x14ac:dyDescent="0.25">
      <c r="A205" s="9"/>
      <c r="E205" s="1"/>
      <c r="H205" s="1"/>
      <c r="BW205" s="20"/>
      <c r="BX205" s="20"/>
      <c r="BY205" s="20"/>
      <c r="BZ205" s="20"/>
    </row>
    <row r="206" spans="1:139" x14ac:dyDescent="0.25">
      <c r="A206" s="9"/>
      <c r="E206" s="1"/>
      <c r="H206" s="1"/>
      <c r="BW206" s="20"/>
      <c r="BX206" s="20"/>
      <c r="BY206" s="20"/>
      <c r="BZ206" s="20"/>
    </row>
    <row r="207" spans="1:139" x14ac:dyDescent="0.25">
      <c r="A207" s="9"/>
      <c r="E207" s="1"/>
      <c r="H207" s="1"/>
      <c r="BW207" s="20"/>
      <c r="BX207" s="20"/>
      <c r="BY207" s="20"/>
      <c r="BZ207" s="20"/>
    </row>
    <row r="208" spans="1:139"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1</v>
      </c>
      <c r="C307">
        <f>COUNTIF(C$2:C$305,"&lt;20")</f>
        <v>3</v>
      </c>
    </row>
    <row r="308" spans="1:78" x14ac:dyDescent="0.25">
      <c r="A308" s="7" t="s">
        <v>11</v>
      </c>
      <c r="B308">
        <f>COUNTIFS(B$2:B$305,"&gt;19",B$2:B$305,"&lt;40")</f>
        <v>6</v>
      </c>
      <c r="C308">
        <f>COUNTIFS(C$2:C$305,"&gt;19",C$2:C$305,"&lt;40")</f>
        <v>6</v>
      </c>
    </row>
    <row r="309" spans="1:78" x14ac:dyDescent="0.25">
      <c r="A309" s="7" t="s">
        <v>12</v>
      </c>
      <c r="B309">
        <f>COUNTIFS(B$2:B$305,"&gt;=40",B$2:B$305,"&lt;=59")</f>
        <v>4</v>
      </c>
      <c r="C309">
        <f>COUNTIFS(C$2:C$305,"&gt;=40",C$2:C$305,"&lt;=59")</f>
        <v>3</v>
      </c>
    </row>
    <row r="310" spans="1:78" x14ac:dyDescent="0.25">
      <c r="A310" s="7" t="s">
        <v>13</v>
      </c>
      <c r="B310">
        <f>COUNTIFS(B$2:B$305,"&gt;=60",B$2:B$305,"&lt;=79")</f>
        <v>5</v>
      </c>
      <c r="C310">
        <f>COUNTIFS(C$2:C$305,"&gt;=60",C$2:C$305,"&lt;=79")</f>
        <v>7</v>
      </c>
    </row>
    <row r="311" spans="1:78" x14ac:dyDescent="0.25">
      <c r="A311" s="7" t="s">
        <v>14</v>
      </c>
      <c r="B311">
        <f>COUNTIF(B$2:B$305,"&gt;79")</f>
        <v>5</v>
      </c>
      <c r="C311">
        <f>COUNTIF(C$2:C$305,"&gt;=80")</f>
        <v>7</v>
      </c>
    </row>
    <row r="312" spans="1:78" x14ac:dyDescent="0.25">
      <c r="B312">
        <f>SUM(B307:B311)</f>
        <v>21</v>
      </c>
      <c r="C312">
        <f>SUM(C307:C311)</f>
        <v>26</v>
      </c>
    </row>
    <row r="315" spans="1:78" x14ac:dyDescent="0.25">
      <c r="A315" s="7" t="s">
        <v>15</v>
      </c>
      <c r="B315" s="4">
        <f>B307/B312</f>
        <v>4.7619047619047616E-2</v>
      </c>
      <c r="C315" s="4">
        <f>C307/C312</f>
        <v>0.11538461538461539</v>
      </c>
    </row>
    <row r="316" spans="1:78" x14ac:dyDescent="0.25">
      <c r="A316" s="7" t="s">
        <v>11</v>
      </c>
      <c r="B316" s="4">
        <f>B308/B312</f>
        <v>0.2857142857142857</v>
      </c>
      <c r="C316" s="4">
        <f>C308/C312</f>
        <v>0.23076923076923078</v>
      </c>
    </row>
    <row r="317" spans="1:78" x14ac:dyDescent="0.25">
      <c r="A317" s="7" t="s">
        <v>12</v>
      </c>
      <c r="B317" s="4">
        <f>B309/B312</f>
        <v>0.19047619047619047</v>
      </c>
      <c r="C317" s="4">
        <f>C309/C312</f>
        <v>0.11538461538461539</v>
      </c>
    </row>
    <row r="318" spans="1:78" x14ac:dyDescent="0.25">
      <c r="A318" s="7" t="s">
        <v>13</v>
      </c>
      <c r="B318" s="4">
        <f>B310/B312</f>
        <v>0.23809523809523808</v>
      </c>
      <c r="C318" s="4">
        <f>C310/C312</f>
        <v>0.26923076923076922</v>
      </c>
    </row>
    <row r="319" spans="1:78" x14ac:dyDescent="0.25">
      <c r="A319" s="7" t="s">
        <v>14</v>
      </c>
      <c r="B319" s="4">
        <f>B311/B312</f>
        <v>0.23809523809523808</v>
      </c>
      <c r="C319" s="4">
        <f>C311/C312</f>
        <v>0.26923076923076922</v>
      </c>
    </row>
    <row r="320" spans="1:78" x14ac:dyDescent="0.25">
      <c r="B320" s="12">
        <f>SUM(B315:B319)</f>
        <v>1</v>
      </c>
      <c r="C320" s="12">
        <f>SUM(C315:C319)</f>
        <v>1</v>
      </c>
    </row>
    <row r="323" spans="1:139" x14ac:dyDescent="0.25">
      <c r="A323" s="11">
        <v>1</v>
      </c>
      <c r="D323">
        <f>COUNTIF(D$2:D$305,1)</f>
        <v>0</v>
      </c>
      <c r="E323">
        <f t="shared" ref="E323:BP349" si="0">COUNTIF(E$2:E$305,1)</f>
        <v>4</v>
      </c>
      <c r="F323">
        <f t="shared" si="0"/>
        <v>3</v>
      </c>
      <c r="G323">
        <f t="shared" si="0"/>
        <v>2</v>
      </c>
      <c r="H323">
        <f t="shared" si="0"/>
        <v>3</v>
      </c>
      <c r="I323">
        <f t="shared" si="0"/>
        <v>9</v>
      </c>
      <c r="J323">
        <f t="shared" si="0"/>
        <v>12</v>
      </c>
      <c r="K323">
        <f t="shared" si="0"/>
        <v>0</v>
      </c>
      <c r="S323">
        <f t="shared" si="0"/>
        <v>6</v>
      </c>
      <c r="T323">
        <f t="shared" si="0"/>
        <v>0</v>
      </c>
      <c r="U323">
        <f t="shared" si="0"/>
        <v>0</v>
      </c>
      <c r="V323">
        <f t="shared" si="0"/>
        <v>0</v>
      </c>
      <c r="W323">
        <f t="shared" si="0"/>
        <v>2</v>
      </c>
      <c r="X323">
        <f t="shared" si="0"/>
        <v>0</v>
      </c>
      <c r="Y323">
        <f t="shared" si="0"/>
        <v>0</v>
      </c>
      <c r="Z323">
        <f t="shared" si="0"/>
        <v>2</v>
      </c>
      <c r="AA323">
        <f t="shared" si="0"/>
        <v>1</v>
      </c>
      <c r="AB323">
        <f t="shared" si="0"/>
        <v>2</v>
      </c>
      <c r="AC323">
        <f t="shared" si="0"/>
        <v>0</v>
      </c>
      <c r="AD323">
        <f t="shared" si="0"/>
        <v>0</v>
      </c>
      <c r="AE323">
        <f t="shared" si="0"/>
        <v>2</v>
      </c>
      <c r="AF323">
        <f t="shared" si="0"/>
        <v>0</v>
      </c>
      <c r="AG323">
        <f t="shared" si="0"/>
        <v>0</v>
      </c>
      <c r="AH323">
        <f t="shared" si="0"/>
        <v>3</v>
      </c>
      <c r="AJ323">
        <f t="shared" si="0"/>
        <v>3</v>
      </c>
      <c r="AL323" s="16">
        <f t="shared" si="0"/>
        <v>4</v>
      </c>
      <c r="AM323" s="13">
        <f t="shared" si="0"/>
        <v>3</v>
      </c>
      <c r="AN323">
        <f t="shared" si="0"/>
        <v>19</v>
      </c>
      <c r="AP323">
        <f t="shared" si="0"/>
        <v>26</v>
      </c>
      <c r="AQ323">
        <f t="shared" si="0"/>
        <v>2</v>
      </c>
      <c r="AR323">
        <f t="shared" si="0"/>
        <v>0</v>
      </c>
      <c r="AS323">
        <f t="shared" si="0"/>
        <v>7</v>
      </c>
      <c r="AT323">
        <f t="shared" si="0"/>
        <v>1</v>
      </c>
      <c r="AU323">
        <f t="shared" si="0"/>
        <v>19</v>
      </c>
      <c r="AV323">
        <f t="shared" si="0"/>
        <v>10</v>
      </c>
      <c r="AW323">
        <f t="shared" si="0"/>
        <v>8</v>
      </c>
      <c r="AX323">
        <f t="shared" si="0"/>
        <v>9</v>
      </c>
      <c r="AY323">
        <f t="shared" si="0"/>
        <v>9</v>
      </c>
      <c r="AZ323">
        <f t="shared" si="0"/>
        <v>6</v>
      </c>
      <c r="BA323">
        <f t="shared" si="0"/>
        <v>12</v>
      </c>
      <c r="BB323">
        <f t="shared" si="0"/>
        <v>5</v>
      </c>
      <c r="BC323">
        <f t="shared" si="0"/>
        <v>9</v>
      </c>
      <c r="BD323">
        <f t="shared" si="0"/>
        <v>13</v>
      </c>
      <c r="BE323">
        <f t="shared" si="0"/>
        <v>2</v>
      </c>
      <c r="BF323">
        <f t="shared" si="0"/>
        <v>2</v>
      </c>
      <c r="BG323">
        <f t="shared" si="0"/>
        <v>23</v>
      </c>
      <c r="BH323">
        <f t="shared" si="0"/>
        <v>8</v>
      </c>
      <c r="BI323">
        <f t="shared" si="0"/>
        <v>1</v>
      </c>
      <c r="BJ323">
        <f t="shared" si="0"/>
        <v>16</v>
      </c>
      <c r="BL323">
        <f t="shared" si="0"/>
        <v>12</v>
      </c>
      <c r="BM323">
        <f t="shared" si="0"/>
        <v>0</v>
      </c>
      <c r="BN323">
        <f t="shared" si="0"/>
        <v>23</v>
      </c>
      <c r="BO323">
        <f t="shared" si="0"/>
        <v>13</v>
      </c>
      <c r="BP323">
        <f t="shared" si="0"/>
        <v>8</v>
      </c>
      <c r="BQ323">
        <f t="shared" ref="BQ323:EB323" si="1">COUNTIF(BQ$2:BQ$305,1)</f>
        <v>1</v>
      </c>
      <c r="BT323">
        <f t="shared" si="1"/>
        <v>3</v>
      </c>
      <c r="BU323">
        <f t="shared" si="1"/>
        <v>5</v>
      </c>
      <c r="BV323">
        <f t="shared" si="1"/>
        <v>1</v>
      </c>
      <c r="CA323">
        <f t="shared" si="1"/>
        <v>7</v>
      </c>
      <c r="CB323">
        <f t="shared" si="1"/>
        <v>4</v>
      </c>
      <c r="CC323">
        <f t="shared" si="1"/>
        <v>5</v>
      </c>
      <c r="CD323">
        <f t="shared" si="1"/>
        <v>12</v>
      </c>
      <c r="CE323">
        <f t="shared" si="1"/>
        <v>1</v>
      </c>
      <c r="CF323">
        <f t="shared" si="1"/>
        <v>5</v>
      </c>
      <c r="CG323">
        <f t="shared" si="1"/>
        <v>3</v>
      </c>
      <c r="CH323">
        <f t="shared" si="1"/>
        <v>0</v>
      </c>
      <c r="CI323">
        <f t="shared" si="1"/>
        <v>6</v>
      </c>
      <c r="CL323">
        <f t="shared" si="1"/>
        <v>21</v>
      </c>
      <c r="CM323">
        <f t="shared" si="1"/>
        <v>2</v>
      </c>
      <c r="CN323">
        <f t="shared" si="1"/>
        <v>0</v>
      </c>
      <c r="CO323">
        <f t="shared" si="1"/>
        <v>0</v>
      </c>
      <c r="CP323">
        <f t="shared" si="1"/>
        <v>15</v>
      </c>
      <c r="CQ323">
        <f t="shared" si="1"/>
        <v>0</v>
      </c>
      <c r="CR323">
        <f t="shared" si="1"/>
        <v>0</v>
      </c>
      <c r="CS323">
        <f t="shared" si="1"/>
        <v>0</v>
      </c>
      <c r="CT323" s="16">
        <f>COUNTIF(CT$2:CT$305,13)</f>
        <v>15</v>
      </c>
      <c r="CU323" s="16">
        <f t="shared" ref="CU323:DC323" si="2">COUNTIF(CU$2:CU$305,13)</f>
        <v>3</v>
      </c>
      <c r="CV323" s="16">
        <f t="shared" si="2"/>
        <v>13</v>
      </c>
      <c r="CW323" s="16">
        <f t="shared" si="2"/>
        <v>3</v>
      </c>
      <c r="CX323" s="16">
        <f t="shared" si="2"/>
        <v>4</v>
      </c>
      <c r="CY323" s="16">
        <f t="shared" si="2"/>
        <v>8</v>
      </c>
      <c r="CZ323" s="16">
        <f t="shared" si="2"/>
        <v>13</v>
      </c>
      <c r="DA323" s="16">
        <f t="shared" si="2"/>
        <v>11</v>
      </c>
      <c r="DB323" s="16">
        <f t="shared" si="2"/>
        <v>15</v>
      </c>
      <c r="DC323" s="16">
        <f t="shared" si="2"/>
        <v>13</v>
      </c>
      <c r="DD323">
        <f t="shared" si="1"/>
        <v>16</v>
      </c>
      <c r="DE323">
        <f t="shared" si="1"/>
        <v>13</v>
      </c>
      <c r="DF323">
        <f t="shared" si="1"/>
        <v>8</v>
      </c>
      <c r="DG323">
        <f t="shared" si="1"/>
        <v>5</v>
      </c>
      <c r="DH323">
        <f t="shared" si="1"/>
        <v>3</v>
      </c>
      <c r="DI323">
        <f t="shared" si="1"/>
        <v>5</v>
      </c>
      <c r="DJ323">
        <f t="shared" si="1"/>
        <v>14</v>
      </c>
      <c r="DK323">
        <f t="shared" si="1"/>
        <v>3</v>
      </c>
      <c r="DO323" s="13">
        <f>COUNTIF(DO$2:DO$305,5)</f>
        <v>6</v>
      </c>
      <c r="DP323" s="13">
        <f t="shared" ref="DP323:DQ323" si="3">COUNTIF(DP$2:DP$305,5)</f>
        <v>2</v>
      </c>
      <c r="DQ323" s="13">
        <f t="shared" si="3"/>
        <v>13</v>
      </c>
      <c r="DR323" s="13">
        <f>COUNTIF(DR$2:DR$305,6)</f>
        <v>1</v>
      </c>
      <c r="DS323">
        <f t="shared" si="1"/>
        <v>0</v>
      </c>
      <c r="DT323">
        <f t="shared" si="1"/>
        <v>4</v>
      </c>
      <c r="DU323">
        <f t="shared" si="1"/>
        <v>18</v>
      </c>
      <c r="DV323">
        <f t="shared" si="1"/>
        <v>20</v>
      </c>
      <c r="DW323">
        <f t="shared" si="1"/>
        <v>1</v>
      </c>
      <c r="DX323">
        <f t="shared" si="1"/>
        <v>0</v>
      </c>
      <c r="DY323">
        <f t="shared" si="1"/>
        <v>2</v>
      </c>
      <c r="DZ323">
        <f t="shared" si="1"/>
        <v>6</v>
      </c>
      <c r="EA323">
        <f t="shared" si="1"/>
        <v>18</v>
      </c>
      <c r="EB323">
        <f t="shared" si="1"/>
        <v>2</v>
      </c>
      <c r="EC323">
        <f t="shared" ref="EC323:EI323" si="4">COUNTIF(EC$2:EC$305,1)</f>
        <v>1</v>
      </c>
      <c r="ED323">
        <f t="shared" si="4"/>
        <v>0</v>
      </c>
      <c r="EE323">
        <f t="shared" si="4"/>
        <v>7</v>
      </c>
      <c r="EF323">
        <f t="shared" si="4"/>
        <v>0</v>
      </c>
      <c r="EH323">
        <f t="shared" si="4"/>
        <v>12</v>
      </c>
      <c r="EI323">
        <f t="shared" si="4"/>
        <v>14</v>
      </c>
    </row>
    <row r="324" spans="1:139" x14ac:dyDescent="0.25">
      <c r="A324" s="11">
        <v>2</v>
      </c>
      <c r="D324">
        <f>COUNTIF(D$2:D$305,2)</f>
        <v>4</v>
      </c>
      <c r="E324">
        <f t="shared" ref="E324:BP350" si="5">COUNTIF(E$2:E$305,2)</f>
        <v>6</v>
      </c>
      <c r="F324">
        <f t="shared" si="5"/>
        <v>1</v>
      </c>
      <c r="G324">
        <f t="shared" si="5"/>
        <v>2</v>
      </c>
      <c r="H324">
        <f t="shared" si="5"/>
        <v>13</v>
      </c>
      <c r="I324">
        <f t="shared" si="5"/>
        <v>9</v>
      </c>
      <c r="J324">
        <f t="shared" si="5"/>
        <v>14</v>
      </c>
      <c r="K324">
        <f t="shared" si="5"/>
        <v>0</v>
      </c>
      <c r="S324">
        <f t="shared" si="5"/>
        <v>5</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2</v>
      </c>
      <c r="AM324" s="13">
        <f>COUNTIF(AM$2:AM$305,5)</f>
        <v>5</v>
      </c>
      <c r="AN324">
        <f t="shared" si="5"/>
        <v>4</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8</v>
      </c>
      <c r="BM324">
        <f t="shared" si="5"/>
        <v>0</v>
      </c>
      <c r="BN324">
        <f t="shared" si="5"/>
        <v>0</v>
      </c>
      <c r="BO324">
        <f t="shared" si="5"/>
        <v>0</v>
      </c>
      <c r="BP324">
        <f t="shared" si="5"/>
        <v>0</v>
      </c>
      <c r="BQ324">
        <f t="shared" ref="BQ324:EB324" si="6">COUNTIF(BQ$2:BQ$305,2)</f>
        <v>0</v>
      </c>
      <c r="BT324">
        <f t="shared" si="6"/>
        <v>6</v>
      </c>
      <c r="BU324">
        <f t="shared" si="6"/>
        <v>3</v>
      </c>
      <c r="BV324">
        <f t="shared" si="6"/>
        <v>0</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9</v>
      </c>
      <c r="CU324" s="16">
        <f t="shared" ref="CU324:DC324" si="7">COUNTIF(CU$2:CU$305,14)</f>
        <v>7</v>
      </c>
      <c r="CV324" s="16">
        <f t="shared" si="7"/>
        <v>9</v>
      </c>
      <c r="CW324" s="16">
        <f t="shared" si="7"/>
        <v>11</v>
      </c>
      <c r="CX324" s="16">
        <f t="shared" si="7"/>
        <v>10</v>
      </c>
      <c r="CY324" s="16">
        <f t="shared" si="7"/>
        <v>10</v>
      </c>
      <c r="CZ324" s="16">
        <f t="shared" si="7"/>
        <v>7</v>
      </c>
      <c r="DA324" s="16">
        <f t="shared" si="7"/>
        <v>12</v>
      </c>
      <c r="DB324" s="16">
        <f t="shared" si="7"/>
        <v>8</v>
      </c>
      <c r="DC324" s="16">
        <f t="shared" si="7"/>
        <v>7</v>
      </c>
      <c r="DD324">
        <f t="shared" si="6"/>
        <v>0</v>
      </c>
      <c r="DE324">
        <f t="shared" si="6"/>
        <v>0</v>
      </c>
      <c r="DF324">
        <f t="shared" si="6"/>
        <v>0</v>
      </c>
      <c r="DG324">
        <f t="shared" si="6"/>
        <v>0</v>
      </c>
      <c r="DH324">
        <f t="shared" si="6"/>
        <v>0</v>
      </c>
      <c r="DI324">
        <f t="shared" si="6"/>
        <v>0</v>
      </c>
      <c r="DJ324">
        <f t="shared" si="6"/>
        <v>0</v>
      </c>
      <c r="DK324">
        <f t="shared" si="6"/>
        <v>0</v>
      </c>
      <c r="DO324" s="13">
        <f>COUNTIF(DO$2:DO$305,6)</f>
        <v>8</v>
      </c>
      <c r="DP324" s="13">
        <f t="shared" ref="DP324:DQ324" si="8">COUNTIF(DP$2:DP$305,6)</f>
        <v>8</v>
      </c>
      <c r="DQ324" s="13">
        <f t="shared" si="8"/>
        <v>7</v>
      </c>
      <c r="DR324" s="13">
        <f>COUNTIF(DR$2:DR$305,7)</f>
        <v>7</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15</v>
      </c>
      <c r="EI324">
        <f t="shared" si="9"/>
        <v>13</v>
      </c>
    </row>
    <row r="325" spans="1:139" x14ac:dyDescent="0.25">
      <c r="A325" s="11">
        <v>3</v>
      </c>
      <c r="D325">
        <f>COUNTIF(D$2:D$305,3)</f>
        <v>6</v>
      </c>
      <c r="E325">
        <f t="shared" ref="E325:BP351" si="10">COUNTIF(E$2:E$305,3)</f>
        <v>6</v>
      </c>
      <c r="F325">
        <f t="shared" si="10"/>
        <v>4</v>
      </c>
      <c r="G325">
        <f t="shared" si="10"/>
        <v>5</v>
      </c>
      <c r="H325">
        <f t="shared" si="10"/>
        <v>2</v>
      </c>
      <c r="I325">
        <f t="shared" si="10"/>
        <v>2</v>
      </c>
      <c r="J325">
        <f t="shared" si="10"/>
        <v>0</v>
      </c>
      <c r="K325">
        <f t="shared" si="10"/>
        <v>0</v>
      </c>
      <c r="S325">
        <f t="shared" si="10"/>
        <v>3</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3</v>
      </c>
      <c r="AM325" s="13">
        <f>COUNTIF(AM$2:AM$305,6)</f>
        <v>3</v>
      </c>
      <c r="AN325">
        <f t="shared" si="10"/>
        <v>4</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3</v>
      </c>
      <c r="BM325">
        <f t="shared" si="10"/>
        <v>0</v>
      </c>
      <c r="BN325">
        <f t="shared" si="10"/>
        <v>0</v>
      </c>
      <c r="BO325">
        <f t="shared" si="10"/>
        <v>0</v>
      </c>
      <c r="BP325">
        <f t="shared" si="10"/>
        <v>0</v>
      </c>
      <c r="BQ325">
        <f t="shared" ref="BQ325:EB325" si="11">COUNTIF(BQ$2:BQ$305,3)</f>
        <v>0</v>
      </c>
      <c r="BT325">
        <f t="shared" si="11"/>
        <v>0</v>
      </c>
      <c r="BU325">
        <f t="shared" si="11"/>
        <v>1</v>
      </c>
      <c r="BV325">
        <f t="shared" si="11"/>
        <v>8</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0</v>
      </c>
      <c r="CU325" s="16">
        <f t="shared" ref="CU325:DC325" si="12">COUNTIF(CU$2:CU$305,15)</f>
        <v>12</v>
      </c>
      <c r="CV325" s="16">
        <f t="shared" si="12"/>
        <v>4</v>
      </c>
      <c r="CW325" s="16">
        <f t="shared" si="12"/>
        <v>5</v>
      </c>
      <c r="CX325" s="16">
        <f t="shared" si="12"/>
        <v>5</v>
      </c>
      <c r="CY325" s="16">
        <f t="shared" si="12"/>
        <v>5</v>
      </c>
      <c r="CZ325" s="16">
        <f t="shared" si="12"/>
        <v>4</v>
      </c>
      <c r="DA325" s="16">
        <f t="shared" si="12"/>
        <v>2</v>
      </c>
      <c r="DB325" s="16">
        <f t="shared" si="12"/>
        <v>1</v>
      </c>
      <c r="DC325" s="16">
        <f t="shared" si="12"/>
        <v>5</v>
      </c>
      <c r="DD325">
        <f t="shared" si="11"/>
        <v>0</v>
      </c>
      <c r="DE325">
        <f t="shared" si="11"/>
        <v>0</v>
      </c>
      <c r="DF325">
        <f t="shared" si="11"/>
        <v>0</v>
      </c>
      <c r="DG325">
        <f t="shared" si="11"/>
        <v>0</v>
      </c>
      <c r="DH325">
        <f t="shared" si="11"/>
        <v>0</v>
      </c>
      <c r="DI325">
        <f t="shared" si="11"/>
        <v>0</v>
      </c>
      <c r="DJ325">
        <f t="shared" si="11"/>
        <v>0</v>
      </c>
      <c r="DK325">
        <f t="shared" si="11"/>
        <v>0</v>
      </c>
      <c r="DO325" s="13">
        <f>COUNTIF(DO$2:DO$305,7)</f>
        <v>7</v>
      </c>
      <c r="DP325" s="13">
        <f t="shared" ref="DP325:DQ325" si="13">COUNTIF(DP$2:DP$305,7)</f>
        <v>8</v>
      </c>
      <c r="DQ325" s="13">
        <f t="shared" si="13"/>
        <v>3</v>
      </c>
      <c r="DR325" s="13">
        <f>COUNTIF(DR$2:DR$305,8)</f>
        <v>2</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1</v>
      </c>
      <c r="EH325">
        <f t="shared" si="14"/>
        <v>0</v>
      </c>
      <c r="EI325">
        <f t="shared" si="14"/>
        <v>0</v>
      </c>
    </row>
    <row r="326" spans="1:139" x14ac:dyDescent="0.25">
      <c r="A326" s="11">
        <v>4</v>
      </c>
      <c r="D326">
        <f>COUNTIF(D$2:D$305,4)</f>
        <v>10</v>
      </c>
      <c r="E326">
        <f t="shared" ref="E326:BP352" si="15">COUNTIF(E$2:E$305,4)</f>
        <v>6</v>
      </c>
      <c r="F326">
        <f t="shared" si="15"/>
        <v>2</v>
      </c>
      <c r="G326">
        <f t="shared" si="15"/>
        <v>8</v>
      </c>
      <c r="H326">
        <f t="shared" si="15"/>
        <v>8</v>
      </c>
      <c r="I326">
        <f t="shared" si="15"/>
        <v>5</v>
      </c>
      <c r="J326">
        <f t="shared" si="15"/>
        <v>0</v>
      </c>
      <c r="K326">
        <f t="shared" si="15"/>
        <v>0</v>
      </c>
      <c r="S326">
        <f t="shared" si="15"/>
        <v>12</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16</v>
      </c>
      <c r="AM326" s="13">
        <f>COUNTIF(AM$2:AM$305,7)</f>
        <v>6</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0</v>
      </c>
      <c r="CU326" s="16">
        <f t="shared" ref="CU326:DC326" si="17">COUNTIF(CU$2:CU$305,16)</f>
        <v>3</v>
      </c>
      <c r="CV326" s="16">
        <f t="shared" si="17"/>
        <v>0</v>
      </c>
      <c r="CW326" s="16">
        <f t="shared" si="17"/>
        <v>5</v>
      </c>
      <c r="CX326" s="16">
        <f t="shared" si="17"/>
        <v>5</v>
      </c>
      <c r="CY326" s="16">
        <f t="shared" si="17"/>
        <v>3</v>
      </c>
      <c r="CZ326" s="16">
        <f t="shared" si="17"/>
        <v>2</v>
      </c>
      <c r="DA326" s="16">
        <f t="shared" si="17"/>
        <v>0</v>
      </c>
      <c r="DB326" s="16">
        <f t="shared" si="17"/>
        <v>2</v>
      </c>
      <c r="DC326" s="16">
        <f t="shared" si="17"/>
        <v>1</v>
      </c>
      <c r="DD326">
        <f t="shared" si="16"/>
        <v>0</v>
      </c>
      <c r="DE326">
        <f t="shared" si="16"/>
        <v>0</v>
      </c>
      <c r="DF326">
        <f t="shared" si="16"/>
        <v>0</v>
      </c>
      <c r="DG326">
        <f t="shared" si="16"/>
        <v>0</v>
      </c>
      <c r="DH326">
        <f t="shared" si="16"/>
        <v>0</v>
      </c>
      <c r="DI326">
        <f t="shared" si="16"/>
        <v>0</v>
      </c>
      <c r="DJ326">
        <f t="shared" si="16"/>
        <v>0</v>
      </c>
      <c r="DK326">
        <f t="shared" si="16"/>
        <v>0</v>
      </c>
      <c r="DO326" s="13">
        <f>COUNTIF(DO$2:DO$305,8)</f>
        <v>5</v>
      </c>
      <c r="DP326" s="13">
        <f t="shared" ref="DP326:DQ326" si="18">COUNTIF(DP$2:DP$305,8)</f>
        <v>8</v>
      </c>
      <c r="DQ326" s="13">
        <f t="shared" si="18"/>
        <v>3</v>
      </c>
      <c r="DR326" s="13">
        <f>COUNTIF(DR$2:DR$305,9)</f>
        <v>7</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9</v>
      </c>
      <c r="EH326">
        <f t="shared" si="19"/>
        <v>0</v>
      </c>
      <c r="EI326">
        <f t="shared" si="19"/>
        <v>0</v>
      </c>
    </row>
    <row r="327" spans="1:139" x14ac:dyDescent="0.25">
      <c r="A327" s="11">
        <v>5</v>
      </c>
      <c r="D327">
        <f>COUNTIF(D$2:D$305,5)</f>
        <v>4</v>
      </c>
      <c r="E327">
        <f t="shared" ref="E327:BP353" si="20">COUNTIF(E$2:E$305,5)</f>
        <v>2</v>
      </c>
      <c r="F327">
        <f t="shared" si="20"/>
        <v>2</v>
      </c>
      <c r="G327">
        <f t="shared" si="20"/>
        <v>1</v>
      </c>
      <c r="H327">
        <f t="shared" si="20"/>
        <v>0</v>
      </c>
      <c r="I327">
        <f t="shared" si="20"/>
        <v>1</v>
      </c>
      <c r="J327">
        <f t="shared" si="20"/>
        <v>0</v>
      </c>
      <c r="K327">
        <f t="shared" si="20"/>
        <v>27</v>
      </c>
      <c r="S327">
        <f t="shared" si="20"/>
        <v>1</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2</v>
      </c>
      <c r="AM327" s="13">
        <f>COUNTIF(AM$2:AM$305,8)</f>
        <v>9</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3</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10</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5</v>
      </c>
      <c r="EH327">
        <f t="shared" si="23"/>
        <v>0</v>
      </c>
      <c r="EI327">
        <f t="shared" si="23"/>
        <v>0</v>
      </c>
    </row>
    <row r="328" spans="1:139" x14ac:dyDescent="0.25">
      <c r="A328" s="11">
        <v>6</v>
      </c>
      <c r="D328">
        <f>COUNTIF(D$2:D$305,6)</f>
        <v>3</v>
      </c>
      <c r="E328">
        <f t="shared" ref="E328:BP354" si="24">COUNTIF(E$2:E$305,6)</f>
        <v>3</v>
      </c>
      <c r="F328">
        <f t="shared" si="24"/>
        <v>8</v>
      </c>
      <c r="G328">
        <f t="shared" si="24"/>
        <v>7</v>
      </c>
      <c r="H328">
        <f t="shared" si="24"/>
        <v>0</v>
      </c>
      <c r="I328">
        <f t="shared" si="24"/>
        <v>0</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1</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2</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3</v>
      </c>
      <c r="EH328">
        <f t="shared" si="27"/>
        <v>0</v>
      </c>
      <c r="EI328">
        <f t="shared" si="27"/>
        <v>0</v>
      </c>
    </row>
    <row r="329" spans="1:139" x14ac:dyDescent="0.25">
      <c r="A329" s="11">
        <v>7</v>
      </c>
      <c r="D329">
        <f>COUNTIF(D$2:D$305,7)</f>
        <v>0</v>
      </c>
      <c r="E329">
        <f t="shared" ref="E329:BP355" si="28">COUNTIF(E$2:E$305,7)</f>
        <v>0</v>
      </c>
      <c r="F329">
        <f t="shared" si="28"/>
        <v>7</v>
      </c>
      <c r="G329">
        <f t="shared" si="28"/>
        <v>2</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5</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27</v>
      </c>
      <c r="E332">
        <f t="shared" ref="E332:BJ332" si="32">SUM(E323:E329)</f>
        <v>27</v>
      </c>
      <c r="F332">
        <f t="shared" si="32"/>
        <v>27</v>
      </c>
      <c r="G332">
        <f t="shared" si="32"/>
        <v>27</v>
      </c>
      <c r="H332">
        <f t="shared" si="32"/>
        <v>26</v>
      </c>
      <c r="I332">
        <f t="shared" si="32"/>
        <v>26</v>
      </c>
      <c r="J332">
        <f t="shared" si="32"/>
        <v>26</v>
      </c>
      <c r="K332">
        <f>SUM(K323:K331)</f>
        <v>27</v>
      </c>
      <c r="S332">
        <f t="shared" si="32"/>
        <v>27</v>
      </c>
      <c r="T332">
        <f t="shared" si="32"/>
        <v>0</v>
      </c>
      <c r="U332">
        <f t="shared" si="32"/>
        <v>0</v>
      </c>
      <c r="V332">
        <f t="shared" si="32"/>
        <v>0</v>
      </c>
      <c r="W332">
        <f t="shared" si="32"/>
        <v>2</v>
      </c>
      <c r="X332">
        <f t="shared" si="32"/>
        <v>0</v>
      </c>
      <c r="Y332">
        <f t="shared" si="32"/>
        <v>0</v>
      </c>
      <c r="Z332">
        <f t="shared" si="32"/>
        <v>2</v>
      </c>
      <c r="AA332">
        <f t="shared" si="32"/>
        <v>1</v>
      </c>
      <c r="AB332">
        <f t="shared" si="32"/>
        <v>2</v>
      </c>
      <c r="AC332">
        <f t="shared" si="32"/>
        <v>0</v>
      </c>
      <c r="AD332">
        <f t="shared" si="32"/>
        <v>0</v>
      </c>
      <c r="AE332">
        <f t="shared" si="32"/>
        <v>2</v>
      </c>
      <c r="AF332">
        <f t="shared" si="32"/>
        <v>0</v>
      </c>
      <c r="AG332">
        <f t="shared" si="32"/>
        <v>0</v>
      </c>
      <c r="AH332">
        <f t="shared" si="32"/>
        <v>3</v>
      </c>
      <c r="AJ332">
        <f t="shared" si="32"/>
        <v>3</v>
      </c>
      <c r="AL332" s="16">
        <f t="shared" si="32"/>
        <v>27</v>
      </c>
      <c r="AM332" s="13">
        <f t="shared" si="32"/>
        <v>27</v>
      </c>
      <c r="AN332">
        <f t="shared" si="32"/>
        <v>27</v>
      </c>
      <c r="AP332">
        <f t="shared" si="32"/>
        <v>26</v>
      </c>
      <c r="AQ332">
        <f t="shared" si="32"/>
        <v>2</v>
      </c>
      <c r="AR332">
        <f t="shared" si="32"/>
        <v>0</v>
      </c>
      <c r="AS332">
        <f t="shared" si="32"/>
        <v>7</v>
      </c>
      <c r="AT332">
        <f t="shared" si="32"/>
        <v>1</v>
      </c>
      <c r="AU332">
        <f t="shared" si="32"/>
        <v>19</v>
      </c>
      <c r="AV332">
        <f t="shared" si="32"/>
        <v>10</v>
      </c>
      <c r="AW332">
        <f t="shared" si="32"/>
        <v>8</v>
      </c>
      <c r="AX332">
        <f t="shared" si="32"/>
        <v>9</v>
      </c>
      <c r="AY332">
        <f t="shared" si="32"/>
        <v>9</v>
      </c>
      <c r="AZ332">
        <f t="shared" si="32"/>
        <v>6</v>
      </c>
      <c r="BA332">
        <f t="shared" si="32"/>
        <v>12</v>
      </c>
      <c r="BB332">
        <f t="shared" si="32"/>
        <v>5</v>
      </c>
      <c r="BC332">
        <f t="shared" si="32"/>
        <v>9</v>
      </c>
      <c r="BD332">
        <f t="shared" si="32"/>
        <v>13</v>
      </c>
      <c r="BE332">
        <f t="shared" si="32"/>
        <v>2</v>
      </c>
      <c r="BF332">
        <f t="shared" si="32"/>
        <v>2</v>
      </c>
      <c r="BG332">
        <f t="shared" si="32"/>
        <v>23</v>
      </c>
      <c r="BH332">
        <f t="shared" si="32"/>
        <v>8</v>
      </c>
      <c r="BI332">
        <f t="shared" si="32"/>
        <v>1</v>
      </c>
      <c r="BJ332">
        <f t="shared" si="32"/>
        <v>16</v>
      </c>
      <c r="BL332">
        <f t="shared" ref="BL332:BQ332" si="33">SUM(BL323:BL329)</f>
        <v>26</v>
      </c>
      <c r="BM332">
        <f t="shared" si="33"/>
        <v>0</v>
      </c>
      <c r="BN332">
        <f t="shared" si="33"/>
        <v>23</v>
      </c>
      <c r="BO332">
        <f t="shared" si="33"/>
        <v>13</v>
      </c>
      <c r="BP332">
        <f t="shared" si="33"/>
        <v>8</v>
      </c>
      <c r="BQ332">
        <f t="shared" si="33"/>
        <v>1</v>
      </c>
      <c r="BT332">
        <f t="shared" ref="BT332:BV332" si="34">SUM(BT323:BT329)</f>
        <v>9</v>
      </c>
      <c r="BU332">
        <f t="shared" si="34"/>
        <v>9</v>
      </c>
      <c r="BV332">
        <f t="shared" si="34"/>
        <v>9</v>
      </c>
      <c r="CA332">
        <f t="shared" ref="CA332:CI332" si="35">SUM(CA323:CA329)</f>
        <v>7</v>
      </c>
      <c r="CB332">
        <f t="shared" si="35"/>
        <v>4</v>
      </c>
      <c r="CC332">
        <f t="shared" si="35"/>
        <v>5</v>
      </c>
      <c r="CD332">
        <f t="shared" si="35"/>
        <v>12</v>
      </c>
      <c r="CE332">
        <f t="shared" si="35"/>
        <v>1</v>
      </c>
      <c r="CF332">
        <f t="shared" si="35"/>
        <v>5</v>
      </c>
      <c r="CG332">
        <f t="shared" si="35"/>
        <v>3</v>
      </c>
      <c r="CH332">
        <f t="shared" si="35"/>
        <v>0</v>
      </c>
      <c r="CI332">
        <f t="shared" si="35"/>
        <v>6</v>
      </c>
      <c r="CL332">
        <f t="shared" ref="CL332:DK332" si="36">SUM(CL323:CL329)</f>
        <v>21</v>
      </c>
      <c r="CM332">
        <f t="shared" si="36"/>
        <v>2</v>
      </c>
      <c r="CN332">
        <f t="shared" si="36"/>
        <v>0</v>
      </c>
      <c r="CO332">
        <f t="shared" si="36"/>
        <v>0</v>
      </c>
      <c r="CP332">
        <f t="shared" si="36"/>
        <v>15</v>
      </c>
      <c r="CQ332">
        <f t="shared" si="36"/>
        <v>0</v>
      </c>
      <c r="CR332">
        <f t="shared" si="36"/>
        <v>0</v>
      </c>
      <c r="CS332">
        <f t="shared" si="36"/>
        <v>0</v>
      </c>
      <c r="CT332" s="16">
        <f t="shared" si="36"/>
        <v>26</v>
      </c>
      <c r="CU332" s="16">
        <f t="shared" si="36"/>
        <v>25</v>
      </c>
      <c r="CV332" s="16">
        <f t="shared" si="36"/>
        <v>26</v>
      </c>
      <c r="CW332" s="16">
        <f t="shared" si="36"/>
        <v>24</v>
      </c>
      <c r="CX332" s="16">
        <f t="shared" si="36"/>
        <v>24</v>
      </c>
      <c r="CY332" s="16">
        <f t="shared" si="36"/>
        <v>26</v>
      </c>
      <c r="CZ332" s="16">
        <f t="shared" si="36"/>
        <v>26</v>
      </c>
      <c r="DA332" s="16">
        <f t="shared" si="36"/>
        <v>25</v>
      </c>
      <c r="DB332" s="16">
        <f t="shared" si="36"/>
        <v>26</v>
      </c>
      <c r="DC332" s="16">
        <f t="shared" si="36"/>
        <v>26</v>
      </c>
      <c r="DD332">
        <f t="shared" si="36"/>
        <v>16</v>
      </c>
      <c r="DE332">
        <f t="shared" si="36"/>
        <v>13</v>
      </c>
      <c r="DF332">
        <f t="shared" si="36"/>
        <v>8</v>
      </c>
      <c r="DG332">
        <f t="shared" si="36"/>
        <v>5</v>
      </c>
      <c r="DH332">
        <f t="shared" si="36"/>
        <v>3</v>
      </c>
      <c r="DI332">
        <f t="shared" si="36"/>
        <v>5</v>
      </c>
      <c r="DJ332">
        <f t="shared" si="36"/>
        <v>14</v>
      </c>
      <c r="DK332">
        <f t="shared" si="36"/>
        <v>3</v>
      </c>
      <c r="DO332" s="13">
        <f t="shared" ref="DO332:EF332" si="37">SUM(DO323:DO329)</f>
        <v>26</v>
      </c>
      <c r="DP332" s="13">
        <f t="shared" si="37"/>
        <v>26</v>
      </c>
      <c r="DQ332" s="13">
        <f t="shared" si="37"/>
        <v>26</v>
      </c>
      <c r="DR332" s="13">
        <f t="shared" si="37"/>
        <v>27</v>
      </c>
      <c r="DS332">
        <f t="shared" si="37"/>
        <v>0</v>
      </c>
      <c r="DT332">
        <f t="shared" si="37"/>
        <v>4</v>
      </c>
      <c r="DU332">
        <f t="shared" si="37"/>
        <v>18</v>
      </c>
      <c r="DV332">
        <f t="shared" si="37"/>
        <v>20</v>
      </c>
      <c r="DW332">
        <f t="shared" si="37"/>
        <v>1</v>
      </c>
      <c r="DX332">
        <f t="shared" si="37"/>
        <v>0</v>
      </c>
      <c r="DY332">
        <f t="shared" si="37"/>
        <v>2</v>
      </c>
      <c r="DZ332">
        <f t="shared" si="37"/>
        <v>6</v>
      </c>
      <c r="EA332">
        <f t="shared" si="37"/>
        <v>18</v>
      </c>
      <c r="EB332">
        <f t="shared" si="37"/>
        <v>2</v>
      </c>
      <c r="EC332">
        <f t="shared" si="37"/>
        <v>1</v>
      </c>
      <c r="ED332">
        <f t="shared" si="37"/>
        <v>0</v>
      </c>
      <c r="EE332">
        <f t="shared" si="37"/>
        <v>7</v>
      </c>
      <c r="EF332">
        <f t="shared" si="37"/>
        <v>23</v>
      </c>
      <c r="EH332">
        <f t="shared" ref="EH332:EI332" si="38">SUM(EH323:EH329)</f>
        <v>27</v>
      </c>
      <c r="EI332">
        <f t="shared" si="38"/>
        <v>27</v>
      </c>
    </row>
    <row r="333" spans="1:139" x14ac:dyDescent="0.25">
      <c r="A333" s="11" t="s">
        <v>1491</v>
      </c>
      <c r="D333">
        <f>COUNTBLANK(D2:D305)</f>
        <v>277</v>
      </c>
      <c r="E333">
        <f t="shared" ref="E333:BP333" si="39">COUNTBLANK(E2:E305)</f>
        <v>277</v>
      </c>
      <c r="F333">
        <f t="shared" si="39"/>
        <v>277</v>
      </c>
      <c r="G333">
        <f t="shared" si="39"/>
        <v>277</v>
      </c>
      <c r="H333">
        <f t="shared" si="39"/>
        <v>278</v>
      </c>
      <c r="I333">
        <f t="shared" si="39"/>
        <v>278</v>
      </c>
      <c r="J333">
        <f t="shared" si="39"/>
        <v>278</v>
      </c>
      <c r="K333">
        <f t="shared" si="39"/>
        <v>277</v>
      </c>
      <c r="S333">
        <f t="shared" si="39"/>
        <v>277</v>
      </c>
      <c r="T333">
        <f t="shared" si="39"/>
        <v>304</v>
      </c>
      <c r="U333">
        <f t="shared" si="39"/>
        <v>304</v>
      </c>
      <c r="V333">
        <f t="shared" si="39"/>
        <v>304</v>
      </c>
      <c r="W333">
        <f t="shared" si="39"/>
        <v>302</v>
      </c>
      <c r="X333">
        <f t="shared" si="39"/>
        <v>304</v>
      </c>
      <c r="Y333">
        <f t="shared" si="39"/>
        <v>304</v>
      </c>
      <c r="Z333">
        <f t="shared" si="39"/>
        <v>302</v>
      </c>
      <c r="AA333">
        <f t="shared" si="39"/>
        <v>303</v>
      </c>
      <c r="AB333">
        <f t="shared" si="39"/>
        <v>302</v>
      </c>
      <c r="AC333">
        <f t="shared" si="39"/>
        <v>304</v>
      </c>
      <c r="AD333">
        <f t="shared" si="39"/>
        <v>304</v>
      </c>
      <c r="AE333">
        <f t="shared" si="39"/>
        <v>302</v>
      </c>
      <c r="AF333">
        <f t="shared" si="39"/>
        <v>304</v>
      </c>
      <c r="AG333">
        <f t="shared" si="39"/>
        <v>304</v>
      </c>
      <c r="AH333">
        <f t="shared" si="39"/>
        <v>301</v>
      </c>
      <c r="AJ333">
        <f t="shared" si="39"/>
        <v>301</v>
      </c>
      <c r="AL333" s="16">
        <f t="shared" si="39"/>
        <v>277</v>
      </c>
      <c r="AM333" s="13">
        <f t="shared" si="39"/>
        <v>277</v>
      </c>
      <c r="AN333">
        <f t="shared" si="39"/>
        <v>277</v>
      </c>
      <c r="AP333">
        <f t="shared" si="39"/>
        <v>278</v>
      </c>
      <c r="AQ333">
        <f t="shared" si="39"/>
        <v>302</v>
      </c>
      <c r="AR333">
        <f t="shared" si="39"/>
        <v>304</v>
      </c>
      <c r="AS333">
        <f t="shared" si="39"/>
        <v>297</v>
      </c>
      <c r="AT333">
        <f t="shared" si="39"/>
        <v>303</v>
      </c>
      <c r="AU333">
        <f t="shared" si="39"/>
        <v>285</v>
      </c>
      <c r="AV333">
        <f t="shared" si="39"/>
        <v>294</v>
      </c>
      <c r="AW333">
        <f t="shared" si="39"/>
        <v>296</v>
      </c>
      <c r="AX333">
        <f t="shared" si="39"/>
        <v>295</v>
      </c>
      <c r="AY333">
        <f t="shared" si="39"/>
        <v>295</v>
      </c>
      <c r="AZ333">
        <f t="shared" si="39"/>
        <v>298</v>
      </c>
      <c r="BA333">
        <f t="shared" si="39"/>
        <v>292</v>
      </c>
      <c r="BB333">
        <f t="shared" si="39"/>
        <v>299</v>
      </c>
      <c r="BC333">
        <f t="shared" si="39"/>
        <v>295</v>
      </c>
      <c r="BD333">
        <f t="shared" si="39"/>
        <v>291</v>
      </c>
      <c r="BE333">
        <f t="shared" si="39"/>
        <v>302</v>
      </c>
      <c r="BF333">
        <f t="shared" si="39"/>
        <v>302</v>
      </c>
      <c r="BG333">
        <f t="shared" si="39"/>
        <v>281</v>
      </c>
      <c r="BH333">
        <f t="shared" si="39"/>
        <v>296</v>
      </c>
      <c r="BI333">
        <f t="shared" si="39"/>
        <v>303</v>
      </c>
      <c r="BJ333">
        <f t="shared" si="39"/>
        <v>288</v>
      </c>
      <c r="BL333">
        <f t="shared" si="39"/>
        <v>278</v>
      </c>
      <c r="BM333">
        <f t="shared" si="39"/>
        <v>303</v>
      </c>
      <c r="BN333">
        <f t="shared" si="39"/>
        <v>281</v>
      </c>
      <c r="BO333">
        <f t="shared" si="39"/>
        <v>291</v>
      </c>
      <c r="BP333">
        <f t="shared" si="39"/>
        <v>296</v>
      </c>
      <c r="BQ333">
        <f t="shared" ref="BQ333:EB333" si="40">COUNTBLANK(BQ2:BQ305)</f>
        <v>303</v>
      </c>
      <c r="BT333">
        <f t="shared" si="40"/>
        <v>295</v>
      </c>
      <c r="BU333">
        <f t="shared" si="40"/>
        <v>295</v>
      </c>
      <c r="BV333">
        <f t="shared" si="40"/>
        <v>295</v>
      </c>
      <c r="BW333">
        <f t="shared" si="40"/>
        <v>285</v>
      </c>
      <c r="BX333">
        <f t="shared" si="40"/>
        <v>296</v>
      </c>
      <c r="BY333">
        <f t="shared" si="40"/>
        <v>298</v>
      </c>
      <c r="BZ333">
        <f t="shared" si="40"/>
        <v>303</v>
      </c>
      <c r="CA333">
        <f t="shared" si="40"/>
        <v>297</v>
      </c>
      <c r="CB333">
        <f t="shared" si="40"/>
        <v>300</v>
      </c>
      <c r="CC333">
        <f t="shared" si="40"/>
        <v>299</v>
      </c>
      <c r="CD333">
        <f t="shared" si="40"/>
        <v>292</v>
      </c>
      <c r="CE333">
        <f t="shared" si="40"/>
        <v>303</v>
      </c>
      <c r="CF333">
        <f t="shared" si="40"/>
        <v>299</v>
      </c>
      <c r="CG333">
        <f t="shared" si="40"/>
        <v>301</v>
      </c>
      <c r="CH333">
        <f t="shared" si="40"/>
        <v>304</v>
      </c>
      <c r="CI333">
        <f t="shared" si="40"/>
        <v>298</v>
      </c>
      <c r="CL333">
        <f t="shared" si="40"/>
        <v>283</v>
      </c>
      <c r="CM333">
        <f t="shared" si="40"/>
        <v>302</v>
      </c>
      <c r="CN333">
        <f t="shared" si="40"/>
        <v>304</v>
      </c>
      <c r="CO333">
        <f t="shared" si="40"/>
        <v>304</v>
      </c>
      <c r="CP333">
        <f t="shared" si="40"/>
        <v>289</v>
      </c>
      <c r="CQ333">
        <f t="shared" si="40"/>
        <v>304</v>
      </c>
      <c r="CR333">
        <f t="shared" si="40"/>
        <v>304</v>
      </c>
      <c r="CS333">
        <f t="shared" si="40"/>
        <v>304</v>
      </c>
      <c r="CT333" s="16">
        <f t="shared" si="40"/>
        <v>278</v>
      </c>
      <c r="CU333" s="16">
        <f t="shared" si="40"/>
        <v>279</v>
      </c>
      <c r="CV333" s="16">
        <f t="shared" si="40"/>
        <v>278</v>
      </c>
      <c r="CW333" s="16">
        <f t="shared" si="40"/>
        <v>280</v>
      </c>
      <c r="CX333" s="16">
        <f t="shared" si="40"/>
        <v>280</v>
      </c>
      <c r="CY333" s="16">
        <f t="shared" si="40"/>
        <v>278</v>
      </c>
      <c r="CZ333" s="16">
        <f t="shared" si="40"/>
        <v>278</v>
      </c>
      <c r="DA333" s="16">
        <f t="shared" si="40"/>
        <v>279</v>
      </c>
      <c r="DB333" s="16">
        <f t="shared" si="40"/>
        <v>278</v>
      </c>
      <c r="DC333" s="16">
        <f t="shared" si="40"/>
        <v>278</v>
      </c>
      <c r="DD333">
        <f t="shared" si="40"/>
        <v>288</v>
      </c>
      <c r="DE333">
        <f t="shared" si="40"/>
        <v>291</v>
      </c>
      <c r="DF333">
        <f t="shared" si="40"/>
        <v>296</v>
      </c>
      <c r="DG333">
        <f t="shared" si="40"/>
        <v>299</v>
      </c>
      <c r="DH333">
        <f t="shared" si="40"/>
        <v>301</v>
      </c>
      <c r="DI333">
        <f t="shared" si="40"/>
        <v>299</v>
      </c>
      <c r="DJ333">
        <f t="shared" si="40"/>
        <v>290</v>
      </c>
      <c r="DK333">
        <f t="shared" si="40"/>
        <v>301</v>
      </c>
      <c r="DO333" s="13">
        <f t="shared" si="40"/>
        <v>278</v>
      </c>
      <c r="DP333" s="13">
        <f t="shared" si="40"/>
        <v>278</v>
      </c>
      <c r="DQ333" s="13">
        <f t="shared" si="40"/>
        <v>278</v>
      </c>
      <c r="DR333" s="13">
        <f t="shared" si="40"/>
        <v>277</v>
      </c>
      <c r="DS333">
        <f t="shared" si="40"/>
        <v>304</v>
      </c>
      <c r="DT333">
        <f t="shared" si="40"/>
        <v>300</v>
      </c>
      <c r="DU333">
        <f t="shared" si="40"/>
        <v>286</v>
      </c>
      <c r="DV333">
        <f t="shared" si="40"/>
        <v>284</v>
      </c>
      <c r="DW333">
        <f t="shared" si="40"/>
        <v>303</v>
      </c>
      <c r="DX333">
        <f t="shared" si="40"/>
        <v>304</v>
      </c>
      <c r="DY333">
        <f t="shared" si="40"/>
        <v>302</v>
      </c>
      <c r="DZ333">
        <f t="shared" si="40"/>
        <v>298</v>
      </c>
      <c r="EA333">
        <f t="shared" si="40"/>
        <v>286</v>
      </c>
      <c r="EB333">
        <f t="shared" si="40"/>
        <v>302</v>
      </c>
      <c r="EC333">
        <f t="shared" ref="EC333:EI333" si="41">COUNTBLANK(EC2:EC305)</f>
        <v>303</v>
      </c>
      <c r="ED333">
        <f t="shared" si="41"/>
        <v>304</v>
      </c>
      <c r="EE333">
        <f t="shared" si="41"/>
        <v>297</v>
      </c>
      <c r="EF333">
        <f t="shared" si="41"/>
        <v>281</v>
      </c>
      <c r="EH333">
        <f t="shared" si="41"/>
        <v>277</v>
      </c>
      <c r="EI333">
        <f t="shared" si="41"/>
        <v>277</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303</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0</v>
      </c>
      <c r="E337" s="4">
        <f t="shared" ref="E337:BP337" si="49">E323/E332</f>
        <v>0.14814814814814814</v>
      </c>
      <c r="F337" s="4">
        <f t="shared" si="49"/>
        <v>0.1111111111111111</v>
      </c>
      <c r="G337" s="4">
        <f t="shared" si="49"/>
        <v>7.407407407407407E-2</v>
      </c>
      <c r="H337" s="4">
        <f t="shared" si="49"/>
        <v>0.11538461538461539</v>
      </c>
      <c r="I337" s="4">
        <f t="shared" si="49"/>
        <v>0.34615384615384615</v>
      </c>
      <c r="J337" s="4">
        <f t="shared" si="49"/>
        <v>0.46153846153846156</v>
      </c>
      <c r="K337" s="4">
        <f t="shared" si="49"/>
        <v>0</v>
      </c>
      <c r="S337" s="4">
        <f t="shared" si="49"/>
        <v>0.22222222222222221</v>
      </c>
      <c r="T337" s="4" t="e">
        <f t="shared" si="49"/>
        <v>#DIV/0!</v>
      </c>
      <c r="U337" s="4"/>
      <c r="V337" s="4" t="e">
        <f t="shared" si="49"/>
        <v>#DIV/0!</v>
      </c>
      <c r="W337" s="4">
        <f t="shared" si="49"/>
        <v>1</v>
      </c>
      <c r="X337" s="4" t="e">
        <f t="shared" si="49"/>
        <v>#DIV/0!</v>
      </c>
      <c r="Y337" s="4" t="e">
        <f t="shared" si="49"/>
        <v>#DIV/0!</v>
      </c>
      <c r="Z337" s="4">
        <f t="shared" si="49"/>
        <v>1</v>
      </c>
      <c r="AA337" s="4">
        <f t="shared" si="49"/>
        <v>1</v>
      </c>
      <c r="AB337" s="4">
        <f t="shared" si="49"/>
        <v>1</v>
      </c>
      <c r="AC337" s="4" t="e">
        <f t="shared" si="49"/>
        <v>#DIV/0!</v>
      </c>
      <c r="AD337" s="4" t="e">
        <f t="shared" si="49"/>
        <v>#DIV/0!</v>
      </c>
      <c r="AE337" s="4">
        <f t="shared" si="49"/>
        <v>1</v>
      </c>
      <c r="AF337" s="4" t="e">
        <f t="shared" si="49"/>
        <v>#DIV/0!</v>
      </c>
      <c r="AG337" s="4" t="e">
        <f t="shared" si="49"/>
        <v>#DIV/0!</v>
      </c>
      <c r="AH337" s="4">
        <f t="shared" si="49"/>
        <v>1</v>
      </c>
      <c r="AI337" s="4"/>
      <c r="AJ337" s="4">
        <f t="shared" si="49"/>
        <v>1</v>
      </c>
      <c r="AK337" s="4"/>
      <c r="AL337" s="17">
        <f t="shared" si="49"/>
        <v>0.14814814814814814</v>
      </c>
      <c r="AM337" s="14">
        <f t="shared" si="49"/>
        <v>0.1111111111111111</v>
      </c>
      <c r="AN337" s="4">
        <f t="shared" si="49"/>
        <v>0.70370370370370372</v>
      </c>
      <c r="AO337" s="4"/>
      <c r="AP337" s="4">
        <f t="shared" si="49"/>
        <v>1</v>
      </c>
      <c r="AQ337" s="4">
        <f t="shared" si="49"/>
        <v>1</v>
      </c>
      <c r="AR337" s="4" t="e">
        <f t="shared" si="49"/>
        <v>#DIV/0!</v>
      </c>
      <c r="AS337" s="4">
        <f t="shared" si="49"/>
        <v>1</v>
      </c>
      <c r="AT337" s="4">
        <f t="shared" si="49"/>
        <v>1</v>
      </c>
      <c r="AU337" s="4">
        <f t="shared" si="49"/>
        <v>1</v>
      </c>
      <c r="AV337" s="4">
        <f t="shared" si="49"/>
        <v>1</v>
      </c>
      <c r="AW337" s="4">
        <f t="shared" si="49"/>
        <v>1</v>
      </c>
      <c r="AX337" s="4">
        <f t="shared" si="49"/>
        <v>1</v>
      </c>
      <c r="AY337" s="4">
        <f t="shared" si="49"/>
        <v>1</v>
      </c>
      <c r="AZ337" s="4">
        <f t="shared" si="49"/>
        <v>1</v>
      </c>
      <c r="BA337" s="4">
        <f t="shared" si="49"/>
        <v>1</v>
      </c>
      <c r="BB337" s="4">
        <f t="shared" si="49"/>
        <v>1</v>
      </c>
      <c r="BC337" s="4">
        <f t="shared" si="49"/>
        <v>1</v>
      </c>
      <c r="BD337" s="4">
        <f t="shared" si="49"/>
        <v>1</v>
      </c>
      <c r="BE337" s="4">
        <f t="shared" si="49"/>
        <v>1</v>
      </c>
      <c r="BF337" s="4">
        <f t="shared" si="49"/>
        <v>1</v>
      </c>
      <c r="BG337" s="4">
        <f t="shared" si="49"/>
        <v>1</v>
      </c>
      <c r="BH337" s="4">
        <f t="shared" si="49"/>
        <v>1</v>
      </c>
      <c r="BI337" s="4">
        <f t="shared" si="49"/>
        <v>1</v>
      </c>
      <c r="BJ337" s="4">
        <f t="shared" si="49"/>
        <v>1</v>
      </c>
      <c r="BK337" s="4"/>
      <c r="BL337" s="4">
        <f t="shared" si="49"/>
        <v>0.46153846153846156</v>
      </c>
      <c r="BM337" s="4" t="e">
        <f t="shared" si="49"/>
        <v>#DIV/0!</v>
      </c>
      <c r="BN337" s="4">
        <f t="shared" si="49"/>
        <v>1</v>
      </c>
      <c r="BO337" s="4">
        <f t="shared" si="49"/>
        <v>1</v>
      </c>
      <c r="BP337" s="4">
        <f t="shared" si="49"/>
        <v>1</v>
      </c>
      <c r="BQ337" s="4">
        <f t="shared" ref="BQ337:EB337" si="50">BQ323/BQ332</f>
        <v>1</v>
      </c>
      <c r="BR337" s="4"/>
      <c r="BS337" s="14"/>
      <c r="BT337" s="4">
        <f t="shared" si="50"/>
        <v>0.33333333333333331</v>
      </c>
      <c r="BU337" s="4">
        <f t="shared" si="50"/>
        <v>0.55555555555555558</v>
      </c>
      <c r="BV337" s="4">
        <f t="shared" si="50"/>
        <v>0.1111111111111111</v>
      </c>
      <c r="BW337" s="14"/>
      <c r="BX337" s="14"/>
      <c r="BY337" s="14"/>
      <c r="BZ337" s="14"/>
      <c r="CA337" s="4">
        <f t="shared" si="50"/>
        <v>1</v>
      </c>
      <c r="CB337" s="4">
        <f t="shared" si="50"/>
        <v>1</v>
      </c>
      <c r="CC337" s="4">
        <f t="shared" si="50"/>
        <v>1</v>
      </c>
      <c r="CD337" s="4">
        <f t="shared" si="50"/>
        <v>1</v>
      </c>
      <c r="CE337" s="4">
        <f t="shared" si="50"/>
        <v>1</v>
      </c>
      <c r="CF337" s="4">
        <f t="shared" si="50"/>
        <v>1</v>
      </c>
      <c r="CG337" s="4">
        <f t="shared" si="50"/>
        <v>1</v>
      </c>
      <c r="CH337" s="4" t="e">
        <f t="shared" si="50"/>
        <v>#DIV/0!</v>
      </c>
      <c r="CI337" s="4">
        <f t="shared" si="50"/>
        <v>1</v>
      </c>
      <c r="CJ337" s="4"/>
      <c r="CK337" s="4"/>
      <c r="CL337" s="4">
        <f t="shared" si="50"/>
        <v>1</v>
      </c>
      <c r="CM337" s="4">
        <f t="shared" si="50"/>
        <v>1</v>
      </c>
      <c r="CN337" s="4" t="e">
        <f t="shared" si="50"/>
        <v>#DIV/0!</v>
      </c>
      <c r="CO337" s="4" t="e">
        <f t="shared" si="50"/>
        <v>#DIV/0!</v>
      </c>
      <c r="CP337" s="4">
        <f t="shared" si="50"/>
        <v>1</v>
      </c>
      <c r="CQ337" s="4" t="e">
        <f t="shared" si="50"/>
        <v>#DIV/0!</v>
      </c>
      <c r="CR337" s="4" t="e">
        <f t="shared" si="50"/>
        <v>#DIV/0!</v>
      </c>
      <c r="CS337" s="4" t="e">
        <f t="shared" si="50"/>
        <v>#DIV/0!</v>
      </c>
      <c r="CT337" s="17">
        <f t="shared" si="50"/>
        <v>0.57692307692307687</v>
      </c>
      <c r="CU337" s="17">
        <f t="shared" si="50"/>
        <v>0.12</v>
      </c>
      <c r="CV337" s="17">
        <f t="shared" si="50"/>
        <v>0.5</v>
      </c>
      <c r="CW337" s="17">
        <f t="shared" si="50"/>
        <v>0.125</v>
      </c>
      <c r="CX337" s="17">
        <f t="shared" si="50"/>
        <v>0.16666666666666666</v>
      </c>
      <c r="CY337" s="17">
        <f t="shared" si="50"/>
        <v>0.30769230769230771</v>
      </c>
      <c r="CZ337" s="17">
        <f t="shared" si="50"/>
        <v>0.5</v>
      </c>
      <c r="DA337" s="17">
        <f t="shared" si="50"/>
        <v>0.44</v>
      </c>
      <c r="DB337" s="17">
        <f t="shared" si="50"/>
        <v>0.57692307692307687</v>
      </c>
      <c r="DC337" s="17">
        <f t="shared" si="50"/>
        <v>0.5</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0.23076923076923078</v>
      </c>
      <c r="DP337" s="14">
        <f t="shared" si="50"/>
        <v>7.6923076923076927E-2</v>
      </c>
      <c r="DQ337" s="14">
        <f t="shared" si="50"/>
        <v>0.5</v>
      </c>
      <c r="DR337" s="14">
        <f t="shared" si="50"/>
        <v>3.7037037037037035E-2</v>
      </c>
      <c r="DS337" s="4" t="e">
        <f t="shared" si="50"/>
        <v>#DIV/0!</v>
      </c>
      <c r="DT337" s="4">
        <f t="shared" si="50"/>
        <v>1</v>
      </c>
      <c r="DU337" s="4">
        <f t="shared" si="50"/>
        <v>1</v>
      </c>
      <c r="DV337" s="4">
        <f t="shared" si="50"/>
        <v>1</v>
      </c>
      <c r="DW337" s="4">
        <f t="shared" si="50"/>
        <v>1</v>
      </c>
      <c r="DX337" s="4" t="e">
        <f t="shared" si="50"/>
        <v>#DIV/0!</v>
      </c>
      <c r="DY337" s="4">
        <f t="shared" si="50"/>
        <v>1</v>
      </c>
      <c r="DZ337" s="4">
        <f t="shared" si="50"/>
        <v>1</v>
      </c>
      <c r="EA337" s="4">
        <f t="shared" si="50"/>
        <v>1</v>
      </c>
      <c r="EB337" s="4">
        <f t="shared" si="50"/>
        <v>1</v>
      </c>
      <c r="EC337" s="4">
        <f t="shared" ref="EC337:EI337" si="51">EC323/EC332</f>
        <v>1</v>
      </c>
      <c r="ED337" s="4" t="e">
        <f t="shared" si="51"/>
        <v>#DIV/0!</v>
      </c>
      <c r="EE337" s="4">
        <f t="shared" si="51"/>
        <v>1</v>
      </c>
      <c r="EF337" s="4">
        <f t="shared" si="51"/>
        <v>0</v>
      </c>
      <c r="EG337" s="4"/>
      <c r="EH337" s="4">
        <f t="shared" si="51"/>
        <v>0.44444444444444442</v>
      </c>
      <c r="EI337" s="4">
        <f t="shared" si="51"/>
        <v>0.51851851851851849</v>
      </c>
      <c r="EJ337" s="4"/>
    </row>
    <row r="338" spans="1:140" x14ac:dyDescent="0.25">
      <c r="A338" s="11">
        <v>2</v>
      </c>
      <c r="D338" s="4">
        <f>D324/D332</f>
        <v>0.14814814814814814</v>
      </c>
      <c r="E338" s="4">
        <f t="shared" ref="E338:BP338" si="52">E324/E332</f>
        <v>0.22222222222222221</v>
      </c>
      <c r="F338" s="4">
        <f t="shared" si="52"/>
        <v>3.7037037037037035E-2</v>
      </c>
      <c r="G338" s="4">
        <f t="shared" si="52"/>
        <v>7.407407407407407E-2</v>
      </c>
      <c r="H338" s="4">
        <f t="shared" si="52"/>
        <v>0.5</v>
      </c>
      <c r="I338" s="4">
        <f t="shared" si="52"/>
        <v>0.34615384615384615</v>
      </c>
      <c r="J338" s="4">
        <f t="shared" si="52"/>
        <v>0.53846153846153844</v>
      </c>
      <c r="K338" s="4">
        <f t="shared" si="52"/>
        <v>0</v>
      </c>
      <c r="S338" s="4">
        <f t="shared" si="52"/>
        <v>0.18518518518518517</v>
      </c>
      <c r="T338" s="4" t="e">
        <f t="shared" si="52"/>
        <v>#DIV/0!</v>
      </c>
      <c r="U338" s="4"/>
      <c r="V338" s="4" t="e">
        <f t="shared" si="52"/>
        <v>#DIV/0!</v>
      </c>
      <c r="W338" s="4">
        <f t="shared" si="52"/>
        <v>0</v>
      </c>
      <c r="X338" s="4" t="e">
        <f t="shared" si="52"/>
        <v>#DIV/0!</v>
      </c>
      <c r="Y338" s="4" t="e">
        <f t="shared" si="52"/>
        <v>#DIV/0!</v>
      </c>
      <c r="Z338" s="4">
        <f t="shared" si="52"/>
        <v>0</v>
      </c>
      <c r="AA338" s="4">
        <f t="shared" si="52"/>
        <v>0</v>
      </c>
      <c r="AB338" s="4">
        <f t="shared" si="52"/>
        <v>0</v>
      </c>
      <c r="AC338" s="4" t="e">
        <f t="shared" si="52"/>
        <v>#DIV/0!</v>
      </c>
      <c r="AD338" s="4" t="e">
        <f t="shared" si="52"/>
        <v>#DIV/0!</v>
      </c>
      <c r="AE338" s="4">
        <f t="shared" si="52"/>
        <v>0</v>
      </c>
      <c r="AF338" s="4" t="e">
        <f t="shared" si="52"/>
        <v>#DIV/0!</v>
      </c>
      <c r="AG338" s="4" t="e">
        <f t="shared" si="52"/>
        <v>#DIV/0!</v>
      </c>
      <c r="AH338" s="4">
        <f t="shared" si="52"/>
        <v>0</v>
      </c>
      <c r="AI338" s="4"/>
      <c r="AJ338" s="4">
        <f t="shared" si="52"/>
        <v>0</v>
      </c>
      <c r="AK338" s="4"/>
      <c r="AL338" s="17">
        <f t="shared" si="52"/>
        <v>7.407407407407407E-2</v>
      </c>
      <c r="AM338" s="14">
        <f t="shared" si="52"/>
        <v>0.18518518518518517</v>
      </c>
      <c r="AN338" s="4">
        <f t="shared" si="52"/>
        <v>0.14814814814814814</v>
      </c>
      <c r="AO338" s="4"/>
      <c r="AP338" s="4">
        <f t="shared" si="52"/>
        <v>0</v>
      </c>
      <c r="AQ338" s="4">
        <f t="shared" si="52"/>
        <v>0</v>
      </c>
      <c r="AR338" s="4" t="e">
        <f t="shared" si="52"/>
        <v>#DIV/0!</v>
      </c>
      <c r="AS338" s="4">
        <f t="shared" si="52"/>
        <v>0</v>
      </c>
      <c r="AT338" s="4">
        <f t="shared" si="52"/>
        <v>0</v>
      </c>
      <c r="AU338" s="4">
        <f t="shared" si="52"/>
        <v>0</v>
      </c>
      <c r="AV338" s="4">
        <f t="shared" si="52"/>
        <v>0</v>
      </c>
      <c r="AW338" s="4">
        <f t="shared" si="52"/>
        <v>0</v>
      </c>
      <c r="AX338" s="4">
        <f t="shared" si="52"/>
        <v>0</v>
      </c>
      <c r="AY338" s="4">
        <f t="shared" si="52"/>
        <v>0</v>
      </c>
      <c r="AZ338" s="4">
        <f t="shared" si="52"/>
        <v>0</v>
      </c>
      <c r="BA338" s="4">
        <f t="shared" si="52"/>
        <v>0</v>
      </c>
      <c r="BB338" s="4">
        <f t="shared" si="52"/>
        <v>0</v>
      </c>
      <c r="BC338" s="4">
        <f t="shared" si="52"/>
        <v>0</v>
      </c>
      <c r="BD338" s="4">
        <f t="shared" si="52"/>
        <v>0</v>
      </c>
      <c r="BE338" s="4">
        <f t="shared" si="52"/>
        <v>0</v>
      </c>
      <c r="BF338" s="4">
        <f t="shared" si="52"/>
        <v>0</v>
      </c>
      <c r="BG338" s="4">
        <f t="shared" si="52"/>
        <v>0</v>
      </c>
      <c r="BH338" s="4">
        <f t="shared" si="52"/>
        <v>0</v>
      </c>
      <c r="BI338" s="4">
        <f t="shared" si="52"/>
        <v>0</v>
      </c>
      <c r="BJ338" s="4">
        <f t="shared" si="52"/>
        <v>0</v>
      </c>
      <c r="BK338" s="4"/>
      <c r="BL338" s="4">
        <f t="shared" si="52"/>
        <v>0.30769230769230771</v>
      </c>
      <c r="BM338" s="4" t="e">
        <f t="shared" si="52"/>
        <v>#DIV/0!</v>
      </c>
      <c r="BN338" s="4">
        <f t="shared" si="52"/>
        <v>0</v>
      </c>
      <c r="BO338" s="4">
        <f t="shared" si="52"/>
        <v>0</v>
      </c>
      <c r="BP338" s="4">
        <f t="shared" si="52"/>
        <v>0</v>
      </c>
      <c r="BQ338" s="4">
        <f t="shared" ref="BQ338:EB338" si="53">BQ324/BQ332</f>
        <v>0</v>
      </c>
      <c r="BR338" s="4"/>
      <c r="BS338" s="14"/>
      <c r="BT338" s="4">
        <f t="shared" si="53"/>
        <v>0.66666666666666663</v>
      </c>
      <c r="BU338" s="4">
        <f t="shared" si="53"/>
        <v>0.33333333333333331</v>
      </c>
      <c r="BV338" s="4">
        <f t="shared" si="53"/>
        <v>0</v>
      </c>
      <c r="BW338" s="14"/>
      <c r="BX338" s="14"/>
      <c r="BY338" s="14"/>
      <c r="BZ338" s="14"/>
      <c r="CA338" s="4">
        <f t="shared" si="53"/>
        <v>0</v>
      </c>
      <c r="CB338" s="4">
        <f t="shared" si="53"/>
        <v>0</v>
      </c>
      <c r="CC338" s="4">
        <f t="shared" si="53"/>
        <v>0</v>
      </c>
      <c r="CD338" s="4">
        <f t="shared" si="53"/>
        <v>0</v>
      </c>
      <c r="CE338" s="4">
        <f t="shared" si="53"/>
        <v>0</v>
      </c>
      <c r="CF338" s="4">
        <f t="shared" si="53"/>
        <v>0</v>
      </c>
      <c r="CG338" s="4">
        <f t="shared" si="53"/>
        <v>0</v>
      </c>
      <c r="CH338" s="4" t="e">
        <f t="shared" si="53"/>
        <v>#DIV/0!</v>
      </c>
      <c r="CI338" s="4">
        <f t="shared" si="53"/>
        <v>0</v>
      </c>
      <c r="CJ338" s="4"/>
      <c r="CK338" s="4"/>
      <c r="CL338" s="4">
        <f t="shared" si="53"/>
        <v>0</v>
      </c>
      <c r="CM338" s="4">
        <f t="shared" si="53"/>
        <v>0</v>
      </c>
      <c r="CN338" s="4" t="e">
        <f t="shared" si="53"/>
        <v>#DIV/0!</v>
      </c>
      <c r="CO338" s="4" t="e">
        <f t="shared" si="53"/>
        <v>#DIV/0!</v>
      </c>
      <c r="CP338" s="4">
        <f t="shared" si="53"/>
        <v>0</v>
      </c>
      <c r="CQ338" s="4" t="e">
        <f t="shared" si="53"/>
        <v>#DIV/0!</v>
      </c>
      <c r="CR338" s="4" t="e">
        <f t="shared" si="53"/>
        <v>#DIV/0!</v>
      </c>
      <c r="CS338" s="4" t="e">
        <f t="shared" si="53"/>
        <v>#DIV/0!</v>
      </c>
      <c r="CT338" s="17">
        <f t="shared" si="53"/>
        <v>0.34615384615384615</v>
      </c>
      <c r="CU338" s="17">
        <f t="shared" si="53"/>
        <v>0.28000000000000003</v>
      </c>
      <c r="CV338" s="17">
        <f t="shared" si="53"/>
        <v>0.34615384615384615</v>
      </c>
      <c r="CW338" s="17">
        <f t="shared" si="53"/>
        <v>0.45833333333333331</v>
      </c>
      <c r="CX338" s="17">
        <f t="shared" si="53"/>
        <v>0.41666666666666669</v>
      </c>
      <c r="CY338" s="17">
        <f t="shared" si="53"/>
        <v>0.38461538461538464</v>
      </c>
      <c r="CZ338" s="17">
        <f t="shared" si="53"/>
        <v>0.26923076923076922</v>
      </c>
      <c r="DA338" s="17">
        <f t="shared" si="53"/>
        <v>0.48</v>
      </c>
      <c r="DB338" s="17">
        <f t="shared" si="53"/>
        <v>0.30769230769230771</v>
      </c>
      <c r="DC338" s="17">
        <f t="shared" si="53"/>
        <v>0.26923076923076922</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0.30769230769230771</v>
      </c>
      <c r="DP338" s="14">
        <f t="shared" si="53"/>
        <v>0.30769230769230771</v>
      </c>
      <c r="DQ338" s="14">
        <f t="shared" si="53"/>
        <v>0.26923076923076922</v>
      </c>
      <c r="DR338" s="14">
        <f t="shared" si="53"/>
        <v>0.25925925925925924</v>
      </c>
      <c r="DS338" s="4" t="e">
        <f t="shared" si="53"/>
        <v>#DIV/0!</v>
      </c>
      <c r="DT338" s="4">
        <f t="shared" si="53"/>
        <v>0</v>
      </c>
      <c r="DU338" s="4">
        <f t="shared" si="53"/>
        <v>0</v>
      </c>
      <c r="DV338" s="4">
        <f t="shared" si="53"/>
        <v>0</v>
      </c>
      <c r="DW338" s="4">
        <f t="shared" si="53"/>
        <v>0</v>
      </c>
      <c r="DX338" s="4" t="e">
        <f t="shared" si="53"/>
        <v>#DIV/0!</v>
      </c>
      <c r="DY338" s="4">
        <f t="shared" si="53"/>
        <v>0</v>
      </c>
      <c r="DZ338" s="4">
        <f t="shared" si="53"/>
        <v>0</v>
      </c>
      <c r="EA338" s="4">
        <f t="shared" si="53"/>
        <v>0</v>
      </c>
      <c r="EB338" s="4">
        <f t="shared" si="53"/>
        <v>0</v>
      </c>
      <c r="EC338" s="4">
        <f t="shared" ref="EC338:EI338" si="54">EC324/EC332</f>
        <v>0</v>
      </c>
      <c r="ED338" s="4" t="e">
        <f t="shared" si="54"/>
        <v>#DIV/0!</v>
      </c>
      <c r="EE338" s="4">
        <f t="shared" si="54"/>
        <v>0</v>
      </c>
      <c r="EF338" s="4">
        <f t="shared" si="54"/>
        <v>0</v>
      </c>
      <c r="EG338" s="4"/>
      <c r="EH338" s="4">
        <f t="shared" si="54"/>
        <v>0.55555555555555558</v>
      </c>
      <c r="EI338" s="4">
        <f t="shared" si="54"/>
        <v>0.48148148148148145</v>
      </c>
      <c r="EJ338" s="4"/>
    </row>
    <row r="339" spans="1:140" x14ac:dyDescent="0.25">
      <c r="A339" s="11">
        <v>3</v>
      </c>
      <c r="D339" s="4">
        <f>D325/D332</f>
        <v>0.22222222222222221</v>
      </c>
      <c r="E339" s="4">
        <f t="shared" ref="E339:BP339" si="55">E325/E332</f>
        <v>0.22222222222222221</v>
      </c>
      <c r="F339" s="4">
        <f t="shared" si="55"/>
        <v>0.14814814814814814</v>
      </c>
      <c r="G339" s="4">
        <f t="shared" si="55"/>
        <v>0.18518518518518517</v>
      </c>
      <c r="H339" s="4">
        <f t="shared" si="55"/>
        <v>7.6923076923076927E-2</v>
      </c>
      <c r="I339" s="4">
        <f t="shared" si="55"/>
        <v>7.6923076923076927E-2</v>
      </c>
      <c r="J339" s="4">
        <f t="shared" si="55"/>
        <v>0</v>
      </c>
      <c r="K339" s="4">
        <f t="shared" si="55"/>
        <v>0</v>
      </c>
      <c r="S339" s="4">
        <f t="shared" si="55"/>
        <v>0.1111111111111111</v>
      </c>
      <c r="T339" s="4" t="e">
        <f t="shared" si="55"/>
        <v>#DIV/0!</v>
      </c>
      <c r="U339" s="4"/>
      <c r="V339" s="4" t="e">
        <f t="shared" si="55"/>
        <v>#DIV/0!</v>
      </c>
      <c r="W339" s="4">
        <f t="shared" si="55"/>
        <v>0</v>
      </c>
      <c r="X339" s="4" t="e">
        <f t="shared" si="55"/>
        <v>#DIV/0!</v>
      </c>
      <c r="Y339" s="4" t="e">
        <f t="shared" si="55"/>
        <v>#DIV/0!</v>
      </c>
      <c r="Z339" s="4">
        <f t="shared" si="55"/>
        <v>0</v>
      </c>
      <c r="AA339" s="4">
        <f t="shared" si="55"/>
        <v>0</v>
      </c>
      <c r="AB339" s="4">
        <f t="shared" si="55"/>
        <v>0</v>
      </c>
      <c r="AC339" s="4" t="e">
        <f t="shared" si="55"/>
        <v>#DIV/0!</v>
      </c>
      <c r="AD339" s="4" t="e">
        <f t="shared" si="55"/>
        <v>#DIV/0!</v>
      </c>
      <c r="AE339" s="4">
        <f t="shared" si="55"/>
        <v>0</v>
      </c>
      <c r="AF339" s="4" t="e">
        <f t="shared" si="55"/>
        <v>#DIV/0!</v>
      </c>
      <c r="AG339" s="4" t="e">
        <f t="shared" si="55"/>
        <v>#DIV/0!</v>
      </c>
      <c r="AH339" s="4">
        <f t="shared" si="55"/>
        <v>0</v>
      </c>
      <c r="AI339" s="4"/>
      <c r="AJ339" s="4">
        <f t="shared" si="55"/>
        <v>0</v>
      </c>
      <c r="AK339" s="4"/>
      <c r="AL339" s="17">
        <f t="shared" si="55"/>
        <v>0.1111111111111111</v>
      </c>
      <c r="AM339" s="14">
        <f t="shared" si="55"/>
        <v>0.1111111111111111</v>
      </c>
      <c r="AN339" s="4">
        <f t="shared" si="55"/>
        <v>0.14814814814814814</v>
      </c>
      <c r="AO339" s="4"/>
      <c r="AP339" s="4">
        <f t="shared" si="55"/>
        <v>0</v>
      </c>
      <c r="AQ339" s="4">
        <f t="shared" si="55"/>
        <v>0</v>
      </c>
      <c r="AR339" s="4" t="e">
        <f t="shared" si="55"/>
        <v>#DIV/0!</v>
      </c>
      <c r="AS339" s="4">
        <f t="shared" si="55"/>
        <v>0</v>
      </c>
      <c r="AT339" s="4">
        <f t="shared" si="55"/>
        <v>0</v>
      </c>
      <c r="AU339" s="4">
        <f t="shared" si="55"/>
        <v>0</v>
      </c>
      <c r="AV339" s="4">
        <f t="shared" si="55"/>
        <v>0</v>
      </c>
      <c r="AW339" s="4">
        <f t="shared" si="55"/>
        <v>0</v>
      </c>
      <c r="AX339" s="4">
        <f t="shared" si="55"/>
        <v>0</v>
      </c>
      <c r="AY339" s="4">
        <f t="shared" si="55"/>
        <v>0</v>
      </c>
      <c r="AZ339" s="4">
        <f t="shared" si="55"/>
        <v>0</v>
      </c>
      <c r="BA339" s="4">
        <f t="shared" si="55"/>
        <v>0</v>
      </c>
      <c r="BB339" s="4">
        <f t="shared" si="55"/>
        <v>0</v>
      </c>
      <c r="BC339" s="4">
        <f t="shared" si="55"/>
        <v>0</v>
      </c>
      <c r="BD339" s="4">
        <f t="shared" si="55"/>
        <v>0</v>
      </c>
      <c r="BE339" s="4">
        <f t="shared" si="55"/>
        <v>0</v>
      </c>
      <c r="BF339" s="4">
        <f t="shared" si="55"/>
        <v>0</v>
      </c>
      <c r="BG339" s="4">
        <f t="shared" si="55"/>
        <v>0</v>
      </c>
      <c r="BH339" s="4">
        <f t="shared" si="55"/>
        <v>0</v>
      </c>
      <c r="BI339" s="4">
        <f t="shared" si="55"/>
        <v>0</v>
      </c>
      <c r="BJ339" s="4">
        <f t="shared" si="55"/>
        <v>0</v>
      </c>
      <c r="BK339" s="4"/>
      <c r="BL339" s="4">
        <f t="shared" si="55"/>
        <v>0.11538461538461539</v>
      </c>
      <c r="BM339" s="4" t="e">
        <f t="shared" si="55"/>
        <v>#DIV/0!</v>
      </c>
      <c r="BN339" s="4">
        <f t="shared" si="55"/>
        <v>0</v>
      </c>
      <c r="BO339" s="4">
        <f t="shared" si="55"/>
        <v>0</v>
      </c>
      <c r="BP339" s="4">
        <f t="shared" si="55"/>
        <v>0</v>
      </c>
      <c r="BQ339" s="4">
        <f t="shared" ref="BQ339:EB339" si="56">BQ325/BQ332</f>
        <v>0</v>
      </c>
      <c r="BR339" s="4"/>
      <c r="BS339" s="14"/>
      <c r="BT339" s="4">
        <f t="shared" si="56"/>
        <v>0</v>
      </c>
      <c r="BU339" s="4">
        <f t="shared" si="56"/>
        <v>0.1111111111111111</v>
      </c>
      <c r="BV339" s="4">
        <f t="shared" si="56"/>
        <v>0.88888888888888884</v>
      </c>
      <c r="BW339" s="14"/>
      <c r="BX339" s="14"/>
      <c r="BY339" s="14"/>
      <c r="BZ339" s="14"/>
      <c r="CA339" s="4">
        <f t="shared" si="56"/>
        <v>0</v>
      </c>
      <c r="CB339" s="4">
        <f t="shared" si="56"/>
        <v>0</v>
      </c>
      <c r="CC339" s="4">
        <f t="shared" si="56"/>
        <v>0</v>
      </c>
      <c r="CD339" s="4">
        <f t="shared" si="56"/>
        <v>0</v>
      </c>
      <c r="CE339" s="4">
        <f t="shared" si="56"/>
        <v>0</v>
      </c>
      <c r="CF339" s="4">
        <f t="shared" si="56"/>
        <v>0</v>
      </c>
      <c r="CG339" s="4">
        <f t="shared" si="56"/>
        <v>0</v>
      </c>
      <c r="CH339" s="4" t="e">
        <f t="shared" si="56"/>
        <v>#DIV/0!</v>
      </c>
      <c r="CI339" s="4">
        <f t="shared" si="56"/>
        <v>0</v>
      </c>
      <c r="CJ339" s="4"/>
      <c r="CK339" s="4"/>
      <c r="CL339" s="4">
        <f t="shared" si="56"/>
        <v>0</v>
      </c>
      <c r="CM339" s="4">
        <f t="shared" si="56"/>
        <v>0</v>
      </c>
      <c r="CN339" s="4" t="e">
        <f t="shared" si="56"/>
        <v>#DIV/0!</v>
      </c>
      <c r="CO339" s="4" t="e">
        <f t="shared" si="56"/>
        <v>#DIV/0!</v>
      </c>
      <c r="CP339" s="4">
        <f t="shared" si="56"/>
        <v>0</v>
      </c>
      <c r="CQ339" s="4" t="e">
        <f t="shared" si="56"/>
        <v>#DIV/0!</v>
      </c>
      <c r="CR339" s="4" t="e">
        <f t="shared" si="56"/>
        <v>#DIV/0!</v>
      </c>
      <c r="CS339" s="4" t="e">
        <f t="shared" si="56"/>
        <v>#DIV/0!</v>
      </c>
      <c r="CT339" s="17">
        <f t="shared" si="56"/>
        <v>0</v>
      </c>
      <c r="CU339" s="17">
        <f t="shared" si="56"/>
        <v>0.48</v>
      </c>
      <c r="CV339" s="17">
        <f t="shared" si="56"/>
        <v>0.15384615384615385</v>
      </c>
      <c r="CW339" s="17">
        <f t="shared" si="56"/>
        <v>0.20833333333333334</v>
      </c>
      <c r="CX339" s="17">
        <f t="shared" si="56"/>
        <v>0.20833333333333334</v>
      </c>
      <c r="CY339" s="17">
        <f t="shared" si="56"/>
        <v>0.19230769230769232</v>
      </c>
      <c r="CZ339" s="17">
        <f t="shared" si="56"/>
        <v>0.15384615384615385</v>
      </c>
      <c r="DA339" s="17">
        <f t="shared" si="56"/>
        <v>0.08</v>
      </c>
      <c r="DB339" s="17">
        <f t="shared" si="56"/>
        <v>3.8461538461538464E-2</v>
      </c>
      <c r="DC339" s="17">
        <f t="shared" si="56"/>
        <v>0.19230769230769232</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0.26923076923076922</v>
      </c>
      <c r="DP339" s="14">
        <f t="shared" si="56"/>
        <v>0.30769230769230771</v>
      </c>
      <c r="DQ339" s="14">
        <f t="shared" si="56"/>
        <v>0.11538461538461539</v>
      </c>
      <c r="DR339" s="14">
        <f t="shared" si="56"/>
        <v>7.407407407407407E-2</v>
      </c>
      <c r="DS339" s="4" t="e">
        <f t="shared" si="56"/>
        <v>#DIV/0!</v>
      </c>
      <c r="DT339" s="4">
        <f t="shared" si="56"/>
        <v>0</v>
      </c>
      <c r="DU339" s="4">
        <f t="shared" si="56"/>
        <v>0</v>
      </c>
      <c r="DV339" s="4">
        <f t="shared" si="56"/>
        <v>0</v>
      </c>
      <c r="DW339" s="4">
        <f t="shared" si="56"/>
        <v>0</v>
      </c>
      <c r="DX339" s="4" t="e">
        <f t="shared" si="56"/>
        <v>#DIV/0!</v>
      </c>
      <c r="DY339" s="4">
        <f t="shared" si="56"/>
        <v>0</v>
      </c>
      <c r="DZ339" s="4">
        <f t="shared" si="56"/>
        <v>0</v>
      </c>
      <c r="EA339" s="4">
        <f t="shared" si="56"/>
        <v>0</v>
      </c>
      <c r="EB339" s="4">
        <f t="shared" si="56"/>
        <v>0</v>
      </c>
      <c r="EC339" s="4">
        <f t="shared" ref="EC339:EI339" si="57">EC325/EC332</f>
        <v>0</v>
      </c>
      <c r="ED339" s="4" t="e">
        <f t="shared" si="57"/>
        <v>#DIV/0!</v>
      </c>
      <c r="EE339" s="4">
        <f t="shared" si="57"/>
        <v>0</v>
      </c>
      <c r="EF339" s="4">
        <f t="shared" si="57"/>
        <v>4.3478260869565216E-2</v>
      </c>
      <c r="EG339" s="4"/>
      <c r="EH339" s="4">
        <f t="shared" si="57"/>
        <v>0</v>
      </c>
      <c r="EI339" s="4">
        <f t="shared" si="57"/>
        <v>0</v>
      </c>
      <c r="EJ339" s="4"/>
    </row>
    <row r="340" spans="1:140" x14ac:dyDescent="0.25">
      <c r="A340" s="11">
        <v>4</v>
      </c>
      <c r="D340" s="4">
        <f>D326/D332</f>
        <v>0.37037037037037035</v>
      </c>
      <c r="E340" s="4">
        <f t="shared" ref="E340:BP340" si="58">E326/E332</f>
        <v>0.22222222222222221</v>
      </c>
      <c r="F340" s="4">
        <f t="shared" si="58"/>
        <v>7.407407407407407E-2</v>
      </c>
      <c r="G340" s="4">
        <f t="shared" si="58"/>
        <v>0.29629629629629628</v>
      </c>
      <c r="H340" s="4">
        <f t="shared" si="58"/>
        <v>0.30769230769230771</v>
      </c>
      <c r="I340" s="4">
        <f t="shared" si="58"/>
        <v>0.19230769230769232</v>
      </c>
      <c r="J340" s="4">
        <f t="shared" si="58"/>
        <v>0</v>
      </c>
      <c r="K340" s="4">
        <f t="shared" si="58"/>
        <v>0</v>
      </c>
      <c r="S340" s="4">
        <f t="shared" si="58"/>
        <v>0.44444444444444442</v>
      </c>
      <c r="T340" s="4" t="e">
        <f t="shared" si="58"/>
        <v>#DIV/0!</v>
      </c>
      <c r="U340" s="4"/>
      <c r="V340" s="4" t="e">
        <f t="shared" si="58"/>
        <v>#DIV/0!</v>
      </c>
      <c r="W340" s="4">
        <f t="shared" si="58"/>
        <v>0</v>
      </c>
      <c r="X340" s="4" t="e">
        <f t="shared" si="58"/>
        <v>#DIV/0!</v>
      </c>
      <c r="Y340" s="4" t="e">
        <f t="shared" si="58"/>
        <v>#DIV/0!</v>
      </c>
      <c r="Z340" s="4">
        <f t="shared" si="58"/>
        <v>0</v>
      </c>
      <c r="AA340" s="4">
        <f t="shared" si="58"/>
        <v>0</v>
      </c>
      <c r="AB340" s="4">
        <f t="shared" si="58"/>
        <v>0</v>
      </c>
      <c r="AC340" s="4" t="e">
        <f t="shared" si="58"/>
        <v>#DIV/0!</v>
      </c>
      <c r="AD340" s="4" t="e">
        <f t="shared" si="58"/>
        <v>#DIV/0!</v>
      </c>
      <c r="AE340" s="4">
        <f t="shared" si="58"/>
        <v>0</v>
      </c>
      <c r="AF340" s="4" t="e">
        <f t="shared" si="58"/>
        <v>#DIV/0!</v>
      </c>
      <c r="AG340" s="4" t="e">
        <f t="shared" si="58"/>
        <v>#DIV/0!</v>
      </c>
      <c r="AH340" s="4">
        <f t="shared" si="58"/>
        <v>0</v>
      </c>
      <c r="AI340" s="4"/>
      <c r="AJ340" s="4">
        <f t="shared" si="58"/>
        <v>0</v>
      </c>
      <c r="AK340" s="4"/>
      <c r="AL340" s="17">
        <f t="shared" si="58"/>
        <v>0.59259259259259256</v>
      </c>
      <c r="AM340" s="14">
        <f t="shared" si="58"/>
        <v>0.22222222222222221</v>
      </c>
      <c r="AN340" s="4">
        <f t="shared" si="58"/>
        <v>0</v>
      </c>
      <c r="AO340" s="4"/>
      <c r="AP340" s="4">
        <f t="shared" si="58"/>
        <v>0</v>
      </c>
      <c r="AQ340" s="4">
        <f t="shared" si="58"/>
        <v>0</v>
      </c>
      <c r="AR340" s="4" t="e">
        <f t="shared" si="58"/>
        <v>#DIV/0!</v>
      </c>
      <c r="AS340" s="4">
        <f t="shared" si="58"/>
        <v>0</v>
      </c>
      <c r="AT340" s="4">
        <f t="shared" si="58"/>
        <v>0</v>
      </c>
      <c r="AU340" s="4">
        <f t="shared" si="58"/>
        <v>0</v>
      </c>
      <c r="AV340" s="4">
        <f t="shared" si="58"/>
        <v>0</v>
      </c>
      <c r="AW340" s="4">
        <f t="shared" si="58"/>
        <v>0</v>
      </c>
      <c r="AX340" s="4">
        <f t="shared" si="58"/>
        <v>0</v>
      </c>
      <c r="AY340" s="4">
        <f t="shared" si="58"/>
        <v>0</v>
      </c>
      <c r="AZ340" s="4">
        <f t="shared" si="58"/>
        <v>0</v>
      </c>
      <c r="BA340" s="4">
        <f t="shared" si="58"/>
        <v>0</v>
      </c>
      <c r="BB340" s="4">
        <f t="shared" si="58"/>
        <v>0</v>
      </c>
      <c r="BC340" s="4">
        <f t="shared" si="58"/>
        <v>0</v>
      </c>
      <c r="BD340" s="4">
        <f t="shared" si="58"/>
        <v>0</v>
      </c>
      <c r="BE340" s="4">
        <f t="shared" si="58"/>
        <v>0</v>
      </c>
      <c r="BF340" s="4">
        <f t="shared" si="58"/>
        <v>0</v>
      </c>
      <c r="BG340" s="4">
        <f t="shared" si="58"/>
        <v>0</v>
      </c>
      <c r="BH340" s="4">
        <f t="shared" si="58"/>
        <v>0</v>
      </c>
      <c r="BI340" s="4">
        <f t="shared" si="58"/>
        <v>0</v>
      </c>
      <c r="BJ340" s="4">
        <f t="shared" si="58"/>
        <v>0</v>
      </c>
      <c r="BK340" s="4"/>
      <c r="BL340" s="4">
        <f t="shared" si="58"/>
        <v>0</v>
      </c>
      <c r="BM340" s="4" t="e">
        <f t="shared" si="58"/>
        <v>#DIV/0!</v>
      </c>
      <c r="BN340" s="4">
        <f t="shared" si="58"/>
        <v>0</v>
      </c>
      <c r="BO340" s="4">
        <f t="shared" si="58"/>
        <v>0</v>
      </c>
      <c r="BP340" s="4">
        <f t="shared" si="58"/>
        <v>0</v>
      </c>
      <c r="BQ340" s="4">
        <f t="shared" ref="BQ340:EB340" si="59">BQ326/BQ332</f>
        <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f t="shared" si="59"/>
        <v>0</v>
      </c>
      <c r="CG340" s="4">
        <f t="shared" si="59"/>
        <v>0</v>
      </c>
      <c r="CH340" s="4" t="e">
        <f t="shared" si="59"/>
        <v>#DIV/0!</v>
      </c>
      <c r="CI340" s="4">
        <f t="shared" si="59"/>
        <v>0</v>
      </c>
      <c r="CJ340" s="4"/>
      <c r="CK340" s="4"/>
      <c r="CL340" s="4">
        <f t="shared" si="59"/>
        <v>0</v>
      </c>
      <c r="CM340" s="4">
        <f t="shared" si="59"/>
        <v>0</v>
      </c>
      <c r="CN340" s="4" t="e">
        <f t="shared" si="59"/>
        <v>#DIV/0!</v>
      </c>
      <c r="CO340" s="4" t="e">
        <f t="shared" si="59"/>
        <v>#DIV/0!</v>
      </c>
      <c r="CP340" s="4">
        <f t="shared" si="59"/>
        <v>0</v>
      </c>
      <c r="CQ340" s="4" t="e">
        <f t="shared" si="59"/>
        <v>#DIV/0!</v>
      </c>
      <c r="CR340" s="4" t="e">
        <f t="shared" si="59"/>
        <v>#DIV/0!</v>
      </c>
      <c r="CS340" s="4" t="e">
        <f t="shared" si="59"/>
        <v>#DIV/0!</v>
      </c>
      <c r="CT340" s="17">
        <f t="shared" si="59"/>
        <v>0</v>
      </c>
      <c r="CU340" s="17">
        <f t="shared" si="59"/>
        <v>0.12</v>
      </c>
      <c r="CV340" s="17">
        <f t="shared" si="59"/>
        <v>0</v>
      </c>
      <c r="CW340" s="17">
        <f t="shared" si="59"/>
        <v>0.20833333333333334</v>
      </c>
      <c r="CX340" s="17">
        <f t="shared" si="59"/>
        <v>0.20833333333333334</v>
      </c>
      <c r="CY340" s="17">
        <f t="shared" si="59"/>
        <v>0.11538461538461539</v>
      </c>
      <c r="CZ340" s="17">
        <f t="shared" si="59"/>
        <v>7.6923076923076927E-2</v>
      </c>
      <c r="DA340" s="17">
        <f t="shared" si="59"/>
        <v>0</v>
      </c>
      <c r="DB340" s="17">
        <f t="shared" si="59"/>
        <v>7.6923076923076927E-2</v>
      </c>
      <c r="DC340" s="17">
        <f t="shared" si="59"/>
        <v>3.8461538461538464E-2</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0.19230769230769232</v>
      </c>
      <c r="DP340" s="14">
        <f t="shared" si="59"/>
        <v>0.30769230769230771</v>
      </c>
      <c r="DQ340" s="14">
        <f t="shared" si="59"/>
        <v>0.11538461538461539</v>
      </c>
      <c r="DR340" s="14">
        <f t="shared" si="59"/>
        <v>0.25925925925925924</v>
      </c>
      <c r="DS340" s="4" t="e">
        <f t="shared" si="59"/>
        <v>#DIV/0!</v>
      </c>
      <c r="DT340" s="4">
        <f t="shared" si="59"/>
        <v>0</v>
      </c>
      <c r="DU340" s="4">
        <f t="shared" si="59"/>
        <v>0</v>
      </c>
      <c r="DV340" s="4">
        <f t="shared" si="59"/>
        <v>0</v>
      </c>
      <c r="DW340" s="4">
        <f t="shared" si="59"/>
        <v>0</v>
      </c>
      <c r="DX340" s="4" t="e">
        <f t="shared" si="59"/>
        <v>#DIV/0!</v>
      </c>
      <c r="DY340" s="4">
        <f t="shared" si="59"/>
        <v>0</v>
      </c>
      <c r="DZ340" s="4">
        <f t="shared" si="59"/>
        <v>0</v>
      </c>
      <c r="EA340" s="4">
        <f t="shared" si="59"/>
        <v>0</v>
      </c>
      <c r="EB340" s="4">
        <f t="shared" si="59"/>
        <v>0</v>
      </c>
      <c r="EC340" s="4">
        <f t="shared" ref="EC340:EI340" si="60">EC326/EC332</f>
        <v>0</v>
      </c>
      <c r="ED340" s="4" t="e">
        <f t="shared" si="60"/>
        <v>#DIV/0!</v>
      </c>
      <c r="EE340" s="4">
        <f t="shared" si="60"/>
        <v>0</v>
      </c>
      <c r="EF340" s="4">
        <f t="shared" si="60"/>
        <v>0.39130434782608697</v>
      </c>
      <c r="EG340" s="4"/>
      <c r="EH340" s="4">
        <f t="shared" si="60"/>
        <v>0</v>
      </c>
      <c r="EI340" s="4">
        <f t="shared" si="60"/>
        <v>0</v>
      </c>
      <c r="EJ340" s="4"/>
    </row>
    <row r="341" spans="1:140" x14ac:dyDescent="0.25">
      <c r="A341" s="11">
        <v>5</v>
      </c>
      <c r="D341" s="4">
        <f>D327/D332</f>
        <v>0.14814814814814814</v>
      </c>
      <c r="E341" s="4">
        <f t="shared" ref="E341:BP341" si="61">E327/E332</f>
        <v>7.407407407407407E-2</v>
      </c>
      <c r="F341" s="4">
        <f t="shared" si="61"/>
        <v>7.407407407407407E-2</v>
      </c>
      <c r="G341" s="4">
        <f t="shared" si="61"/>
        <v>3.7037037037037035E-2</v>
      </c>
      <c r="H341" s="4">
        <f t="shared" si="61"/>
        <v>0</v>
      </c>
      <c r="I341" s="4">
        <f t="shared" si="61"/>
        <v>3.8461538461538464E-2</v>
      </c>
      <c r="J341" s="4">
        <f t="shared" si="61"/>
        <v>0</v>
      </c>
      <c r="K341" s="4">
        <f t="shared" si="61"/>
        <v>1</v>
      </c>
      <c r="S341" s="4">
        <f t="shared" si="61"/>
        <v>3.7037037037037035E-2</v>
      </c>
      <c r="T341" s="4" t="e">
        <f t="shared" si="61"/>
        <v>#DIV/0!</v>
      </c>
      <c r="U341" s="4"/>
      <c r="V341" s="4" t="e">
        <f t="shared" si="61"/>
        <v>#DIV/0!</v>
      </c>
      <c r="W341" s="4">
        <f t="shared" si="61"/>
        <v>0</v>
      </c>
      <c r="X341" s="4" t="e">
        <f t="shared" si="61"/>
        <v>#DIV/0!</v>
      </c>
      <c r="Y341" s="4" t="e">
        <f t="shared" si="61"/>
        <v>#DIV/0!</v>
      </c>
      <c r="Z341" s="4">
        <f t="shared" si="61"/>
        <v>0</v>
      </c>
      <c r="AA341" s="4">
        <f t="shared" si="61"/>
        <v>0</v>
      </c>
      <c r="AB341" s="4">
        <f t="shared" si="61"/>
        <v>0</v>
      </c>
      <c r="AC341" s="4" t="e">
        <f t="shared" si="61"/>
        <v>#DIV/0!</v>
      </c>
      <c r="AD341" s="4" t="e">
        <f t="shared" si="61"/>
        <v>#DIV/0!</v>
      </c>
      <c r="AE341" s="4">
        <f t="shared" si="61"/>
        <v>0</v>
      </c>
      <c r="AF341" s="4" t="e">
        <f t="shared" si="61"/>
        <v>#DIV/0!</v>
      </c>
      <c r="AG341" s="4" t="e">
        <f t="shared" si="61"/>
        <v>#DIV/0!</v>
      </c>
      <c r="AH341" s="4">
        <f t="shared" si="61"/>
        <v>0</v>
      </c>
      <c r="AI341" s="4"/>
      <c r="AJ341" s="4">
        <f t="shared" si="61"/>
        <v>0</v>
      </c>
      <c r="AK341" s="4"/>
      <c r="AL341" s="17">
        <f t="shared" si="61"/>
        <v>7.407407407407407E-2</v>
      </c>
      <c r="AM341" s="14">
        <f t="shared" si="61"/>
        <v>0.33333333333333331</v>
      </c>
      <c r="AN341" s="4">
        <f t="shared" si="61"/>
        <v>0</v>
      </c>
      <c r="AO341" s="4"/>
      <c r="AP341" s="4">
        <f t="shared" si="61"/>
        <v>0</v>
      </c>
      <c r="AQ341" s="4">
        <f t="shared" si="61"/>
        <v>0</v>
      </c>
      <c r="AR341" s="4" t="e">
        <f t="shared" si="61"/>
        <v>#DIV/0!</v>
      </c>
      <c r="AS341" s="4">
        <f t="shared" si="61"/>
        <v>0</v>
      </c>
      <c r="AT341" s="4">
        <f t="shared" si="61"/>
        <v>0</v>
      </c>
      <c r="AU341" s="4">
        <f t="shared" si="61"/>
        <v>0</v>
      </c>
      <c r="AV341" s="4">
        <f t="shared" si="61"/>
        <v>0</v>
      </c>
      <c r="AW341" s="4">
        <f t="shared" si="61"/>
        <v>0</v>
      </c>
      <c r="AX341" s="4">
        <f t="shared" si="61"/>
        <v>0</v>
      </c>
      <c r="AY341" s="4">
        <f t="shared" si="61"/>
        <v>0</v>
      </c>
      <c r="AZ341" s="4">
        <f t="shared" si="61"/>
        <v>0</v>
      </c>
      <c r="BA341" s="4">
        <f t="shared" si="61"/>
        <v>0</v>
      </c>
      <c r="BB341" s="4">
        <f t="shared" si="61"/>
        <v>0</v>
      </c>
      <c r="BC341" s="4">
        <f t="shared" si="61"/>
        <v>0</v>
      </c>
      <c r="BD341" s="4">
        <f t="shared" si="61"/>
        <v>0</v>
      </c>
      <c r="BE341" s="4">
        <f t="shared" si="61"/>
        <v>0</v>
      </c>
      <c r="BF341" s="4">
        <f t="shared" si="61"/>
        <v>0</v>
      </c>
      <c r="BG341" s="4">
        <f t="shared" si="61"/>
        <v>0</v>
      </c>
      <c r="BH341" s="4">
        <f t="shared" si="61"/>
        <v>0</v>
      </c>
      <c r="BI341" s="4">
        <f t="shared" si="61"/>
        <v>0</v>
      </c>
      <c r="BJ341" s="4">
        <f t="shared" si="61"/>
        <v>0</v>
      </c>
      <c r="BK341" s="4"/>
      <c r="BL341" s="4">
        <f t="shared" si="61"/>
        <v>0.11538461538461539</v>
      </c>
      <c r="BM341" s="4" t="e">
        <f t="shared" si="61"/>
        <v>#DIV/0!</v>
      </c>
      <c r="BN341" s="4">
        <f t="shared" si="61"/>
        <v>0</v>
      </c>
      <c r="BO341" s="4">
        <f t="shared" si="61"/>
        <v>0</v>
      </c>
      <c r="BP341" s="4">
        <f t="shared" si="61"/>
        <v>0</v>
      </c>
      <c r="BQ341" s="4">
        <f t="shared" ref="BQ341:EB341" si="62">BQ327/BQ332</f>
        <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f t="shared" si="62"/>
        <v>0</v>
      </c>
      <c r="CG341" s="4">
        <f t="shared" si="62"/>
        <v>0</v>
      </c>
      <c r="CH341" s="4" t="e">
        <f t="shared" si="62"/>
        <v>#DIV/0!</v>
      </c>
      <c r="CI341" s="4">
        <f t="shared" si="62"/>
        <v>0</v>
      </c>
      <c r="CJ341" s="4"/>
      <c r="CK341" s="4"/>
      <c r="CL341" s="4">
        <f t="shared" si="62"/>
        <v>0</v>
      </c>
      <c r="CM341" s="4">
        <f t="shared" si="62"/>
        <v>0</v>
      </c>
      <c r="CN341" s="4" t="e">
        <f t="shared" si="62"/>
        <v>#DIV/0!</v>
      </c>
      <c r="CO341" s="4" t="e">
        <f t="shared" si="62"/>
        <v>#DIV/0!</v>
      </c>
      <c r="CP341" s="4">
        <f t="shared" si="62"/>
        <v>0</v>
      </c>
      <c r="CQ341" s="4" t="e">
        <f t="shared" si="62"/>
        <v>#DIV/0!</v>
      </c>
      <c r="CR341" s="4" t="e">
        <f t="shared" si="62"/>
        <v>#DIV/0!</v>
      </c>
      <c r="CS341" s="4" t="e">
        <f t="shared" si="62"/>
        <v>#DIV/0!</v>
      </c>
      <c r="CT341" s="17">
        <f t="shared" si="62"/>
        <v>0</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0.37037037037037035</v>
      </c>
      <c r="DS341" s="4" t="e">
        <f t="shared" si="62"/>
        <v>#DIV/0!</v>
      </c>
      <c r="DT341" s="4">
        <f t="shared" si="62"/>
        <v>0</v>
      </c>
      <c r="DU341" s="4">
        <f t="shared" si="62"/>
        <v>0</v>
      </c>
      <c r="DV341" s="4">
        <f t="shared" si="62"/>
        <v>0</v>
      </c>
      <c r="DW341" s="4">
        <f t="shared" si="62"/>
        <v>0</v>
      </c>
      <c r="DX341" s="4" t="e">
        <f t="shared" si="62"/>
        <v>#DIV/0!</v>
      </c>
      <c r="DY341" s="4">
        <f t="shared" si="62"/>
        <v>0</v>
      </c>
      <c r="DZ341" s="4">
        <f t="shared" si="62"/>
        <v>0</v>
      </c>
      <c r="EA341" s="4">
        <f t="shared" si="62"/>
        <v>0</v>
      </c>
      <c r="EB341" s="4">
        <f t="shared" si="62"/>
        <v>0</v>
      </c>
      <c r="EC341" s="4">
        <f t="shared" ref="EC341:EI341" si="63">EC327/EC332</f>
        <v>0</v>
      </c>
      <c r="ED341" s="4" t="e">
        <f t="shared" si="63"/>
        <v>#DIV/0!</v>
      </c>
      <c r="EE341" s="4">
        <f t="shared" si="63"/>
        <v>0</v>
      </c>
      <c r="EF341" s="4">
        <f t="shared" si="63"/>
        <v>0.21739130434782608</v>
      </c>
      <c r="EG341" s="4"/>
      <c r="EH341" s="4">
        <f t="shared" si="63"/>
        <v>0</v>
      </c>
      <c r="EI341" s="4">
        <f t="shared" si="63"/>
        <v>0</v>
      </c>
      <c r="EJ341" s="4"/>
    </row>
    <row r="342" spans="1:140" x14ac:dyDescent="0.25">
      <c r="A342" s="11">
        <v>6</v>
      </c>
      <c r="D342" s="4">
        <f>D328/D332</f>
        <v>0.1111111111111111</v>
      </c>
      <c r="E342" s="4">
        <f t="shared" ref="E342:BP342" si="64">E328/E332</f>
        <v>0.1111111111111111</v>
      </c>
      <c r="F342" s="4">
        <f t="shared" si="64"/>
        <v>0.29629629629629628</v>
      </c>
      <c r="G342" s="4">
        <f t="shared" si="64"/>
        <v>0.25925925925925924</v>
      </c>
      <c r="H342" s="4">
        <f t="shared" si="64"/>
        <v>0</v>
      </c>
      <c r="I342" s="4">
        <f t="shared" si="64"/>
        <v>0</v>
      </c>
      <c r="J342" s="4">
        <f t="shared" si="64"/>
        <v>0</v>
      </c>
      <c r="K342" s="4">
        <f t="shared" si="64"/>
        <v>0</v>
      </c>
      <c r="S342" s="4">
        <f t="shared" si="64"/>
        <v>0</v>
      </c>
      <c r="T342" s="4" t="e">
        <f t="shared" si="64"/>
        <v>#DIV/0!</v>
      </c>
      <c r="U342" s="4"/>
      <c r="V342" s="4" t="e">
        <f t="shared" si="64"/>
        <v>#DIV/0!</v>
      </c>
      <c r="W342" s="4">
        <f t="shared" si="64"/>
        <v>0</v>
      </c>
      <c r="X342" s="4" t="e">
        <f t="shared" si="64"/>
        <v>#DIV/0!</v>
      </c>
      <c r="Y342" s="4" t="e">
        <f t="shared" si="64"/>
        <v>#DIV/0!</v>
      </c>
      <c r="Z342" s="4">
        <f t="shared" si="64"/>
        <v>0</v>
      </c>
      <c r="AA342" s="4">
        <f t="shared" si="64"/>
        <v>0</v>
      </c>
      <c r="AB342" s="4">
        <f t="shared" si="64"/>
        <v>0</v>
      </c>
      <c r="AC342" s="4" t="e">
        <f t="shared" si="64"/>
        <v>#DIV/0!</v>
      </c>
      <c r="AD342" s="4" t="e">
        <f t="shared" si="64"/>
        <v>#DIV/0!</v>
      </c>
      <c r="AE342" s="4">
        <f t="shared" si="64"/>
        <v>0</v>
      </c>
      <c r="AF342" s="4" t="e">
        <f t="shared" si="64"/>
        <v>#DIV/0!</v>
      </c>
      <c r="AG342" s="4" t="e">
        <f t="shared" si="64"/>
        <v>#DIV/0!</v>
      </c>
      <c r="AH342" s="4">
        <f t="shared" si="64"/>
        <v>0</v>
      </c>
      <c r="AI342" s="4"/>
      <c r="AJ342" s="4">
        <f t="shared" si="64"/>
        <v>0</v>
      </c>
      <c r="AK342" s="4"/>
      <c r="AL342" s="17">
        <f t="shared" si="64"/>
        <v>0</v>
      </c>
      <c r="AM342" s="14">
        <f t="shared" si="64"/>
        <v>3.7037037037037035E-2</v>
      </c>
      <c r="AN342" s="4">
        <f t="shared" si="64"/>
        <v>0</v>
      </c>
      <c r="AO342" s="4"/>
      <c r="AP342" s="4">
        <f t="shared" si="64"/>
        <v>0</v>
      </c>
      <c r="AQ342" s="4">
        <f t="shared" si="64"/>
        <v>0</v>
      </c>
      <c r="AR342" s="4" t="e">
        <f t="shared" si="64"/>
        <v>#DIV/0!</v>
      </c>
      <c r="AS342" s="4">
        <f t="shared" si="64"/>
        <v>0</v>
      </c>
      <c r="AT342" s="4">
        <f t="shared" si="64"/>
        <v>0</v>
      </c>
      <c r="AU342" s="4">
        <f t="shared" si="64"/>
        <v>0</v>
      </c>
      <c r="AV342" s="4">
        <f t="shared" si="64"/>
        <v>0</v>
      </c>
      <c r="AW342" s="4">
        <f t="shared" si="64"/>
        <v>0</v>
      </c>
      <c r="AX342" s="4">
        <f t="shared" si="64"/>
        <v>0</v>
      </c>
      <c r="AY342" s="4">
        <f t="shared" si="64"/>
        <v>0</v>
      </c>
      <c r="AZ342" s="4">
        <f t="shared" si="64"/>
        <v>0</v>
      </c>
      <c r="BA342" s="4">
        <f t="shared" si="64"/>
        <v>0</v>
      </c>
      <c r="BB342" s="4">
        <f t="shared" si="64"/>
        <v>0</v>
      </c>
      <c r="BC342" s="4">
        <f t="shared" si="64"/>
        <v>0</v>
      </c>
      <c r="BD342" s="4">
        <f t="shared" si="64"/>
        <v>0</v>
      </c>
      <c r="BE342" s="4">
        <f t="shared" si="64"/>
        <v>0</v>
      </c>
      <c r="BF342" s="4">
        <f t="shared" si="64"/>
        <v>0</v>
      </c>
      <c r="BG342" s="4">
        <f t="shared" si="64"/>
        <v>0</v>
      </c>
      <c r="BH342" s="4">
        <f t="shared" si="64"/>
        <v>0</v>
      </c>
      <c r="BI342" s="4">
        <f t="shared" si="64"/>
        <v>0</v>
      </c>
      <c r="BJ342" s="4">
        <f t="shared" si="64"/>
        <v>0</v>
      </c>
      <c r="BK342" s="4"/>
      <c r="BL342" s="4">
        <f t="shared" si="64"/>
        <v>0</v>
      </c>
      <c r="BM342" s="4" t="e">
        <f t="shared" si="64"/>
        <v>#DIV/0!</v>
      </c>
      <c r="BN342" s="4">
        <f t="shared" si="64"/>
        <v>0</v>
      </c>
      <c r="BO342" s="4">
        <f t="shared" si="64"/>
        <v>0</v>
      </c>
      <c r="BP342" s="4">
        <f t="shared" si="64"/>
        <v>0</v>
      </c>
      <c r="BQ342" s="4">
        <f t="shared" ref="BQ342:EB342" si="65">BQ328/BQ332</f>
        <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f t="shared" si="65"/>
        <v>0</v>
      </c>
      <c r="CG342" s="4">
        <f t="shared" si="65"/>
        <v>0</v>
      </c>
      <c r="CH342" s="4" t="e">
        <f t="shared" si="65"/>
        <v>#DIV/0!</v>
      </c>
      <c r="CI342" s="4">
        <f t="shared" si="65"/>
        <v>0</v>
      </c>
      <c r="CJ342" s="4"/>
      <c r="CK342" s="4"/>
      <c r="CL342" s="4">
        <f t="shared" si="65"/>
        <v>0</v>
      </c>
      <c r="CM342" s="4">
        <f t="shared" si="65"/>
        <v>0</v>
      </c>
      <c r="CN342" s="4" t="e">
        <f t="shared" si="65"/>
        <v>#DIV/0!</v>
      </c>
      <c r="CO342" s="4" t="e">
        <f t="shared" si="65"/>
        <v>#DIV/0!</v>
      </c>
      <c r="CP342" s="4">
        <f t="shared" si="65"/>
        <v>0</v>
      </c>
      <c r="CQ342" s="4" t="e">
        <f t="shared" si="65"/>
        <v>#DIV/0!</v>
      </c>
      <c r="CR342" s="4" t="e">
        <f t="shared" si="65"/>
        <v>#DIV/0!</v>
      </c>
      <c r="CS342" s="4" t="e">
        <f t="shared" si="65"/>
        <v>#DIV/0!</v>
      </c>
      <c r="CT342" s="17">
        <f t="shared" si="65"/>
        <v>7.6923076923076927E-2</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t="e">
        <f t="shared" si="65"/>
        <v>#DIV/0!</v>
      </c>
      <c r="DT342" s="4">
        <f t="shared" si="65"/>
        <v>0</v>
      </c>
      <c r="DU342" s="4">
        <f t="shared" si="65"/>
        <v>0</v>
      </c>
      <c r="DV342" s="4">
        <f t="shared" si="65"/>
        <v>0</v>
      </c>
      <c r="DW342" s="4">
        <f t="shared" si="65"/>
        <v>0</v>
      </c>
      <c r="DX342" s="4" t="e">
        <f t="shared" si="65"/>
        <v>#DIV/0!</v>
      </c>
      <c r="DY342" s="4">
        <f t="shared" si="65"/>
        <v>0</v>
      </c>
      <c r="DZ342" s="4">
        <f t="shared" si="65"/>
        <v>0</v>
      </c>
      <c r="EA342" s="4">
        <f t="shared" si="65"/>
        <v>0</v>
      </c>
      <c r="EB342" s="4">
        <f t="shared" si="65"/>
        <v>0</v>
      </c>
      <c r="EC342" s="4">
        <f t="shared" ref="EC342:EI342" si="66">EC328/EC332</f>
        <v>0</v>
      </c>
      <c r="ED342" s="4" t="e">
        <f t="shared" si="66"/>
        <v>#DIV/0!</v>
      </c>
      <c r="EE342" s="4">
        <f t="shared" si="66"/>
        <v>0</v>
      </c>
      <c r="EF342" s="4">
        <f t="shared" si="66"/>
        <v>0.13043478260869565</v>
      </c>
      <c r="EG342" s="4"/>
      <c r="EH342" s="4">
        <f t="shared" si="66"/>
        <v>0</v>
      </c>
      <c r="EI342" s="4">
        <f t="shared" si="66"/>
        <v>0</v>
      </c>
      <c r="EJ342" s="4"/>
    </row>
    <row r="343" spans="1:140" x14ac:dyDescent="0.25">
      <c r="A343" s="11">
        <v>7</v>
      </c>
      <c r="D343" s="4">
        <f>D329/D332</f>
        <v>0</v>
      </c>
      <c r="E343" s="4">
        <f t="shared" ref="E343:BP343" si="67">E329/E332</f>
        <v>0</v>
      </c>
      <c r="F343" s="4">
        <f t="shared" si="67"/>
        <v>0.25925925925925924</v>
      </c>
      <c r="G343" s="4">
        <f t="shared" si="67"/>
        <v>7.407407407407407E-2</v>
      </c>
      <c r="H343" s="4">
        <f t="shared" si="67"/>
        <v>0</v>
      </c>
      <c r="I343" s="4">
        <f t="shared" si="67"/>
        <v>0</v>
      </c>
      <c r="J343" s="4">
        <f t="shared" si="67"/>
        <v>0</v>
      </c>
      <c r="K343" s="4">
        <f t="shared" si="67"/>
        <v>0</v>
      </c>
      <c r="S343" s="4">
        <f t="shared" si="67"/>
        <v>0</v>
      </c>
      <c r="T343" s="4" t="e">
        <f t="shared" si="67"/>
        <v>#DIV/0!</v>
      </c>
      <c r="U343" s="4"/>
      <c r="V343" s="4" t="e">
        <f t="shared" si="67"/>
        <v>#DIV/0!</v>
      </c>
      <c r="W343" s="4">
        <f t="shared" si="67"/>
        <v>0</v>
      </c>
      <c r="X343" s="4" t="e">
        <f t="shared" si="67"/>
        <v>#DIV/0!</v>
      </c>
      <c r="Y343" s="4" t="e">
        <f t="shared" si="67"/>
        <v>#DIV/0!</v>
      </c>
      <c r="Z343" s="4">
        <f t="shared" si="67"/>
        <v>0</v>
      </c>
      <c r="AA343" s="4">
        <f t="shared" si="67"/>
        <v>0</v>
      </c>
      <c r="AB343" s="4">
        <f t="shared" si="67"/>
        <v>0</v>
      </c>
      <c r="AC343" s="4" t="e">
        <f t="shared" si="67"/>
        <v>#DIV/0!</v>
      </c>
      <c r="AD343" s="4" t="e">
        <f t="shared" si="67"/>
        <v>#DIV/0!</v>
      </c>
      <c r="AE343" s="4">
        <f t="shared" si="67"/>
        <v>0</v>
      </c>
      <c r="AF343" s="4" t="e">
        <f t="shared" si="67"/>
        <v>#DIV/0!</v>
      </c>
      <c r="AG343" s="4" t="e">
        <f t="shared" si="67"/>
        <v>#DIV/0!</v>
      </c>
      <c r="AH343" s="4">
        <f t="shared" si="67"/>
        <v>0</v>
      </c>
      <c r="AI343" s="4"/>
      <c r="AJ343" s="4">
        <f t="shared" si="67"/>
        <v>0</v>
      </c>
      <c r="AK343" s="4"/>
      <c r="AL343" s="17">
        <f t="shared" si="67"/>
        <v>0</v>
      </c>
      <c r="AM343" s="14">
        <f t="shared" si="67"/>
        <v>0</v>
      </c>
      <c r="AN343" s="4">
        <f t="shared" si="67"/>
        <v>0</v>
      </c>
      <c r="AO343" s="4"/>
      <c r="AP343" s="4">
        <f t="shared" si="67"/>
        <v>0</v>
      </c>
      <c r="AQ343" s="4">
        <f t="shared" si="67"/>
        <v>0</v>
      </c>
      <c r="AR343" s="4" t="e">
        <f t="shared" si="67"/>
        <v>#DIV/0!</v>
      </c>
      <c r="AS343" s="4">
        <f t="shared" si="67"/>
        <v>0</v>
      </c>
      <c r="AT343" s="4">
        <f t="shared" si="67"/>
        <v>0</v>
      </c>
      <c r="AU343" s="4">
        <f t="shared" si="67"/>
        <v>0</v>
      </c>
      <c r="AV343" s="4">
        <f t="shared" si="67"/>
        <v>0</v>
      </c>
      <c r="AW343" s="4">
        <f t="shared" si="67"/>
        <v>0</v>
      </c>
      <c r="AX343" s="4">
        <f t="shared" si="67"/>
        <v>0</v>
      </c>
      <c r="AY343" s="4">
        <f t="shared" si="67"/>
        <v>0</v>
      </c>
      <c r="AZ343" s="4">
        <f t="shared" si="67"/>
        <v>0</v>
      </c>
      <c r="BA343" s="4">
        <f t="shared" si="67"/>
        <v>0</v>
      </c>
      <c r="BB343" s="4">
        <f t="shared" si="67"/>
        <v>0</v>
      </c>
      <c r="BC343" s="4">
        <f t="shared" si="67"/>
        <v>0</v>
      </c>
      <c r="BD343" s="4">
        <f t="shared" si="67"/>
        <v>0</v>
      </c>
      <c r="BE343" s="4">
        <f t="shared" si="67"/>
        <v>0</v>
      </c>
      <c r="BF343" s="4">
        <f t="shared" si="67"/>
        <v>0</v>
      </c>
      <c r="BG343" s="4">
        <f t="shared" si="67"/>
        <v>0</v>
      </c>
      <c r="BH343" s="4">
        <f t="shared" si="67"/>
        <v>0</v>
      </c>
      <c r="BI343" s="4">
        <f t="shared" si="67"/>
        <v>0</v>
      </c>
      <c r="BJ343" s="4">
        <f t="shared" si="67"/>
        <v>0</v>
      </c>
      <c r="BK343" s="4"/>
      <c r="BL343" s="4">
        <f t="shared" si="67"/>
        <v>0</v>
      </c>
      <c r="BM343" s="4" t="e">
        <f t="shared" si="67"/>
        <v>#DIV/0!</v>
      </c>
      <c r="BN343" s="4">
        <f t="shared" si="67"/>
        <v>0</v>
      </c>
      <c r="BO343" s="4">
        <f t="shared" si="67"/>
        <v>0</v>
      </c>
      <c r="BP343" s="4">
        <f t="shared" si="67"/>
        <v>0</v>
      </c>
      <c r="BQ343" s="4">
        <f t="shared" ref="BQ343:EB343" si="68">BQ329/BQ332</f>
        <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f t="shared" si="68"/>
        <v>0</v>
      </c>
      <c r="CG343" s="4">
        <f t="shared" si="68"/>
        <v>0</v>
      </c>
      <c r="CH343" s="4" t="e">
        <f t="shared" si="68"/>
        <v>#DIV/0!</v>
      </c>
      <c r="CI343" s="4">
        <f t="shared" si="68"/>
        <v>0</v>
      </c>
      <c r="CJ343" s="4"/>
      <c r="CK343" s="4"/>
      <c r="CL343" s="4">
        <f t="shared" si="68"/>
        <v>0</v>
      </c>
      <c r="CM343" s="4">
        <f t="shared" si="68"/>
        <v>0</v>
      </c>
      <c r="CN343" s="4" t="e">
        <f t="shared" si="68"/>
        <v>#DIV/0!</v>
      </c>
      <c r="CO343" s="4" t="e">
        <f t="shared" si="68"/>
        <v>#DIV/0!</v>
      </c>
      <c r="CP343" s="4">
        <f t="shared" si="68"/>
        <v>0</v>
      </c>
      <c r="CQ343" s="4" t="e">
        <f t="shared" si="68"/>
        <v>#DIV/0!</v>
      </c>
      <c r="CR343" s="4" t="e">
        <f t="shared" si="68"/>
        <v>#DIV/0!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t="e">
        <f t="shared" si="68"/>
        <v>#DIV/0!</v>
      </c>
      <c r="DT343" s="4">
        <f t="shared" si="68"/>
        <v>0</v>
      </c>
      <c r="DU343" s="4">
        <f t="shared" si="68"/>
        <v>0</v>
      </c>
      <c r="DV343" s="4">
        <f t="shared" si="68"/>
        <v>0</v>
      </c>
      <c r="DW343" s="4">
        <f t="shared" si="68"/>
        <v>0</v>
      </c>
      <c r="DX343" s="4" t="e">
        <f t="shared" si="68"/>
        <v>#DIV/0!</v>
      </c>
      <c r="DY343" s="4">
        <f t="shared" si="68"/>
        <v>0</v>
      </c>
      <c r="DZ343" s="4">
        <f t="shared" si="68"/>
        <v>0</v>
      </c>
      <c r="EA343" s="4">
        <f t="shared" si="68"/>
        <v>0</v>
      </c>
      <c r="EB343" s="4">
        <f t="shared" si="68"/>
        <v>0</v>
      </c>
      <c r="EC343" s="4">
        <f t="shared" ref="EC343:EI343" si="69">EC329/EC332</f>
        <v>0</v>
      </c>
      <c r="ED343" s="4" t="e">
        <f t="shared" si="69"/>
        <v>#DIV/0!</v>
      </c>
      <c r="EE343" s="4">
        <f t="shared" si="69"/>
        <v>0</v>
      </c>
      <c r="EF343" s="4">
        <f t="shared" si="69"/>
        <v>0.21739130434782608</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0.99999999999999989</v>
      </c>
      <c r="H346" s="12">
        <f t="shared" si="70"/>
        <v>1</v>
      </c>
      <c r="I346" s="12">
        <f t="shared" si="70"/>
        <v>0.99999999999999989</v>
      </c>
      <c r="J346" s="12">
        <f t="shared" si="70"/>
        <v>1</v>
      </c>
      <c r="K346" s="12">
        <f>SUM(K337:K345)</f>
        <v>1</v>
      </c>
      <c r="S346" s="12">
        <f t="shared" si="70"/>
        <v>1</v>
      </c>
      <c r="T346" s="12" t="e">
        <f t="shared" si="70"/>
        <v>#DIV/0!</v>
      </c>
      <c r="U346" s="12"/>
      <c r="V346" s="12" t="e">
        <f t="shared" si="70"/>
        <v>#DIV/0!</v>
      </c>
      <c r="W346" s="12">
        <f t="shared" si="70"/>
        <v>1</v>
      </c>
      <c r="X346" s="12" t="e">
        <f t="shared" si="70"/>
        <v>#DIV/0!</v>
      </c>
      <c r="Y346" s="12" t="e">
        <f t="shared" si="70"/>
        <v>#DIV/0!</v>
      </c>
      <c r="Z346" s="12">
        <f t="shared" si="70"/>
        <v>1</v>
      </c>
      <c r="AA346" s="12">
        <f t="shared" si="70"/>
        <v>1</v>
      </c>
      <c r="AB346" s="12">
        <f t="shared" si="70"/>
        <v>1</v>
      </c>
      <c r="AC346" s="12" t="e">
        <f t="shared" si="70"/>
        <v>#DIV/0!</v>
      </c>
      <c r="AD346" s="12" t="e">
        <f t="shared" si="70"/>
        <v>#DIV/0!</v>
      </c>
      <c r="AE346" s="12">
        <f t="shared" si="70"/>
        <v>1</v>
      </c>
      <c r="AF346" s="12" t="e">
        <f t="shared" si="70"/>
        <v>#DIV/0!</v>
      </c>
      <c r="AG346" s="12" t="e">
        <f t="shared" si="70"/>
        <v>#DIV/0!</v>
      </c>
      <c r="AH346" s="12">
        <f t="shared" si="70"/>
        <v>1</v>
      </c>
      <c r="AI346" s="12"/>
      <c r="AJ346" s="12">
        <f t="shared" si="70"/>
        <v>1</v>
      </c>
      <c r="AK346" s="12"/>
      <c r="AL346" s="18">
        <f t="shared" si="70"/>
        <v>0.99999999999999989</v>
      </c>
      <c r="AM346" s="15">
        <f t="shared" si="70"/>
        <v>0.99999999999999978</v>
      </c>
      <c r="AN346" s="12">
        <f t="shared" si="70"/>
        <v>1</v>
      </c>
      <c r="AO346" s="12"/>
      <c r="AP346" s="12">
        <f t="shared" si="70"/>
        <v>1</v>
      </c>
      <c r="AQ346" s="12">
        <f t="shared" si="70"/>
        <v>1</v>
      </c>
      <c r="AR346" s="12" t="e">
        <f t="shared" si="70"/>
        <v>#DIV/0!</v>
      </c>
      <c r="AS346" s="12">
        <f t="shared" si="70"/>
        <v>1</v>
      </c>
      <c r="AT346" s="12">
        <f t="shared" si="70"/>
        <v>1</v>
      </c>
      <c r="AU346" s="12">
        <f t="shared" si="70"/>
        <v>1</v>
      </c>
      <c r="AV346" s="12">
        <f t="shared" si="70"/>
        <v>1</v>
      </c>
      <c r="AW346" s="12">
        <f t="shared" si="70"/>
        <v>1</v>
      </c>
      <c r="AX346" s="12">
        <f t="shared" si="70"/>
        <v>1</v>
      </c>
      <c r="AY346" s="12">
        <f t="shared" si="70"/>
        <v>1</v>
      </c>
      <c r="AZ346" s="12">
        <f t="shared" si="70"/>
        <v>1</v>
      </c>
      <c r="BA346" s="12">
        <f t="shared" si="70"/>
        <v>1</v>
      </c>
      <c r="BB346" s="12">
        <f t="shared" si="70"/>
        <v>1</v>
      </c>
      <c r="BC346" s="12">
        <f t="shared" si="70"/>
        <v>1</v>
      </c>
      <c r="BD346" s="12">
        <f t="shared" si="70"/>
        <v>1</v>
      </c>
      <c r="BE346" s="12">
        <f t="shared" si="70"/>
        <v>1</v>
      </c>
      <c r="BF346" s="12">
        <f t="shared" si="70"/>
        <v>1</v>
      </c>
      <c r="BG346" s="12">
        <f t="shared" si="70"/>
        <v>1</v>
      </c>
      <c r="BH346" s="12">
        <f t="shared" si="70"/>
        <v>1</v>
      </c>
      <c r="BI346" s="12">
        <f t="shared" si="70"/>
        <v>1</v>
      </c>
      <c r="BJ346" s="12">
        <f t="shared" si="70"/>
        <v>1</v>
      </c>
      <c r="BK346" s="12"/>
      <c r="BL346" s="12">
        <f t="shared" ref="BL346:BQ346" si="71">SUM(BL337:BL343)</f>
        <v>1</v>
      </c>
      <c r="BM346" s="12" t="e">
        <f t="shared" si="71"/>
        <v>#DIV/0!</v>
      </c>
      <c r="BN346" s="12">
        <f t="shared" si="71"/>
        <v>1</v>
      </c>
      <c r="BO346" s="12">
        <f t="shared" si="71"/>
        <v>1</v>
      </c>
      <c r="BP346" s="12">
        <f t="shared" si="71"/>
        <v>1</v>
      </c>
      <c r="BQ346" s="12">
        <f t="shared" si="71"/>
        <v>1</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f t="shared" si="73"/>
        <v>1</v>
      </c>
      <c r="CG346" s="12">
        <f t="shared" si="73"/>
        <v>1</v>
      </c>
      <c r="CH346" s="12" t="e">
        <f t="shared" si="73"/>
        <v>#DIV/0!</v>
      </c>
      <c r="CI346" s="12">
        <f t="shared" si="73"/>
        <v>1</v>
      </c>
      <c r="CJ346" s="12"/>
      <c r="CK346" s="12"/>
      <c r="CL346" s="12">
        <f t="shared" ref="CL346:DK346" si="74">SUM(CL337:CL343)</f>
        <v>1</v>
      </c>
      <c r="CM346" s="12">
        <f t="shared" si="74"/>
        <v>1</v>
      </c>
      <c r="CN346" s="12" t="e">
        <f t="shared" si="74"/>
        <v>#DIV/0!</v>
      </c>
      <c r="CO346" s="12" t="e">
        <f t="shared" si="74"/>
        <v>#DIV/0!</v>
      </c>
      <c r="CP346" s="12">
        <f t="shared" si="74"/>
        <v>1</v>
      </c>
      <c r="CQ346" s="12" t="e">
        <f t="shared" si="74"/>
        <v>#DIV/0!</v>
      </c>
      <c r="CR346" s="12" t="e">
        <f t="shared" si="74"/>
        <v>#DIV/0!</v>
      </c>
      <c r="CS346" s="12" t="e">
        <f t="shared" si="74"/>
        <v>#DIV/0!</v>
      </c>
      <c r="CT346" s="18">
        <f t="shared" si="74"/>
        <v>1</v>
      </c>
      <c r="CU346" s="18">
        <f t="shared" si="74"/>
        <v>1</v>
      </c>
      <c r="CV346" s="18">
        <f t="shared" si="74"/>
        <v>1</v>
      </c>
      <c r="CW346" s="18">
        <f t="shared" si="74"/>
        <v>1</v>
      </c>
      <c r="CX346" s="18">
        <f t="shared" si="74"/>
        <v>1</v>
      </c>
      <c r="CY346" s="18">
        <f t="shared" si="74"/>
        <v>1</v>
      </c>
      <c r="CZ346" s="18">
        <f t="shared" si="74"/>
        <v>1</v>
      </c>
      <c r="DA346" s="18">
        <f t="shared" si="74"/>
        <v>0.99999999999999989</v>
      </c>
      <c r="DB346" s="18">
        <f t="shared" si="74"/>
        <v>1</v>
      </c>
      <c r="DC346" s="18">
        <f t="shared" si="74"/>
        <v>0.99999999999999989</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0.99999999999999989</v>
      </c>
      <c r="DS346" s="12" t="e">
        <f t="shared" si="75"/>
        <v>#DIV/0!</v>
      </c>
      <c r="DT346" s="12">
        <f t="shared" si="75"/>
        <v>1</v>
      </c>
      <c r="DU346" s="12">
        <f t="shared" si="75"/>
        <v>1</v>
      </c>
      <c r="DV346" s="12">
        <f t="shared" si="75"/>
        <v>1</v>
      </c>
      <c r="DW346" s="12">
        <f t="shared" si="75"/>
        <v>1</v>
      </c>
      <c r="DX346" s="12" t="e">
        <f t="shared" si="75"/>
        <v>#DIV/0!</v>
      </c>
      <c r="DY346" s="12">
        <f t="shared" si="75"/>
        <v>1</v>
      </c>
      <c r="DZ346" s="12">
        <f t="shared" si="75"/>
        <v>1</v>
      </c>
      <c r="EA346" s="12">
        <f t="shared" si="75"/>
        <v>1</v>
      </c>
      <c r="EB346" s="12">
        <f t="shared" si="75"/>
        <v>1</v>
      </c>
      <c r="EC346" s="12">
        <f t="shared" si="75"/>
        <v>1</v>
      </c>
      <c r="ED346" s="12" t="e">
        <f t="shared" si="75"/>
        <v>#DIV/0!</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0.25925925925925924</v>
      </c>
      <c r="CB348" s="4">
        <f>CB323/D$332</f>
        <v>0.14814814814814814</v>
      </c>
      <c r="CC348" s="4">
        <f>CC323/D$332</f>
        <v>0.18518518518518517</v>
      </c>
      <c r="CD348" s="4">
        <f>CD323/D$332</f>
        <v>0.44444444444444442</v>
      </c>
      <c r="CE348" s="4">
        <f>CE323/D$332</f>
        <v>3.7037037037037035E-2</v>
      </c>
      <c r="CF348" s="4">
        <f>CF323/D$332</f>
        <v>0.18518518518518517</v>
      </c>
      <c r="CG348" s="4">
        <f>CG323/D$332</f>
        <v>0.1111111111111111</v>
      </c>
      <c r="CH348" s="4">
        <f>CH323/D$332</f>
        <v>0</v>
      </c>
      <c r="CI348" s="4">
        <f>CI323/D$332</f>
        <v>0.22222222222222221</v>
      </c>
      <c r="CJ348" s="4"/>
      <c r="CK348" s="4"/>
      <c r="CL348" s="4">
        <f>CL323/D$332</f>
        <v>0.77777777777777779</v>
      </c>
      <c r="CM348" s="4">
        <f>CM323/D$332</f>
        <v>7.407407407407407E-2</v>
      </c>
      <c r="CN348" s="4">
        <f>CN323/D$332</f>
        <v>0</v>
      </c>
      <c r="CO348" s="4">
        <f>CO323/D$332</f>
        <v>0</v>
      </c>
      <c r="CP348" s="4">
        <f>CP323/D$332</f>
        <v>0.55555555555555558</v>
      </c>
      <c r="CQ348" s="4">
        <f>CQ323/D$332</f>
        <v>0</v>
      </c>
      <c r="CR348" s="4">
        <f>CR323/D$332</f>
        <v>0</v>
      </c>
      <c r="CS348" s="4">
        <f>CS323/D$332</f>
        <v>0</v>
      </c>
      <c r="CT348" s="4">
        <f t="shared" ref="CT348" si="77">CT323/E$332</f>
        <v>0.55555555555555558</v>
      </c>
      <c r="CU348" s="4"/>
      <c r="CV348" s="4"/>
      <c r="CW348" s="4"/>
      <c r="CX348" s="4"/>
      <c r="CY348" s="4"/>
      <c r="CZ348" s="4"/>
      <c r="DA348" s="4"/>
      <c r="DB348" s="4"/>
      <c r="DC348" s="4"/>
      <c r="DD348" s="4">
        <f>DD323/D$332</f>
        <v>0.59259259259259256</v>
      </c>
      <c r="DE348" s="4">
        <f>DE323/D$332</f>
        <v>0.48148148148148145</v>
      </c>
      <c r="DF348" s="4">
        <f>DF323/D$332</f>
        <v>0.29629629629629628</v>
      </c>
      <c r="DG348" s="4">
        <f>DG323/D$332</f>
        <v>0.18518518518518517</v>
      </c>
      <c r="DH348" s="4">
        <f>DH323/D$332</f>
        <v>0.1111111111111111</v>
      </c>
      <c r="DI348" s="4">
        <f>DI323/D$332</f>
        <v>0.18518518518518517</v>
      </c>
      <c r="DJ348" s="4">
        <f>DJ323/D$332</f>
        <v>0.51851851851851849</v>
      </c>
      <c r="DK348" s="4">
        <f>DK323/D$332</f>
        <v>0.1111111111111111</v>
      </c>
      <c r="DS348" s="4">
        <f>DS323/D$332</f>
        <v>0</v>
      </c>
      <c r="DT348" s="4">
        <f>DT323/D$332</f>
        <v>0.14814814814814814</v>
      </c>
      <c r="DU348" s="4">
        <f>DU323/D$332</f>
        <v>0.66666666666666663</v>
      </c>
      <c r="DV348" s="4">
        <f>DV323/D$332</f>
        <v>0.7407407407407407</v>
      </c>
      <c r="DW348" s="4">
        <f>DW323/D$332</f>
        <v>3.7037037037037035E-2</v>
      </c>
      <c r="DX348" s="4">
        <f>DX323/D$332</f>
        <v>0</v>
      </c>
      <c r="DY348" s="4">
        <f>DY323/D$332</f>
        <v>7.407407407407407E-2</v>
      </c>
      <c r="DZ348" s="4">
        <f>DZ323/D$332</f>
        <v>0.22222222222222221</v>
      </c>
      <c r="EA348" s="4">
        <f>EA323/D$332</f>
        <v>0.66666666666666663</v>
      </c>
      <c r="EB348" s="4">
        <f>EB323/D$332</f>
        <v>7.407407407407407E-2</v>
      </c>
      <c r="EC348" s="4">
        <f>EC323/D$332</f>
        <v>3.7037037037037035E-2</v>
      </c>
      <c r="ED348" s="4">
        <f>ED323/D$332</f>
        <v>0</v>
      </c>
      <c r="EE348" s="4">
        <f>EE323/D$332</f>
        <v>0.25925925925925924</v>
      </c>
      <c r="EF348" s="4">
        <f>EF323/D$332</f>
        <v>0</v>
      </c>
    </row>
    <row r="349" spans="1:140" x14ac:dyDescent="0.25">
      <c r="A349">
        <v>1</v>
      </c>
      <c r="L349" s="13">
        <f t="shared" si="0"/>
        <v>0</v>
      </c>
      <c r="M349" s="13">
        <f t="shared" si="0"/>
        <v>0</v>
      </c>
      <c r="N349" s="13">
        <f t="shared" si="0"/>
        <v>0</v>
      </c>
      <c r="O349" s="13">
        <f t="shared" si="0"/>
        <v>0</v>
      </c>
      <c r="P349" s="13">
        <f t="shared" si="0"/>
        <v>8</v>
      </c>
      <c r="Q349" s="13">
        <f t="shared" si="0"/>
        <v>0</v>
      </c>
      <c r="R349" s="13">
        <f t="shared" si="0"/>
        <v>0</v>
      </c>
    </row>
    <row r="350" spans="1:140" x14ac:dyDescent="0.25">
      <c r="A350">
        <v>2</v>
      </c>
      <c r="L350" s="13">
        <f t="shared" si="5"/>
        <v>0</v>
      </c>
      <c r="M350" s="13">
        <f t="shared" si="5"/>
        <v>0</v>
      </c>
      <c r="N350" s="13">
        <f t="shared" si="5"/>
        <v>0</v>
      </c>
      <c r="O350" s="13">
        <f t="shared" si="5"/>
        <v>0</v>
      </c>
      <c r="P350" s="13">
        <f t="shared" si="5"/>
        <v>1</v>
      </c>
      <c r="Q350" s="13">
        <f t="shared" si="5"/>
        <v>0</v>
      </c>
      <c r="R350" s="13">
        <f t="shared" si="5"/>
        <v>0</v>
      </c>
    </row>
    <row r="351" spans="1:140" x14ac:dyDescent="0.25">
      <c r="A351">
        <v>3</v>
      </c>
      <c r="L351" s="13">
        <f t="shared" si="10"/>
        <v>0</v>
      </c>
      <c r="M351" s="13">
        <f t="shared" si="10"/>
        <v>0</v>
      </c>
      <c r="N351" s="13">
        <f t="shared" si="10"/>
        <v>0</v>
      </c>
      <c r="O351" s="13">
        <f t="shared" si="10"/>
        <v>0</v>
      </c>
      <c r="P351" s="13">
        <f t="shared" si="10"/>
        <v>0</v>
      </c>
      <c r="Q351" s="13">
        <f t="shared" si="10"/>
        <v>0</v>
      </c>
      <c r="R351" s="13">
        <f t="shared" si="10"/>
        <v>0</v>
      </c>
      <c r="BR351" t="s">
        <v>0</v>
      </c>
      <c r="BS351" s="13">
        <f>MIN(BS$2:BS$305)</f>
        <v>50</v>
      </c>
      <c r="BT351" s="16"/>
      <c r="BU351" s="16"/>
      <c r="BV351" s="16"/>
      <c r="BW351" s="13">
        <f t="shared" ref="BW351:BZ351" si="78">MIN(BW$2:BW$305)</f>
        <v>76.5</v>
      </c>
      <c r="BX351" s="13">
        <f t="shared" si="78"/>
        <v>20</v>
      </c>
      <c r="BY351" s="13">
        <f t="shared" si="78"/>
        <v>30</v>
      </c>
      <c r="BZ351" s="13">
        <f t="shared" si="78"/>
        <v>230</v>
      </c>
    </row>
    <row r="352" spans="1:140" x14ac:dyDescent="0.25">
      <c r="A352">
        <v>4</v>
      </c>
      <c r="L352" s="13">
        <f t="shared" si="15"/>
        <v>0</v>
      </c>
      <c r="M352" s="13">
        <f t="shared" si="15"/>
        <v>0</v>
      </c>
      <c r="N352" s="13">
        <f t="shared" si="15"/>
        <v>0</v>
      </c>
      <c r="O352" s="13">
        <f t="shared" si="15"/>
        <v>0</v>
      </c>
      <c r="P352" s="13">
        <f t="shared" si="15"/>
        <v>0</v>
      </c>
      <c r="Q352" s="13">
        <f t="shared" si="15"/>
        <v>0</v>
      </c>
      <c r="R352" s="13">
        <f t="shared" si="15"/>
        <v>0</v>
      </c>
      <c r="BR352" t="s">
        <v>1</v>
      </c>
      <c r="BS352" s="13">
        <f>MAX(BS$2:BS$305)</f>
        <v>100</v>
      </c>
      <c r="BT352" s="16"/>
      <c r="BU352" s="16"/>
      <c r="BV352" s="16"/>
      <c r="BW352" s="13">
        <f t="shared" ref="BW352:BZ352" si="79">MAX(BW$2:BW$305)</f>
        <v>1200</v>
      </c>
      <c r="BX352" s="13">
        <f t="shared" si="79"/>
        <v>350</v>
      </c>
      <c r="BY352" s="13">
        <f t="shared" si="79"/>
        <v>800</v>
      </c>
      <c r="BZ352" s="13">
        <f t="shared" si="79"/>
        <v>230</v>
      </c>
    </row>
    <row r="353" spans="1:78" x14ac:dyDescent="0.25">
      <c r="A353">
        <v>5</v>
      </c>
      <c r="L353" s="13">
        <f t="shared" si="20"/>
        <v>0</v>
      </c>
      <c r="M353" s="13">
        <f t="shared" si="20"/>
        <v>0</v>
      </c>
      <c r="O353" s="13">
        <f t="shared" si="20"/>
        <v>0</v>
      </c>
      <c r="P353" s="13">
        <f t="shared" si="20"/>
        <v>1</v>
      </c>
      <c r="Q353" s="13">
        <f t="shared" si="20"/>
        <v>0</v>
      </c>
      <c r="R353" s="13">
        <f t="shared" si="20"/>
        <v>0</v>
      </c>
      <c r="BR353" t="s">
        <v>2</v>
      </c>
      <c r="BS353" s="19">
        <f>AVERAGE(BS$2:BS$305)</f>
        <v>92.730769230769226</v>
      </c>
      <c r="BT353" s="22"/>
      <c r="BU353" s="22"/>
      <c r="BV353" s="22"/>
      <c r="BW353" s="19">
        <f t="shared" ref="BW353:BZ353" si="80">AVERAGE(BW$2:BW$305)</f>
        <v>325.02777777777777</v>
      </c>
      <c r="BX353" s="19">
        <f t="shared" si="80"/>
        <v>122.375</v>
      </c>
      <c r="BY353" s="19">
        <f t="shared" si="80"/>
        <v>259.25</v>
      </c>
      <c r="BZ353" s="19">
        <f t="shared" si="80"/>
        <v>230</v>
      </c>
    </row>
    <row r="354" spans="1:78" x14ac:dyDescent="0.25">
      <c r="A354">
        <v>6</v>
      </c>
      <c r="L354" s="13">
        <f t="shared" si="24"/>
        <v>0</v>
      </c>
      <c r="M354" s="13">
        <f t="shared" si="24"/>
        <v>0</v>
      </c>
      <c r="O354" s="13">
        <f t="shared" si="24"/>
        <v>0</v>
      </c>
      <c r="P354" s="13">
        <f t="shared" si="24"/>
        <v>0</v>
      </c>
      <c r="Q354" s="13">
        <f t="shared" si="24"/>
        <v>0</v>
      </c>
      <c r="R354" s="13">
        <f t="shared" si="24"/>
        <v>0</v>
      </c>
      <c r="BR354" t="s">
        <v>3</v>
      </c>
      <c r="BS354" s="13">
        <f>MEDIAN(BS$2:BS$305)</f>
        <v>97</v>
      </c>
      <c r="BT354" s="16"/>
      <c r="BU354" s="16"/>
      <c r="BV354" s="16"/>
      <c r="BW354" s="13">
        <f t="shared" ref="BW354:BZ354" si="81">MEDIAN(BW$2:BW$305)</f>
        <v>225</v>
      </c>
      <c r="BX354" s="13">
        <f t="shared" si="81"/>
        <v>79.5</v>
      </c>
      <c r="BY354" s="13">
        <f t="shared" si="81"/>
        <v>78.25</v>
      </c>
      <c r="BZ354" s="13">
        <f t="shared" si="81"/>
        <v>230</v>
      </c>
    </row>
    <row r="355" spans="1:78" x14ac:dyDescent="0.25">
      <c r="A355">
        <v>7</v>
      </c>
      <c r="L355" s="13">
        <f t="shared" si="28"/>
        <v>0</v>
      </c>
      <c r="M355" s="13">
        <f t="shared" si="28"/>
        <v>0</v>
      </c>
      <c r="O355" s="13">
        <f t="shared" si="28"/>
        <v>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0</v>
      </c>
      <c r="O356" s="13">
        <f t="shared" si="82"/>
        <v>0</v>
      </c>
      <c r="P356" s="13">
        <f t="shared" si="82"/>
        <v>3</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2</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1</v>
      </c>
      <c r="Q359" s="13">
        <f t="shared" si="85"/>
        <v>0</v>
      </c>
      <c r="R359" s="13">
        <f t="shared" si="85"/>
        <v>0</v>
      </c>
      <c r="BR359" s="7" t="s">
        <v>11</v>
      </c>
      <c r="BS359">
        <f>COUNTIFS(BS$2:BS$305,"&gt;19",BS$2:BS$305,"&lt;40")</f>
        <v>0</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1</v>
      </c>
      <c r="BW360" s="13">
        <f>304-BW333</f>
        <v>19</v>
      </c>
      <c r="BX360" s="13">
        <f t="shared" ref="BX360:BZ360" si="87">304-BX333</f>
        <v>8</v>
      </c>
      <c r="BY360" s="13">
        <f t="shared" si="87"/>
        <v>6</v>
      </c>
      <c r="BZ360" s="13">
        <f t="shared" si="87"/>
        <v>1</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1</v>
      </c>
    </row>
    <row r="362" spans="1:78" x14ac:dyDescent="0.25">
      <c r="A362">
        <v>14</v>
      </c>
      <c r="L362" s="13">
        <f>COUNTIF(L$2:L$305,14)</f>
        <v>0</v>
      </c>
      <c r="M362" s="13">
        <f>COUNTIF(M$2:M$305,14)</f>
        <v>0</v>
      </c>
      <c r="P362" s="13">
        <f t="shared" ref="P362" si="89">COUNTIF(P$2:P$305,14)</f>
        <v>1</v>
      </c>
      <c r="Q362" s="13">
        <f>COUNTIF(Q$2:Q$305,14)</f>
        <v>0</v>
      </c>
      <c r="BR362" s="7" t="s">
        <v>14</v>
      </c>
      <c r="BS362">
        <f>COUNTIF(BS$2:BS$305,"&gt;79")</f>
        <v>24</v>
      </c>
    </row>
    <row r="363" spans="1:78" x14ac:dyDescent="0.25">
      <c r="A363">
        <v>15</v>
      </c>
      <c r="P363" s="13">
        <f t="shared" ref="P363" si="90">COUNTIF(P$2:P$305,15)</f>
        <v>2</v>
      </c>
      <c r="Q363" s="13">
        <f>COUNTIF(Q$2:Q$305,15)</f>
        <v>0</v>
      </c>
      <c r="BS363">
        <f>SUM(BS358:BS362)</f>
        <v>26</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1</v>
      </c>
      <c r="BR366" s="7" t="s">
        <v>15</v>
      </c>
      <c r="BS366" s="4">
        <f>BS358/BS363</f>
        <v>0</v>
      </c>
    </row>
    <row r="367" spans="1:78" x14ac:dyDescent="0.25">
      <c r="A367">
        <v>19</v>
      </c>
      <c r="P367" s="13">
        <f>COUNTIF(P$2:P$305,19)</f>
        <v>1</v>
      </c>
      <c r="BR367" s="7" t="s">
        <v>11</v>
      </c>
      <c r="BS367" s="4">
        <f>BS359/BS363</f>
        <v>0</v>
      </c>
    </row>
    <row r="368" spans="1:78" x14ac:dyDescent="0.25">
      <c r="A368">
        <v>20</v>
      </c>
      <c r="P368" s="13">
        <f>COUNTIF(P$2:P$305,20)</f>
        <v>0</v>
      </c>
      <c r="BR368" s="7" t="s">
        <v>12</v>
      </c>
      <c r="BS368" s="4">
        <f>BS360/BS363</f>
        <v>3.8461538461538464E-2</v>
      </c>
    </row>
    <row r="369" spans="1:71" x14ac:dyDescent="0.25">
      <c r="A369">
        <v>21</v>
      </c>
      <c r="P369" s="13">
        <f>COUNTIF(P$2:P$305,21)</f>
        <v>1</v>
      </c>
      <c r="BR369" s="7" t="s">
        <v>13</v>
      </c>
      <c r="BS369" s="4">
        <f>BS361/BS363</f>
        <v>3.8461538461538464E-2</v>
      </c>
    </row>
    <row r="370" spans="1:71" x14ac:dyDescent="0.25">
      <c r="A370">
        <v>22</v>
      </c>
      <c r="P370" s="13">
        <f>COUNTIF(P$2:P$305,22)</f>
        <v>0</v>
      </c>
      <c r="BR370" s="7" t="s">
        <v>14</v>
      </c>
      <c r="BS370" s="4">
        <f>BS362/BS363</f>
        <v>0.92307692307692313</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1</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0</v>
      </c>
      <c r="P378" s="13">
        <f>SUM(P349:P376)</f>
        <v>23</v>
      </c>
      <c r="Q378" s="13">
        <f>SUM(Q349:Q363)</f>
        <v>0</v>
      </c>
      <c r="R378" s="13">
        <f>SUM(R349:R359)</f>
        <v>0</v>
      </c>
    </row>
    <row r="380" spans="1:71" x14ac:dyDescent="0.25">
      <c r="A380">
        <v>1</v>
      </c>
      <c r="L380" s="14" t="e">
        <f>L349/L$378</f>
        <v>#DIV/0!</v>
      </c>
      <c r="M380" s="14" t="e">
        <f t="shared" ref="M380:R380" si="91">M349/M$378</f>
        <v>#DIV/0!</v>
      </c>
      <c r="N380" s="14" t="e">
        <f t="shared" si="91"/>
        <v>#DIV/0!</v>
      </c>
      <c r="O380" s="14" t="e">
        <f t="shared" si="91"/>
        <v>#DIV/0!</v>
      </c>
      <c r="P380" s="14">
        <f t="shared" si="91"/>
        <v>0.34782608695652173</v>
      </c>
      <c r="Q380" s="14" t="e">
        <f t="shared" si="91"/>
        <v>#DIV/0!</v>
      </c>
      <c r="R380" s="14" t="e">
        <f t="shared" si="91"/>
        <v>#DIV/0!</v>
      </c>
    </row>
    <row r="381" spans="1:71" x14ac:dyDescent="0.25">
      <c r="A381">
        <v>2</v>
      </c>
      <c r="L381" s="14" t="e">
        <f t="shared" ref="L381:R396" si="92">L350/L$378</f>
        <v>#DIV/0!</v>
      </c>
      <c r="M381" s="14" t="e">
        <f t="shared" si="92"/>
        <v>#DIV/0!</v>
      </c>
      <c r="N381" s="14" t="e">
        <f t="shared" si="92"/>
        <v>#DIV/0!</v>
      </c>
      <c r="O381" s="14" t="e">
        <f t="shared" si="92"/>
        <v>#DIV/0!</v>
      </c>
      <c r="P381" s="14">
        <f t="shared" si="92"/>
        <v>4.3478260869565216E-2</v>
      </c>
      <c r="Q381" s="14" t="e">
        <f t="shared" si="92"/>
        <v>#DIV/0!</v>
      </c>
      <c r="R381" s="14" t="e">
        <f t="shared" si="92"/>
        <v>#DIV/0!</v>
      </c>
    </row>
    <row r="382" spans="1:71" x14ac:dyDescent="0.25">
      <c r="A382">
        <v>3</v>
      </c>
      <c r="L382" s="14" t="e">
        <f t="shared" si="92"/>
        <v>#DIV/0!</v>
      </c>
      <c r="M382" s="14" t="e">
        <f t="shared" si="92"/>
        <v>#DIV/0!</v>
      </c>
      <c r="N382" s="14" t="e">
        <f t="shared" si="92"/>
        <v>#DIV/0!</v>
      </c>
      <c r="O382" s="14" t="e">
        <f t="shared" si="92"/>
        <v>#DIV/0!</v>
      </c>
      <c r="P382" s="14">
        <f t="shared" si="92"/>
        <v>0</v>
      </c>
      <c r="Q382" s="14" t="e">
        <f t="shared" si="92"/>
        <v>#DIV/0!</v>
      </c>
      <c r="R382" s="14" t="e">
        <f t="shared" si="92"/>
        <v>#DIV/0!</v>
      </c>
    </row>
    <row r="383" spans="1:71" x14ac:dyDescent="0.25">
      <c r="A383">
        <v>4</v>
      </c>
      <c r="L383" s="14" t="e">
        <f t="shared" si="92"/>
        <v>#DIV/0!</v>
      </c>
      <c r="M383" s="14" t="e">
        <f t="shared" si="92"/>
        <v>#DIV/0!</v>
      </c>
      <c r="N383" s="14" t="e">
        <f t="shared" si="92"/>
        <v>#DIV/0!</v>
      </c>
      <c r="O383" s="14" t="e">
        <f t="shared" si="92"/>
        <v>#DIV/0!</v>
      </c>
      <c r="P383" s="14">
        <f t="shared" si="92"/>
        <v>0</v>
      </c>
      <c r="Q383" s="14" t="e">
        <f t="shared" si="92"/>
        <v>#DIV/0!</v>
      </c>
      <c r="R383" s="14" t="e">
        <f t="shared" si="92"/>
        <v>#DIV/0!</v>
      </c>
    </row>
    <row r="384" spans="1:71" x14ac:dyDescent="0.25">
      <c r="A384">
        <v>5</v>
      </c>
      <c r="L384" s="14" t="e">
        <f t="shared" si="92"/>
        <v>#DIV/0!</v>
      </c>
      <c r="M384" s="14" t="e">
        <f t="shared" si="92"/>
        <v>#DIV/0!</v>
      </c>
      <c r="N384" s="14" t="e">
        <f t="shared" si="92"/>
        <v>#DIV/0!</v>
      </c>
      <c r="O384" s="14" t="e">
        <f t="shared" si="92"/>
        <v>#DIV/0!</v>
      </c>
      <c r="P384" s="14">
        <f t="shared" si="92"/>
        <v>4.3478260869565216E-2</v>
      </c>
      <c r="Q384" s="14" t="e">
        <f t="shared" si="92"/>
        <v>#DIV/0!</v>
      </c>
      <c r="R384" s="14" t="e">
        <f t="shared" si="92"/>
        <v>#DIV/0!</v>
      </c>
    </row>
    <row r="385" spans="1:18" x14ac:dyDescent="0.25">
      <c r="A385">
        <v>6</v>
      </c>
      <c r="L385" s="14" t="e">
        <f t="shared" si="92"/>
        <v>#DIV/0!</v>
      </c>
      <c r="M385" s="14" t="e">
        <f t="shared" si="92"/>
        <v>#DIV/0!</v>
      </c>
      <c r="N385" s="14"/>
      <c r="O385" s="14" t="e">
        <f t="shared" si="92"/>
        <v>#DIV/0!</v>
      </c>
      <c r="P385" s="14">
        <f t="shared" si="92"/>
        <v>0</v>
      </c>
      <c r="Q385" s="14" t="e">
        <f t="shared" si="92"/>
        <v>#DIV/0!</v>
      </c>
      <c r="R385" s="14" t="e">
        <f t="shared" si="92"/>
        <v>#DIV/0!</v>
      </c>
    </row>
    <row r="386" spans="1:18" x14ac:dyDescent="0.25">
      <c r="A386">
        <v>7</v>
      </c>
      <c r="L386" s="14" t="e">
        <f t="shared" si="92"/>
        <v>#DIV/0!</v>
      </c>
      <c r="M386" s="14" t="e">
        <f t="shared" si="92"/>
        <v>#DIV/0!</v>
      </c>
      <c r="N386" s="14"/>
      <c r="O386" s="14" t="e">
        <f t="shared" si="92"/>
        <v>#DIV/0!</v>
      </c>
      <c r="P386" s="14">
        <f t="shared" si="92"/>
        <v>0</v>
      </c>
      <c r="Q386" s="14" t="e">
        <f t="shared" si="92"/>
        <v>#DIV/0!</v>
      </c>
      <c r="R386" s="14" t="e">
        <f t="shared" si="92"/>
        <v>#DIV/0!</v>
      </c>
    </row>
    <row r="387" spans="1:18" x14ac:dyDescent="0.25">
      <c r="A387">
        <v>8</v>
      </c>
      <c r="L387" s="14" t="e">
        <f t="shared" si="92"/>
        <v>#DIV/0!</v>
      </c>
      <c r="M387" s="14" t="e">
        <f t="shared" si="92"/>
        <v>#DIV/0!</v>
      </c>
      <c r="N387" s="14"/>
      <c r="O387" s="14" t="e">
        <f t="shared" si="92"/>
        <v>#DIV/0!</v>
      </c>
      <c r="P387" s="14">
        <f t="shared" si="92"/>
        <v>0.13043478260869565</v>
      </c>
      <c r="Q387" s="14" t="e">
        <f t="shared" si="92"/>
        <v>#DIV/0!</v>
      </c>
      <c r="R387" s="14" t="e">
        <f t="shared" si="92"/>
        <v>#DIV/0!</v>
      </c>
    </row>
    <row r="388" spans="1:18" x14ac:dyDescent="0.25">
      <c r="A388">
        <v>9</v>
      </c>
      <c r="L388" s="14" t="e">
        <f t="shared" si="92"/>
        <v>#DIV/0!</v>
      </c>
      <c r="M388" s="14" t="e">
        <f t="shared" si="92"/>
        <v>#DIV/0!</v>
      </c>
      <c r="N388" s="14"/>
      <c r="O388" s="14" t="e">
        <f t="shared" si="92"/>
        <v>#DIV/0!</v>
      </c>
      <c r="P388" s="14">
        <f t="shared" si="92"/>
        <v>0</v>
      </c>
      <c r="Q388" s="14" t="e">
        <f t="shared" si="92"/>
        <v>#DIV/0!</v>
      </c>
      <c r="R388" s="14" t="e">
        <f t="shared" si="92"/>
        <v>#DIV/0!</v>
      </c>
    </row>
    <row r="389" spans="1:18" x14ac:dyDescent="0.25">
      <c r="A389">
        <v>10</v>
      </c>
      <c r="L389" s="14" t="e">
        <f t="shared" si="92"/>
        <v>#DIV/0!</v>
      </c>
      <c r="M389" s="14" t="e">
        <f t="shared" si="92"/>
        <v>#DIV/0!</v>
      </c>
      <c r="N389" s="14"/>
      <c r="O389" s="14" t="e">
        <f t="shared" si="92"/>
        <v>#DIV/0!</v>
      </c>
      <c r="P389" s="14">
        <f t="shared" si="92"/>
        <v>8.6956521739130432E-2</v>
      </c>
      <c r="Q389" s="14" t="e">
        <f t="shared" si="92"/>
        <v>#DIV/0!</v>
      </c>
      <c r="R389" s="14" t="e">
        <f t="shared" si="92"/>
        <v>#DIV/0!</v>
      </c>
    </row>
    <row r="390" spans="1:18" x14ac:dyDescent="0.25">
      <c r="A390">
        <v>11</v>
      </c>
      <c r="L390" s="14" t="e">
        <f t="shared" si="92"/>
        <v>#DIV/0!</v>
      </c>
      <c r="M390" s="14" t="e">
        <f t="shared" si="92"/>
        <v>#DIV/0!</v>
      </c>
      <c r="N390" s="14"/>
      <c r="O390" s="14"/>
      <c r="P390" s="14">
        <f t="shared" si="92"/>
        <v>4.3478260869565216E-2</v>
      </c>
      <c r="Q390" s="14" t="e">
        <f t="shared" si="92"/>
        <v>#DIV/0!</v>
      </c>
      <c r="R390" s="14" t="e">
        <f t="shared" si="92"/>
        <v>#DIV/0!</v>
      </c>
    </row>
    <row r="391" spans="1:18" x14ac:dyDescent="0.25">
      <c r="A391">
        <v>12</v>
      </c>
      <c r="L391" s="14" t="e">
        <f t="shared" si="92"/>
        <v>#DIV/0!</v>
      </c>
      <c r="M391" s="14" t="e">
        <f t="shared" si="92"/>
        <v>#DIV/0!</v>
      </c>
      <c r="N391" s="14"/>
      <c r="O391" s="14"/>
      <c r="P391" s="14">
        <f t="shared" si="92"/>
        <v>0</v>
      </c>
      <c r="Q391" s="14" t="e">
        <f t="shared" si="92"/>
        <v>#DIV/0!</v>
      </c>
      <c r="R391" s="14"/>
    </row>
    <row r="392" spans="1:18" x14ac:dyDescent="0.25">
      <c r="A392">
        <v>13</v>
      </c>
      <c r="L392" s="14" t="e">
        <f t="shared" si="92"/>
        <v>#DIV/0!</v>
      </c>
      <c r="M392" s="14" t="e">
        <f t="shared" si="92"/>
        <v>#DIV/0!</v>
      </c>
      <c r="N392" s="14"/>
      <c r="O392" s="14"/>
      <c r="P392" s="14">
        <f t="shared" si="92"/>
        <v>0</v>
      </c>
      <c r="Q392" s="14" t="e">
        <f t="shared" si="92"/>
        <v>#DIV/0!</v>
      </c>
      <c r="R392" s="14"/>
    </row>
    <row r="393" spans="1:18" x14ac:dyDescent="0.25">
      <c r="A393">
        <v>14</v>
      </c>
      <c r="L393" s="14" t="e">
        <f t="shared" si="92"/>
        <v>#DIV/0!</v>
      </c>
      <c r="M393" s="14" t="e">
        <f t="shared" si="92"/>
        <v>#DIV/0!</v>
      </c>
      <c r="N393" s="14"/>
      <c r="O393" s="14"/>
      <c r="P393" s="14">
        <f t="shared" si="92"/>
        <v>4.3478260869565216E-2</v>
      </c>
      <c r="Q393" s="14" t="e">
        <f t="shared" si="92"/>
        <v>#DIV/0!</v>
      </c>
      <c r="R393" s="14"/>
    </row>
    <row r="394" spans="1:18" x14ac:dyDescent="0.25">
      <c r="A394">
        <v>15</v>
      </c>
      <c r="L394" s="14"/>
      <c r="M394" s="14"/>
      <c r="N394" s="14"/>
      <c r="O394" s="14"/>
      <c r="P394" s="14">
        <f t="shared" si="92"/>
        <v>8.6956521739130432E-2</v>
      </c>
      <c r="Q394" s="14" t="e">
        <f t="shared" si="92"/>
        <v>#DIV/0!</v>
      </c>
      <c r="R394" s="14"/>
    </row>
    <row r="395" spans="1:18" x14ac:dyDescent="0.25">
      <c r="A395">
        <v>16</v>
      </c>
      <c r="L395" s="14"/>
      <c r="M395" s="14"/>
      <c r="N395" s="14"/>
      <c r="O395" s="14"/>
      <c r="P395" s="14">
        <f t="shared" si="92"/>
        <v>0</v>
      </c>
      <c r="Q395" s="14"/>
      <c r="R395" s="14"/>
    </row>
    <row r="396" spans="1:18" x14ac:dyDescent="0.25">
      <c r="A396">
        <v>17</v>
      </c>
      <c r="L396" s="14"/>
      <c r="M396" s="14"/>
      <c r="N396" s="14"/>
      <c r="O396" s="14"/>
      <c r="P396" s="14">
        <f t="shared" si="92"/>
        <v>0</v>
      </c>
      <c r="Q396" s="14"/>
      <c r="R396" s="14"/>
    </row>
    <row r="397" spans="1:18" x14ac:dyDescent="0.25">
      <c r="A397">
        <v>18</v>
      </c>
      <c r="L397" s="14"/>
      <c r="M397" s="14"/>
      <c r="N397" s="14"/>
      <c r="O397" s="14"/>
      <c r="P397" s="14">
        <f t="shared" ref="P397:P407" si="93">P366/P$378</f>
        <v>4.3478260869565216E-2</v>
      </c>
      <c r="Q397" s="14"/>
      <c r="R397" s="14"/>
    </row>
    <row r="398" spans="1:18" x14ac:dyDescent="0.25">
      <c r="A398">
        <v>19</v>
      </c>
      <c r="L398" s="14"/>
      <c r="M398" s="14"/>
      <c r="N398" s="14"/>
      <c r="O398" s="14"/>
      <c r="P398" s="14">
        <f t="shared" si="93"/>
        <v>4.3478260869565216E-2</v>
      </c>
      <c r="Q398" s="14"/>
      <c r="R398" s="14"/>
    </row>
    <row r="399" spans="1:18" x14ac:dyDescent="0.25">
      <c r="A399">
        <v>20</v>
      </c>
      <c r="L399" s="14"/>
      <c r="M399" s="14"/>
      <c r="N399" s="14"/>
      <c r="O399" s="14"/>
      <c r="P399" s="14">
        <f t="shared" si="93"/>
        <v>0</v>
      </c>
      <c r="Q399" s="14"/>
      <c r="R399" s="14"/>
    </row>
    <row r="400" spans="1:18" x14ac:dyDescent="0.25">
      <c r="A400">
        <v>21</v>
      </c>
      <c r="L400" s="14"/>
      <c r="M400" s="14"/>
      <c r="N400" s="14"/>
      <c r="O400" s="14"/>
      <c r="P400" s="14">
        <f t="shared" si="93"/>
        <v>4.3478260869565216E-2</v>
      </c>
      <c r="Q400" s="14"/>
      <c r="R400" s="14"/>
    </row>
    <row r="401" spans="1:18" x14ac:dyDescent="0.25">
      <c r="A401">
        <v>22</v>
      </c>
      <c r="L401" s="14"/>
      <c r="M401" s="14"/>
      <c r="N401" s="14"/>
      <c r="O401" s="14"/>
      <c r="P401" s="14">
        <f t="shared" si="93"/>
        <v>0</v>
      </c>
      <c r="Q401" s="14"/>
      <c r="R401" s="14"/>
    </row>
    <row r="402" spans="1:18" x14ac:dyDescent="0.25">
      <c r="A402">
        <v>23</v>
      </c>
      <c r="L402" s="14"/>
      <c r="M402" s="14"/>
      <c r="N402" s="14"/>
      <c r="O402" s="14"/>
      <c r="P402" s="14">
        <f t="shared" si="93"/>
        <v>0</v>
      </c>
      <c r="Q402" s="14"/>
      <c r="R402" s="14"/>
    </row>
    <row r="403" spans="1:18" x14ac:dyDescent="0.25">
      <c r="A403">
        <v>24</v>
      </c>
      <c r="L403" s="14"/>
      <c r="M403" s="14"/>
      <c r="N403" s="14"/>
      <c r="O403" s="14"/>
      <c r="P403" s="14">
        <f t="shared" si="93"/>
        <v>0</v>
      </c>
      <c r="Q403" s="14"/>
      <c r="R403" s="14"/>
    </row>
    <row r="404" spans="1:18" x14ac:dyDescent="0.25">
      <c r="A404">
        <v>25</v>
      </c>
      <c r="L404" s="14"/>
      <c r="M404" s="14"/>
      <c r="N404" s="14"/>
      <c r="O404" s="14"/>
      <c r="P404" s="14">
        <f t="shared" si="93"/>
        <v>0</v>
      </c>
      <c r="Q404" s="14"/>
      <c r="R404" s="14"/>
    </row>
    <row r="405" spans="1:18" x14ac:dyDescent="0.25">
      <c r="A405">
        <v>26</v>
      </c>
      <c r="L405" s="14"/>
      <c r="M405" s="14"/>
      <c r="N405" s="14"/>
      <c r="O405" s="14"/>
      <c r="P405" s="14">
        <f t="shared" si="93"/>
        <v>4.3478260869565216E-2</v>
      </c>
      <c r="Q405" s="14"/>
      <c r="R405" s="14"/>
    </row>
    <row r="406" spans="1:18" x14ac:dyDescent="0.25">
      <c r="A406">
        <v>27</v>
      </c>
      <c r="L406" s="14"/>
      <c r="M406" s="14"/>
      <c r="N406" s="14"/>
      <c r="O406" s="14"/>
      <c r="P406" s="14">
        <f t="shared" si="93"/>
        <v>0</v>
      </c>
      <c r="Q406" s="14"/>
      <c r="R406" s="14"/>
    </row>
    <row r="407" spans="1:18" x14ac:dyDescent="0.25">
      <c r="A407">
        <v>28</v>
      </c>
      <c r="L407" s="14"/>
      <c r="M407" s="14"/>
      <c r="N407" s="14"/>
      <c r="O407" s="14"/>
      <c r="P407" s="14">
        <f t="shared" si="93"/>
        <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t="e">
        <f t="shared" si="94"/>
        <v>#DIV/0!</v>
      </c>
      <c r="P409" s="14">
        <f t="shared" si="94"/>
        <v>1</v>
      </c>
      <c r="Q409" s="14" t="e">
        <f t="shared" si="94"/>
        <v>#DIV/0!</v>
      </c>
      <c r="R409" s="14" t="e">
        <f t="shared" si="94"/>
        <v>#DIV/0!</v>
      </c>
    </row>
    <row r="413" spans="1:18" x14ac:dyDescent="0.25">
      <c r="A413" t="s">
        <v>0</v>
      </c>
      <c r="B413" s="24">
        <f>MIN(B$2:B$305)</f>
        <v>0</v>
      </c>
      <c r="C413" s="24">
        <f>MIN(C$2:C$305)</f>
        <v>0</v>
      </c>
    </row>
    <row r="414" spans="1:18" x14ac:dyDescent="0.25">
      <c r="A414" t="s">
        <v>1</v>
      </c>
      <c r="B414" s="24">
        <f>MAX(B$2:B$305)</f>
        <v>100</v>
      </c>
      <c r="C414" s="24">
        <f>MAX(C$2:C$305)</f>
        <v>100</v>
      </c>
    </row>
    <row r="415" spans="1:18" x14ac:dyDescent="0.25">
      <c r="A415" t="s">
        <v>2</v>
      </c>
      <c r="B415" s="24">
        <f>AVERAGE(B$2:B$305)</f>
        <v>54.571428571428569</v>
      </c>
      <c r="C415" s="24">
        <f>AVERAGE(C$2:C$305)</f>
        <v>58.03846153846154</v>
      </c>
    </row>
    <row r="416" spans="1:18" x14ac:dyDescent="0.25">
      <c r="A416" t="s">
        <v>3</v>
      </c>
      <c r="B416" s="24">
        <f>MEDIAN(B$2:B$305)</f>
        <v>50</v>
      </c>
      <c r="C416" s="24">
        <f>MEDIAN(C$2:C$305)</f>
        <v>69.5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Y1" workbookViewId="0">
      <pane ySplit="1" topLeftCell="A331"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139" x14ac:dyDescent="0.25">
      <c r="A193" s="10"/>
      <c r="BW193" s="20"/>
      <c r="BX193" s="20"/>
      <c r="BY193" s="20"/>
      <c r="BZ193" s="20"/>
    </row>
    <row r="194" spans="1:139" x14ac:dyDescent="0.25">
      <c r="A194" s="10"/>
      <c r="BW194" s="20"/>
      <c r="BX194" s="20"/>
      <c r="BY194" s="20"/>
      <c r="BZ194" s="20"/>
    </row>
    <row r="195" spans="1:139" x14ac:dyDescent="0.25">
      <c r="A195" s="10"/>
      <c r="BW195" s="20"/>
      <c r="BX195" s="20"/>
      <c r="BY195" s="20"/>
      <c r="BZ195" s="20"/>
    </row>
    <row r="196" spans="1:139" x14ac:dyDescent="0.25">
      <c r="A196" s="10"/>
      <c r="BW196" s="20"/>
      <c r="BX196" s="20"/>
      <c r="BY196" s="20"/>
      <c r="BZ196" s="20"/>
    </row>
    <row r="197" spans="1:139" x14ac:dyDescent="0.25">
      <c r="A197" s="9">
        <v>43585.611342592594</v>
      </c>
      <c r="B197">
        <v>17</v>
      </c>
      <c r="C197">
        <v>25</v>
      </c>
      <c r="D197">
        <v>2</v>
      </c>
      <c r="E197" s="1">
        <v>3</v>
      </c>
      <c r="F197">
        <v>5</v>
      </c>
      <c r="G197">
        <v>1</v>
      </c>
      <c r="H197" s="1">
        <v>4</v>
      </c>
      <c r="I197">
        <v>1</v>
      </c>
      <c r="J197">
        <v>1</v>
      </c>
      <c r="K197">
        <v>6</v>
      </c>
      <c r="Q197" s="13">
        <v>1</v>
      </c>
      <c r="S197">
        <v>1</v>
      </c>
      <c r="Z197">
        <v>1</v>
      </c>
      <c r="AL197" s="16">
        <v>4</v>
      </c>
      <c r="AM197" s="13">
        <v>5</v>
      </c>
      <c r="AN197">
        <v>1</v>
      </c>
      <c r="AP197">
        <v>1</v>
      </c>
      <c r="AS197">
        <v>1</v>
      </c>
      <c r="AX197">
        <v>1</v>
      </c>
      <c r="AZ197">
        <v>1</v>
      </c>
      <c r="BD197">
        <v>1</v>
      </c>
      <c r="BG197">
        <v>1</v>
      </c>
      <c r="BJ197">
        <v>1</v>
      </c>
      <c r="BL197">
        <v>1</v>
      </c>
      <c r="BN197">
        <v>1</v>
      </c>
      <c r="BS197" s="13">
        <v>90</v>
      </c>
      <c r="BT197">
        <v>1</v>
      </c>
      <c r="BU197">
        <v>2</v>
      </c>
      <c r="BV197">
        <v>3</v>
      </c>
      <c r="BW197" s="20">
        <v>125</v>
      </c>
      <c r="BX197" s="20">
        <v>80</v>
      </c>
      <c r="BY197" s="20">
        <v>40</v>
      </c>
      <c r="BZ197" s="20"/>
      <c r="CD197">
        <v>1</v>
      </c>
      <c r="CT197" s="16">
        <v>14</v>
      </c>
      <c r="CU197" s="16">
        <v>14</v>
      </c>
      <c r="CV197" s="16">
        <v>15</v>
      </c>
      <c r="CW197" s="16">
        <v>14</v>
      </c>
      <c r="CX197" s="16">
        <v>14</v>
      </c>
      <c r="CY197" s="16">
        <v>14</v>
      </c>
      <c r="CZ197" s="16">
        <v>14</v>
      </c>
      <c r="DA197" s="16">
        <v>14</v>
      </c>
      <c r="DB197" s="16">
        <v>14</v>
      </c>
      <c r="DC197" s="16">
        <v>14</v>
      </c>
      <c r="DD197">
        <v>1</v>
      </c>
      <c r="DE197">
        <v>1</v>
      </c>
      <c r="DJ197">
        <v>1</v>
      </c>
      <c r="DO197" s="13">
        <v>5</v>
      </c>
      <c r="DP197" s="13">
        <v>6</v>
      </c>
      <c r="DQ197" s="13">
        <v>5</v>
      </c>
      <c r="DR197" s="13">
        <v>8</v>
      </c>
      <c r="DV197">
        <v>1</v>
      </c>
      <c r="DZ197">
        <v>1</v>
      </c>
      <c r="EE197">
        <v>1</v>
      </c>
      <c r="EF197">
        <v>7</v>
      </c>
      <c r="EH197">
        <v>2</v>
      </c>
      <c r="EI197">
        <v>2</v>
      </c>
    </row>
    <row r="198" spans="1:139" x14ac:dyDescent="0.25">
      <c r="A198" s="9">
        <v>43585.622893518521</v>
      </c>
      <c r="C198">
        <v>60</v>
      </c>
      <c r="D198">
        <v>6</v>
      </c>
      <c r="E198" s="1">
        <v>4</v>
      </c>
      <c r="F198">
        <v>4</v>
      </c>
      <c r="G198">
        <v>3</v>
      </c>
      <c r="H198" s="1">
        <v>2</v>
      </c>
      <c r="I198">
        <v>3</v>
      </c>
      <c r="J198">
        <v>2</v>
      </c>
      <c r="K198">
        <v>6</v>
      </c>
      <c r="Q198" s="13">
        <v>3</v>
      </c>
      <c r="S198">
        <v>2</v>
      </c>
      <c r="AL198" s="16">
        <v>5</v>
      </c>
      <c r="AM198" s="13">
        <v>6</v>
      </c>
      <c r="AN198">
        <v>1</v>
      </c>
      <c r="AP198">
        <v>1</v>
      </c>
      <c r="BL198">
        <v>2</v>
      </c>
      <c r="BN198">
        <v>1</v>
      </c>
      <c r="BO198">
        <v>1</v>
      </c>
      <c r="BP198">
        <v>1</v>
      </c>
      <c r="BS198" s="13">
        <v>72</v>
      </c>
      <c r="BT198">
        <v>2</v>
      </c>
      <c r="BU198">
        <v>1</v>
      </c>
      <c r="BV198">
        <v>3</v>
      </c>
      <c r="BW198" s="20"/>
      <c r="BX198" s="20"/>
      <c r="BY198" s="20"/>
      <c r="BZ198" s="20"/>
      <c r="CF198">
        <v>1</v>
      </c>
      <c r="CG198">
        <v>1</v>
      </c>
      <c r="CT198" s="16">
        <v>13</v>
      </c>
      <c r="CU198" s="16">
        <v>15</v>
      </c>
      <c r="CV198" s="16">
        <v>13</v>
      </c>
      <c r="CW198" s="16">
        <v>14</v>
      </c>
      <c r="CX198" s="16">
        <v>14</v>
      </c>
      <c r="CY198" s="16">
        <v>14</v>
      </c>
      <c r="CZ198" s="16">
        <v>13</v>
      </c>
      <c r="DA198" s="16">
        <v>13</v>
      </c>
      <c r="DB198" s="16">
        <v>13</v>
      </c>
      <c r="DC198" s="16">
        <v>13</v>
      </c>
      <c r="DD198">
        <v>1</v>
      </c>
      <c r="DE198">
        <v>1</v>
      </c>
      <c r="DF198">
        <v>1</v>
      </c>
      <c r="DJ198">
        <v>1</v>
      </c>
      <c r="DO198" s="13">
        <v>6</v>
      </c>
      <c r="DP198" s="13">
        <v>6</v>
      </c>
      <c r="DQ198" s="13">
        <v>7</v>
      </c>
      <c r="DR198" s="13">
        <v>9</v>
      </c>
      <c r="DU198">
        <v>1</v>
      </c>
      <c r="DV198">
        <v>1</v>
      </c>
      <c r="EA198">
        <v>1</v>
      </c>
      <c r="EF198">
        <v>4</v>
      </c>
      <c r="EH198">
        <v>1</v>
      </c>
      <c r="EI198">
        <v>2</v>
      </c>
    </row>
    <row r="199" spans="1:139" x14ac:dyDescent="0.25">
      <c r="A199" s="9">
        <v>43585.625324074077</v>
      </c>
      <c r="C199">
        <v>38</v>
      </c>
      <c r="D199">
        <v>2</v>
      </c>
      <c r="E199" s="1">
        <v>3</v>
      </c>
      <c r="F199">
        <v>6</v>
      </c>
      <c r="G199">
        <v>6</v>
      </c>
      <c r="H199" s="1">
        <v>2</v>
      </c>
      <c r="I199">
        <v>3</v>
      </c>
      <c r="J199">
        <v>2</v>
      </c>
      <c r="K199">
        <v>6</v>
      </c>
      <c r="Q199" s="13">
        <v>3</v>
      </c>
      <c r="S199">
        <v>2</v>
      </c>
      <c r="AL199" s="16">
        <v>4</v>
      </c>
      <c r="AM199" s="13">
        <v>6</v>
      </c>
      <c r="AN199">
        <v>1</v>
      </c>
      <c r="AO199" t="s">
        <v>280</v>
      </c>
      <c r="AP199">
        <v>1</v>
      </c>
      <c r="AU199">
        <v>1</v>
      </c>
      <c r="AX199">
        <v>1</v>
      </c>
      <c r="BA199">
        <v>1</v>
      </c>
      <c r="BD199">
        <v>1</v>
      </c>
      <c r="BG199">
        <v>1</v>
      </c>
      <c r="BJ199">
        <v>1</v>
      </c>
      <c r="BL199">
        <v>2</v>
      </c>
      <c r="BN199">
        <v>1</v>
      </c>
      <c r="BS199" s="13">
        <v>100</v>
      </c>
      <c r="BW199" s="20">
        <v>250</v>
      </c>
      <c r="BX199" s="20">
        <v>100</v>
      </c>
      <c r="BY199" s="20">
        <v>100</v>
      </c>
      <c r="BZ199" s="20"/>
      <c r="CC199">
        <v>1</v>
      </c>
      <c r="CI199">
        <v>1</v>
      </c>
      <c r="CJ199" t="s">
        <v>281</v>
      </c>
      <c r="CL199">
        <v>1</v>
      </c>
      <c r="CP199">
        <v>1</v>
      </c>
      <c r="CT199" s="16">
        <v>13</v>
      </c>
      <c r="CU199" s="16">
        <v>14</v>
      </c>
      <c r="CV199" s="16">
        <v>13</v>
      </c>
      <c r="CW199" s="16">
        <v>13</v>
      </c>
      <c r="CX199" s="16">
        <v>13</v>
      </c>
      <c r="CY199" s="16">
        <v>13</v>
      </c>
      <c r="CZ199" s="16">
        <v>13</v>
      </c>
      <c r="DA199" s="16">
        <v>13</v>
      </c>
      <c r="DB199" s="16">
        <v>13</v>
      </c>
      <c r="DC199" s="16">
        <v>13</v>
      </c>
      <c r="DD199">
        <v>1</v>
      </c>
      <c r="DE199">
        <v>1</v>
      </c>
      <c r="DF199">
        <v>1</v>
      </c>
      <c r="DG199">
        <v>1</v>
      </c>
      <c r="DH199">
        <v>1</v>
      </c>
      <c r="DM199" t="s">
        <v>282</v>
      </c>
      <c r="DN199" t="s">
        <v>202</v>
      </c>
      <c r="DO199" s="13">
        <v>8</v>
      </c>
      <c r="DP199" s="13">
        <v>8</v>
      </c>
      <c r="DQ199" s="13">
        <v>7</v>
      </c>
      <c r="DR199" s="13">
        <v>7</v>
      </c>
      <c r="DU199">
        <v>1</v>
      </c>
      <c r="DV199">
        <v>1</v>
      </c>
      <c r="EA199">
        <v>1</v>
      </c>
      <c r="EF199">
        <v>6</v>
      </c>
      <c r="EG199" t="s">
        <v>283</v>
      </c>
      <c r="EH199">
        <v>1</v>
      </c>
      <c r="EI199">
        <v>2</v>
      </c>
    </row>
    <row r="200" spans="1:139" x14ac:dyDescent="0.25">
      <c r="A200" s="9">
        <v>43585.636446759258</v>
      </c>
      <c r="B200">
        <v>70</v>
      </c>
      <c r="C200">
        <v>14</v>
      </c>
      <c r="D200">
        <v>4</v>
      </c>
      <c r="E200" s="1">
        <v>5</v>
      </c>
      <c r="F200">
        <v>6</v>
      </c>
      <c r="G200">
        <v>2</v>
      </c>
      <c r="H200" s="1">
        <v>1</v>
      </c>
      <c r="I200">
        <v>6</v>
      </c>
      <c r="J200">
        <v>1</v>
      </c>
      <c r="K200">
        <v>6</v>
      </c>
      <c r="Q200" s="13">
        <v>3</v>
      </c>
      <c r="S200">
        <v>1</v>
      </c>
      <c r="Y200">
        <v>1</v>
      </c>
      <c r="AL200" s="16">
        <v>3</v>
      </c>
      <c r="AM200" s="13">
        <v>1</v>
      </c>
      <c r="AN200">
        <v>1</v>
      </c>
      <c r="AO200" t="s">
        <v>299</v>
      </c>
      <c r="AQ200">
        <v>1</v>
      </c>
      <c r="AU200">
        <v>1</v>
      </c>
      <c r="AX200">
        <v>1</v>
      </c>
      <c r="AZ200">
        <v>1</v>
      </c>
      <c r="BC200">
        <v>1</v>
      </c>
      <c r="BG200">
        <v>1</v>
      </c>
      <c r="BJ200">
        <v>1</v>
      </c>
      <c r="BW200" s="20"/>
      <c r="BX200" s="20"/>
      <c r="BY200" s="20"/>
      <c r="BZ200" s="20"/>
      <c r="CK200" t="s">
        <v>300</v>
      </c>
      <c r="DM200" t="s">
        <v>301</v>
      </c>
      <c r="DN200" t="s">
        <v>302</v>
      </c>
      <c r="DO200" s="13">
        <v>7</v>
      </c>
      <c r="DP200" s="13">
        <v>8</v>
      </c>
      <c r="DQ200" s="13">
        <v>5</v>
      </c>
      <c r="DR200" s="13">
        <v>10</v>
      </c>
      <c r="DT200">
        <v>1</v>
      </c>
      <c r="DV200">
        <v>1</v>
      </c>
      <c r="EA200">
        <v>1</v>
      </c>
      <c r="EG200" t="s">
        <v>303</v>
      </c>
      <c r="EH200">
        <v>1</v>
      </c>
      <c r="EI200">
        <v>1</v>
      </c>
    </row>
    <row r="201" spans="1:139" x14ac:dyDescent="0.25">
      <c r="A201" s="9">
        <v>43585.641562500001</v>
      </c>
      <c r="B201">
        <v>26</v>
      </c>
      <c r="C201">
        <v>86</v>
      </c>
      <c r="D201">
        <v>4</v>
      </c>
      <c r="E201" s="1">
        <v>1</v>
      </c>
      <c r="F201">
        <v>2</v>
      </c>
      <c r="G201">
        <v>5</v>
      </c>
      <c r="H201" s="1">
        <v>4</v>
      </c>
      <c r="I201">
        <v>6</v>
      </c>
      <c r="J201">
        <v>1</v>
      </c>
      <c r="K201">
        <v>6</v>
      </c>
      <c r="Q201" s="13">
        <v>16</v>
      </c>
      <c r="S201">
        <v>1</v>
      </c>
      <c r="AA201">
        <v>1</v>
      </c>
      <c r="AL201" s="16">
        <v>4</v>
      </c>
      <c r="AM201" s="13">
        <v>7</v>
      </c>
      <c r="AN201">
        <v>3</v>
      </c>
      <c r="AO201" t="s">
        <v>309</v>
      </c>
      <c r="AP201">
        <v>1</v>
      </c>
      <c r="AS201">
        <v>1</v>
      </c>
      <c r="AX201">
        <v>1</v>
      </c>
      <c r="AY201">
        <v>1</v>
      </c>
      <c r="BD201">
        <v>1</v>
      </c>
      <c r="BG201">
        <v>1</v>
      </c>
      <c r="BJ201">
        <v>1</v>
      </c>
      <c r="BL201">
        <v>1</v>
      </c>
      <c r="BN201">
        <v>1</v>
      </c>
      <c r="BP201">
        <v>1</v>
      </c>
      <c r="BS201" s="13">
        <v>70</v>
      </c>
      <c r="BW201" s="20">
        <v>180</v>
      </c>
      <c r="BX201" s="20">
        <v>150</v>
      </c>
      <c r="BY201" s="20">
        <v>150</v>
      </c>
      <c r="BZ201" s="20">
        <v>95</v>
      </c>
      <c r="CC201">
        <v>1</v>
      </c>
      <c r="CK201" t="s">
        <v>310</v>
      </c>
      <c r="CL201">
        <v>1</v>
      </c>
      <c r="CP201">
        <v>1</v>
      </c>
      <c r="CT201" s="16">
        <v>15</v>
      </c>
      <c r="CU201" s="16">
        <v>16</v>
      </c>
      <c r="CV201" s="16">
        <v>14</v>
      </c>
      <c r="CW201" s="16">
        <v>14</v>
      </c>
      <c r="CX201" s="16">
        <v>16</v>
      </c>
      <c r="CY201" s="16">
        <v>15</v>
      </c>
      <c r="CZ201" s="16">
        <v>15</v>
      </c>
      <c r="DA201" s="16">
        <v>14</v>
      </c>
      <c r="DB201" s="16">
        <v>14</v>
      </c>
      <c r="DC201" s="16">
        <v>15</v>
      </c>
      <c r="DD201">
        <v>1</v>
      </c>
      <c r="DF201">
        <v>1</v>
      </c>
      <c r="DH201">
        <v>1</v>
      </c>
      <c r="DI201">
        <v>1</v>
      </c>
      <c r="DM201" t="s">
        <v>311</v>
      </c>
      <c r="DN201" t="s">
        <v>312</v>
      </c>
      <c r="DO201" s="13">
        <v>5</v>
      </c>
      <c r="DP201" s="13">
        <v>8</v>
      </c>
      <c r="DQ201" s="13">
        <v>5</v>
      </c>
      <c r="DR201" s="13">
        <v>10</v>
      </c>
      <c r="DV201">
        <v>1</v>
      </c>
      <c r="EA201">
        <v>1</v>
      </c>
      <c r="EF201">
        <v>4</v>
      </c>
      <c r="EH201">
        <v>1</v>
      </c>
      <c r="EI201">
        <v>1</v>
      </c>
    </row>
    <row r="202" spans="1:139" x14ac:dyDescent="0.25">
      <c r="A202" s="9">
        <v>43585.653252314813</v>
      </c>
      <c r="B202">
        <v>72</v>
      </c>
      <c r="C202">
        <v>93</v>
      </c>
      <c r="D202">
        <v>5</v>
      </c>
      <c r="E202" s="1">
        <v>2</v>
      </c>
      <c r="G202">
        <v>6</v>
      </c>
      <c r="H202" s="1">
        <v>4</v>
      </c>
      <c r="I202">
        <v>1</v>
      </c>
      <c r="J202">
        <v>1</v>
      </c>
      <c r="K202">
        <v>6</v>
      </c>
      <c r="Q202" s="13">
        <v>11</v>
      </c>
      <c r="S202">
        <v>1</v>
      </c>
      <c r="AJ202">
        <v>1</v>
      </c>
      <c r="AK202" t="s">
        <v>326</v>
      </c>
      <c r="AL202" s="16">
        <v>4</v>
      </c>
      <c r="AM202" s="13">
        <v>1</v>
      </c>
      <c r="AN202">
        <v>1</v>
      </c>
      <c r="AO202" t="s">
        <v>327</v>
      </c>
      <c r="AQ202">
        <v>1</v>
      </c>
      <c r="AU202">
        <v>1</v>
      </c>
      <c r="AX202">
        <v>1</v>
      </c>
      <c r="AY202">
        <v>1</v>
      </c>
      <c r="BD202">
        <v>1</v>
      </c>
      <c r="BE202">
        <v>1</v>
      </c>
      <c r="BJ202">
        <v>1</v>
      </c>
      <c r="BW202" s="20"/>
      <c r="BX202" s="20"/>
      <c r="BY202" s="20"/>
      <c r="BZ202" s="20"/>
      <c r="CK202" t="s">
        <v>328</v>
      </c>
      <c r="DM202" t="s">
        <v>329</v>
      </c>
      <c r="DN202" t="s">
        <v>330</v>
      </c>
      <c r="DO202" s="13">
        <v>8</v>
      </c>
      <c r="DP202" s="13">
        <v>8</v>
      </c>
      <c r="DQ202" s="13">
        <v>6</v>
      </c>
      <c r="DR202" s="13">
        <v>10</v>
      </c>
      <c r="DU202">
        <v>1</v>
      </c>
      <c r="DV202">
        <v>1</v>
      </c>
      <c r="EB202">
        <v>1</v>
      </c>
      <c r="EF202">
        <v>7</v>
      </c>
      <c r="EG202" t="s">
        <v>331</v>
      </c>
      <c r="EH202">
        <v>1</v>
      </c>
      <c r="EI202">
        <v>1</v>
      </c>
    </row>
    <row r="203" spans="1:139" x14ac:dyDescent="0.25">
      <c r="A203" s="9">
        <v>43585.656284722223</v>
      </c>
      <c r="B203">
        <v>32</v>
      </c>
      <c r="C203">
        <v>69</v>
      </c>
      <c r="D203">
        <v>5</v>
      </c>
      <c r="E203" s="1">
        <v>1</v>
      </c>
      <c r="F203">
        <v>6</v>
      </c>
      <c r="G203">
        <v>6</v>
      </c>
      <c r="H203" s="1">
        <v>4</v>
      </c>
      <c r="I203">
        <v>3</v>
      </c>
      <c r="J203">
        <v>1</v>
      </c>
      <c r="K203">
        <v>6</v>
      </c>
      <c r="Q203" s="13">
        <v>4</v>
      </c>
      <c r="S203">
        <v>1</v>
      </c>
      <c r="Z203">
        <v>1</v>
      </c>
      <c r="AL203" s="16">
        <v>4</v>
      </c>
      <c r="AM203" s="13">
        <v>8</v>
      </c>
      <c r="AN203">
        <v>1</v>
      </c>
      <c r="AO203" t="s">
        <v>333</v>
      </c>
      <c r="AP203">
        <v>1</v>
      </c>
      <c r="AY203">
        <v>1</v>
      </c>
      <c r="BH203">
        <v>1</v>
      </c>
      <c r="BK203" t="s">
        <v>334</v>
      </c>
      <c r="BL203">
        <v>1</v>
      </c>
      <c r="BN203">
        <v>1</v>
      </c>
      <c r="BS203" s="13">
        <v>70</v>
      </c>
      <c r="BT203">
        <v>1</v>
      </c>
      <c r="BU203">
        <v>2</v>
      </c>
      <c r="BV203">
        <v>3</v>
      </c>
      <c r="BW203" s="20">
        <v>200</v>
      </c>
      <c r="BX203" s="20"/>
      <c r="BY203" s="20"/>
      <c r="BZ203" s="20"/>
      <c r="CB203">
        <v>1</v>
      </c>
      <c r="CL203">
        <v>1</v>
      </c>
      <c r="CP203">
        <v>1</v>
      </c>
      <c r="CT203" s="16">
        <v>15</v>
      </c>
      <c r="CU203" s="16">
        <v>16</v>
      </c>
      <c r="CV203" s="16">
        <v>13</v>
      </c>
      <c r="CW203" s="16">
        <v>14</v>
      </c>
      <c r="CX203" s="16">
        <v>13</v>
      </c>
      <c r="CY203" s="16">
        <v>15</v>
      </c>
      <c r="CZ203" s="16">
        <v>15</v>
      </c>
      <c r="DA203" s="16">
        <v>13</v>
      </c>
      <c r="DB203" s="16">
        <v>13</v>
      </c>
      <c r="DC203" s="16">
        <v>13</v>
      </c>
      <c r="DD203">
        <v>1</v>
      </c>
      <c r="DE203">
        <v>1</v>
      </c>
      <c r="DF203">
        <v>1</v>
      </c>
      <c r="DH203">
        <v>1</v>
      </c>
      <c r="DJ203">
        <v>1</v>
      </c>
      <c r="DM203" t="s">
        <v>335</v>
      </c>
      <c r="DN203" t="s">
        <v>336</v>
      </c>
      <c r="DO203" s="13">
        <v>5</v>
      </c>
      <c r="DP203" s="13">
        <v>6</v>
      </c>
      <c r="DQ203" s="13">
        <v>5</v>
      </c>
      <c r="DR203" s="13">
        <v>10</v>
      </c>
      <c r="DZ203">
        <v>1</v>
      </c>
      <c r="EE203">
        <v>1</v>
      </c>
      <c r="EF203">
        <v>7</v>
      </c>
      <c r="EH203">
        <v>1</v>
      </c>
      <c r="EI203">
        <v>2</v>
      </c>
    </row>
    <row r="204" spans="1:139" x14ac:dyDescent="0.25">
      <c r="A204" s="9">
        <v>43585.659143518518</v>
      </c>
      <c r="B204">
        <v>50</v>
      </c>
      <c r="C204">
        <v>0</v>
      </c>
      <c r="D204">
        <v>1</v>
      </c>
      <c r="E204" s="1">
        <v>1</v>
      </c>
      <c r="F204">
        <v>7</v>
      </c>
      <c r="G204">
        <v>4</v>
      </c>
      <c r="H204" s="1">
        <v>2</v>
      </c>
      <c r="I204">
        <v>2</v>
      </c>
      <c r="J204">
        <v>2</v>
      </c>
      <c r="K204">
        <v>6</v>
      </c>
      <c r="Q204" s="13">
        <v>1</v>
      </c>
      <c r="S204">
        <v>1</v>
      </c>
      <c r="Z204">
        <v>1</v>
      </c>
      <c r="AH204">
        <v>1</v>
      </c>
      <c r="AL204" s="16">
        <v>3</v>
      </c>
      <c r="AM204" s="13">
        <v>6</v>
      </c>
      <c r="AN204">
        <v>1</v>
      </c>
      <c r="AP204">
        <v>1</v>
      </c>
      <c r="AU204">
        <v>1</v>
      </c>
      <c r="AX204">
        <v>1</v>
      </c>
      <c r="AY204">
        <v>1</v>
      </c>
      <c r="BD204">
        <v>1</v>
      </c>
      <c r="BG204">
        <v>1</v>
      </c>
      <c r="BJ204">
        <v>1</v>
      </c>
      <c r="BL204">
        <v>2</v>
      </c>
      <c r="BN204">
        <v>1</v>
      </c>
      <c r="BS204" s="13">
        <v>75</v>
      </c>
      <c r="BT204">
        <v>1</v>
      </c>
      <c r="BU204">
        <v>2</v>
      </c>
      <c r="BV204">
        <v>3</v>
      </c>
      <c r="BW204" s="20">
        <v>276</v>
      </c>
      <c r="BX204" s="20"/>
      <c r="BY204" s="20"/>
      <c r="BZ204" s="20"/>
      <c r="CD204">
        <v>1</v>
      </c>
      <c r="CG204">
        <v>1</v>
      </c>
      <c r="CK204" t="s">
        <v>345</v>
      </c>
      <c r="CL204">
        <v>1</v>
      </c>
      <c r="CT204" s="16">
        <v>13</v>
      </c>
      <c r="CU204" s="16">
        <v>16</v>
      </c>
      <c r="CV204" s="16">
        <v>13</v>
      </c>
      <c r="CW204" s="16">
        <v>14</v>
      </c>
      <c r="CX204" s="16">
        <v>14</v>
      </c>
      <c r="CY204" s="16">
        <v>14</v>
      </c>
      <c r="CZ204" s="16">
        <v>14</v>
      </c>
      <c r="DA204" s="16">
        <v>14</v>
      </c>
      <c r="DB204" s="16">
        <v>14</v>
      </c>
      <c r="DC204" s="16">
        <v>14</v>
      </c>
      <c r="DK204">
        <v>1</v>
      </c>
      <c r="DM204" t="s">
        <v>346</v>
      </c>
      <c r="DN204" t="s">
        <v>202</v>
      </c>
      <c r="DO204" s="13">
        <v>7</v>
      </c>
      <c r="DP204" s="13">
        <v>7</v>
      </c>
      <c r="DQ204" s="13">
        <v>7</v>
      </c>
      <c r="DR204" s="13">
        <v>6</v>
      </c>
      <c r="DU204">
        <v>1</v>
      </c>
      <c r="DZ204">
        <v>1</v>
      </c>
      <c r="EA204">
        <v>1</v>
      </c>
      <c r="EF204">
        <v>6</v>
      </c>
      <c r="EH204">
        <v>2</v>
      </c>
      <c r="EI204">
        <v>2</v>
      </c>
    </row>
    <row r="205" spans="1:139" x14ac:dyDescent="0.25">
      <c r="A205" s="9">
        <v>43585.676342592589</v>
      </c>
      <c r="C205">
        <v>63</v>
      </c>
      <c r="D205">
        <v>5</v>
      </c>
      <c r="E205" s="1">
        <v>4</v>
      </c>
      <c r="F205">
        <v>7</v>
      </c>
      <c r="G205">
        <v>4</v>
      </c>
      <c r="H205" s="1">
        <v>4</v>
      </c>
      <c r="I205">
        <v>6</v>
      </c>
      <c r="J205">
        <v>1</v>
      </c>
      <c r="K205">
        <v>6</v>
      </c>
      <c r="Q205" s="13">
        <v>11</v>
      </c>
      <c r="S205">
        <v>1</v>
      </c>
      <c r="T205">
        <v>1</v>
      </c>
      <c r="W205">
        <v>1</v>
      </c>
      <c r="AE205">
        <v>1</v>
      </c>
      <c r="AL205" s="16">
        <v>2</v>
      </c>
      <c r="AM205" s="13">
        <v>5</v>
      </c>
      <c r="AN205">
        <v>1</v>
      </c>
      <c r="AO205" t="s">
        <v>366</v>
      </c>
      <c r="AP205">
        <v>1</v>
      </c>
      <c r="AU205">
        <v>1</v>
      </c>
      <c r="AX205">
        <v>1</v>
      </c>
      <c r="AY205">
        <v>1</v>
      </c>
      <c r="BD205">
        <v>1</v>
      </c>
      <c r="BG205">
        <v>1</v>
      </c>
      <c r="BJ205">
        <v>1</v>
      </c>
      <c r="BL205">
        <v>1</v>
      </c>
      <c r="BN205">
        <v>1</v>
      </c>
      <c r="BO205">
        <v>1</v>
      </c>
      <c r="BP205">
        <v>1</v>
      </c>
      <c r="BS205" s="13">
        <v>100</v>
      </c>
      <c r="BW205" s="20">
        <v>90</v>
      </c>
      <c r="BX205" s="20"/>
      <c r="BY205" s="20"/>
      <c r="BZ205" s="20"/>
      <c r="CI205">
        <v>1</v>
      </c>
      <c r="CJ205" t="s">
        <v>367</v>
      </c>
      <c r="CK205" t="s">
        <v>368</v>
      </c>
      <c r="CL205">
        <v>1</v>
      </c>
      <c r="CP205">
        <v>1</v>
      </c>
      <c r="CT205" s="16">
        <v>13</v>
      </c>
      <c r="CU205" s="16">
        <v>13</v>
      </c>
      <c r="CV205" s="16">
        <v>13</v>
      </c>
      <c r="CW205" s="16">
        <v>13</v>
      </c>
      <c r="CX205" s="16">
        <v>13</v>
      </c>
      <c r="CY205" s="16">
        <v>13</v>
      </c>
      <c r="CZ205" s="16">
        <v>13</v>
      </c>
      <c r="DA205" s="16">
        <v>13</v>
      </c>
      <c r="DB205" s="16">
        <v>13</v>
      </c>
      <c r="DC205" s="16">
        <v>13</v>
      </c>
      <c r="DD205">
        <v>1</v>
      </c>
      <c r="DK205">
        <v>1</v>
      </c>
      <c r="DL205" t="s">
        <v>369</v>
      </c>
      <c r="DM205" t="s">
        <v>370</v>
      </c>
      <c r="DN205" t="s">
        <v>210</v>
      </c>
      <c r="DO205" s="13">
        <v>7</v>
      </c>
      <c r="DP205" s="13">
        <v>7</v>
      </c>
      <c r="DQ205" s="13">
        <v>7</v>
      </c>
      <c r="DR205" s="13">
        <v>9</v>
      </c>
      <c r="DU205">
        <v>1</v>
      </c>
      <c r="DV205">
        <v>1</v>
      </c>
      <c r="EA205">
        <v>1</v>
      </c>
      <c r="EF205">
        <v>4</v>
      </c>
      <c r="EG205" t="s">
        <v>371</v>
      </c>
      <c r="EH205">
        <v>1</v>
      </c>
      <c r="EI205">
        <v>1</v>
      </c>
    </row>
    <row r="206" spans="1:139" x14ac:dyDescent="0.25">
      <c r="A206" s="9">
        <v>43585.686145833337</v>
      </c>
      <c r="D206">
        <v>2</v>
      </c>
      <c r="E206" s="1">
        <v>2</v>
      </c>
      <c r="F206">
        <v>1</v>
      </c>
      <c r="G206">
        <v>6</v>
      </c>
      <c r="H206" s="1">
        <v>2</v>
      </c>
      <c r="I206">
        <v>5</v>
      </c>
      <c r="J206">
        <v>2</v>
      </c>
      <c r="K206">
        <v>6</v>
      </c>
      <c r="Q206" s="13">
        <v>5</v>
      </c>
      <c r="S206">
        <v>3</v>
      </c>
      <c r="AL206" s="16">
        <v>4</v>
      </c>
      <c r="AM206" s="13">
        <v>8</v>
      </c>
      <c r="AN206">
        <v>1</v>
      </c>
      <c r="AO206" t="s">
        <v>389</v>
      </c>
      <c r="AP206">
        <v>1</v>
      </c>
      <c r="AT206">
        <v>1</v>
      </c>
      <c r="AX206">
        <v>1</v>
      </c>
      <c r="AY206">
        <v>1</v>
      </c>
      <c r="BD206">
        <v>1</v>
      </c>
      <c r="BG206">
        <v>1</v>
      </c>
      <c r="BJ206">
        <v>1</v>
      </c>
      <c r="BL206">
        <v>1</v>
      </c>
      <c r="BQ206">
        <v>1</v>
      </c>
      <c r="BR206" t="s">
        <v>390</v>
      </c>
      <c r="BS206" s="13">
        <v>90</v>
      </c>
      <c r="BT206">
        <v>1</v>
      </c>
      <c r="BU206">
        <v>2</v>
      </c>
      <c r="BV206">
        <v>3</v>
      </c>
      <c r="BW206" s="20">
        <v>170</v>
      </c>
      <c r="BX206" s="20">
        <v>100</v>
      </c>
      <c r="BY206" s="20">
        <v>80</v>
      </c>
      <c r="BZ206" s="20"/>
      <c r="CD206">
        <v>1</v>
      </c>
      <c r="CL206">
        <v>1</v>
      </c>
      <c r="CP206">
        <v>1</v>
      </c>
      <c r="CT206" s="16">
        <v>13</v>
      </c>
      <c r="CU206" s="16">
        <v>16</v>
      </c>
      <c r="CV206" s="16">
        <v>13</v>
      </c>
      <c r="CW206" s="16">
        <v>15</v>
      </c>
      <c r="CY206" s="16">
        <v>16</v>
      </c>
      <c r="CZ206" s="16">
        <v>14</v>
      </c>
      <c r="DA206" s="16">
        <v>14</v>
      </c>
      <c r="DB206" s="16">
        <v>14</v>
      </c>
      <c r="DC206" s="16">
        <v>14</v>
      </c>
      <c r="DD206">
        <v>1</v>
      </c>
      <c r="DE206">
        <v>1</v>
      </c>
      <c r="DI206">
        <v>1</v>
      </c>
      <c r="DJ206">
        <v>1</v>
      </c>
      <c r="DM206" t="s">
        <v>391</v>
      </c>
      <c r="DN206" t="s">
        <v>215</v>
      </c>
      <c r="DO206" s="13">
        <v>6</v>
      </c>
      <c r="DP206" s="13">
        <v>7</v>
      </c>
      <c r="DQ206" s="13">
        <v>5</v>
      </c>
      <c r="DR206" s="13">
        <v>7</v>
      </c>
      <c r="DU206">
        <v>1</v>
      </c>
      <c r="DV206">
        <v>1</v>
      </c>
      <c r="EA206">
        <v>1</v>
      </c>
      <c r="EF206">
        <v>6</v>
      </c>
      <c r="EG206" t="s">
        <v>392</v>
      </c>
      <c r="EH206">
        <v>1</v>
      </c>
      <c r="EI206">
        <v>1</v>
      </c>
    </row>
    <row r="207" spans="1:139" x14ac:dyDescent="0.25">
      <c r="A207" s="9">
        <v>43585.702268518522</v>
      </c>
      <c r="B207">
        <v>70</v>
      </c>
      <c r="C207">
        <v>61</v>
      </c>
      <c r="D207">
        <v>4</v>
      </c>
      <c r="E207" s="1">
        <v>3</v>
      </c>
      <c r="F207">
        <v>6</v>
      </c>
      <c r="G207">
        <v>4</v>
      </c>
      <c r="H207" s="1">
        <v>2</v>
      </c>
      <c r="I207">
        <v>6</v>
      </c>
      <c r="J207">
        <v>2</v>
      </c>
      <c r="K207">
        <v>6</v>
      </c>
      <c r="Q207" s="13">
        <v>3</v>
      </c>
      <c r="S207">
        <v>1</v>
      </c>
      <c r="W207">
        <v>1</v>
      </c>
      <c r="Y207">
        <v>1</v>
      </c>
      <c r="AL207" s="16">
        <v>4</v>
      </c>
      <c r="AM207" s="13">
        <v>1</v>
      </c>
      <c r="AN207">
        <v>1</v>
      </c>
      <c r="AO207" t="s">
        <v>414</v>
      </c>
      <c r="AP207">
        <v>1</v>
      </c>
      <c r="AS207">
        <v>1</v>
      </c>
      <c r="AY207">
        <v>1</v>
      </c>
      <c r="BH207">
        <v>1</v>
      </c>
      <c r="BL207">
        <v>2</v>
      </c>
      <c r="BN207">
        <v>1</v>
      </c>
      <c r="BS207" s="13">
        <v>85</v>
      </c>
      <c r="BT207">
        <v>2</v>
      </c>
      <c r="BU207">
        <v>1</v>
      </c>
      <c r="BV207">
        <v>3</v>
      </c>
      <c r="BW207" s="20">
        <v>175</v>
      </c>
      <c r="BX207" s="20">
        <v>120</v>
      </c>
      <c r="BY207" s="20">
        <v>85</v>
      </c>
      <c r="BZ207" s="20"/>
      <c r="CC207">
        <v>1</v>
      </c>
      <c r="CD207">
        <v>1</v>
      </c>
      <c r="CL207">
        <v>1</v>
      </c>
      <c r="CT207" s="16">
        <v>13</v>
      </c>
      <c r="CU207" s="16">
        <v>14</v>
      </c>
      <c r="CV207" s="16">
        <v>14</v>
      </c>
      <c r="CW207" s="16">
        <v>15</v>
      </c>
      <c r="CX207" s="16">
        <v>14</v>
      </c>
      <c r="CY207" s="16">
        <v>14</v>
      </c>
      <c r="CZ207" s="16">
        <v>14</v>
      </c>
      <c r="DA207" s="16">
        <v>14</v>
      </c>
      <c r="DB207" s="16">
        <v>14</v>
      </c>
      <c r="DC207" s="16">
        <v>14</v>
      </c>
      <c r="DD207">
        <v>1</v>
      </c>
      <c r="DE207">
        <v>1</v>
      </c>
      <c r="DO207" s="13">
        <v>7</v>
      </c>
      <c r="DP207" s="13">
        <v>7</v>
      </c>
      <c r="DQ207" s="13">
        <v>5</v>
      </c>
      <c r="DR207" s="13">
        <v>9</v>
      </c>
      <c r="DU207">
        <v>1</v>
      </c>
      <c r="DY207">
        <v>1</v>
      </c>
      <c r="EA207">
        <v>1</v>
      </c>
      <c r="EF207">
        <v>5</v>
      </c>
      <c r="EH207">
        <v>2</v>
      </c>
      <c r="EI207">
        <v>2</v>
      </c>
    </row>
    <row r="208" spans="1:139" x14ac:dyDescent="0.25">
      <c r="A208" s="9">
        <v>43585.712835648148</v>
      </c>
      <c r="B208">
        <v>36</v>
      </c>
      <c r="D208">
        <v>6</v>
      </c>
      <c r="E208" s="1">
        <v>2</v>
      </c>
      <c r="F208">
        <v>6</v>
      </c>
      <c r="G208">
        <v>1</v>
      </c>
      <c r="H208" s="1">
        <v>2</v>
      </c>
      <c r="I208">
        <v>4</v>
      </c>
      <c r="J208">
        <v>2</v>
      </c>
      <c r="K208">
        <v>6</v>
      </c>
      <c r="Q208" s="13">
        <v>14</v>
      </c>
      <c r="S208">
        <v>1</v>
      </c>
      <c r="X208">
        <v>1</v>
      </c>
      <c r="Z208">
        <v>1</v>
      </c>
      <c r="AJ208">
        <v>1</v>
      </c>
      <c r="AK208" t="s">
        <v>422</v>
      </c>
      <c r="AL208" s="16">
        <v>4</v>
      </c>
      <c r="AM208" s="13">
        <v>5</v>
      </c>
      <c r="AN208">
        <v>1</v>
      </c>
      <c r="AO208" t="s">
        <v>423</v>
      </c>
      <c r="AP208">
        <v>1</v>
      </c>
      <c r="AU208">
        <v>1</v>
      </c>
      <c r="AX208">
        <v>1</v>
      </c>
      <c r="BA208">
        <v>1</v>
      </c>
      <c r="BD208">
        <v>1</v>
      </c>
      <c r="BG208">
        <v>1</v>
      </c>
      <c r="BJ208">
        <v>1</v>
      </c>
      <c r="BL208">
        <v>1</v>
      </c>
      <c r="BN208">
        <v>1</v>
      </c>
      <c r="BO208">
        <v>1</v>
      </c>
      <c r="BS208" s="13">
        <v>87</v>
      </c>
      <c r="BT208">
        <v>2</v>
      </c>
      <c r="BU208">
        <v>1</v>
      </c>
      <c r="BV208">
        <v>3</v>
      </c>
      <c r="BW208" s="20">
        <v>49</v>
      </c>
      <c r="BX208" s="20"/>
      <c r="BY208" s="20">
        <v>0</v>
      </c>
      <c r="BZ208" s="20"/>
      <c r="CB208">
        <v>1</v>
      </c>
      <c r="CD208">
        <v>1</v>
      </c>
      <c r="CG208">
        <v>1</v>
      </c>
      <c r="CH208">
        <v>1</v>
      </c>
      <c r="CK208" t="s">
        <v>424</v>
      </c>
      <c r="CL208">
        <v>1</v>
      </c>
      <c r="CM208">
        <v>1</v>
      </c>
      <c r="CQ208">
        <v>1</v>
      </c>
      <c r="CT208" s="16">
        <v>16</v>
      </c>
      <c r="CU208" s="16">
        <v>13</v>
      </c>
      <c r="CV208" s="16">
        <v>16</v>
      </c>
      <c r="CW208" s="16">
        <v>16</v>
      </c>
      <c r="CX208" s="16">
        <v>16</v>
      </c>
      <c r="CY208" s="16">
        <v>14</v>
      </c>
      <c r="CZ208" s="16">
        <v>14</v>
      </c>
      <c r="DA208" s="16">
        <v>15</v>
      </c>
      <c r="DB208" s="16">
        <v>15</v>
      </c>
      <c r="DC208" s="16">
        <v>15</v>
      </c>
      <c r="DE208">
        <v>1</v>
      </c>
      <c r="DI208">
        <v>1</v>
      </c>
      <c r="DM208" t="s">
        <v>425</v>
      </c>
      <c r="DN208" t="s">
        <v>426</v>
      </c>
      <c r="DO208" s="13">
        <v>6</v>
      </c>
      <c r="DP208" s="13">
        <v>6</v>
      </c>
      <c r="DQ208" s="13">
        <v>6</v>
      </c>
      <c r="DR208" s="13">
        <v>9</v>
      </c>
      <c r="DV208">
        <v>1</v>
      </c>
      <c r="EB208">
        <v>1</v>
      </c>
      <c r="EF208">
        <v>3</v>
      </c>
      <c r="EH208">
        <v>1</v>
      </c>
      <c r="EI208">
        <v>1</v>
      </c>
    </row>
    <row r="209" spans="1:139" x14ac:dyDescent="0.25">
      <c r="A209" s="9">
        <v>43585.715567129628</v>
      </c>
      <c r="B209">
        <v>69</v>
      </c>
      <c r="C209">
        <v>64</v>
      </c>
      <c r="D209">
        <v>3</v>
      </c>
      <c r="E209" s="1">
        <v>3</v>
      </c>
      <c r="F209">
        <v>4</v>
      </c>
      <c r="G209">
        <v>5</v>
      </c>
      <c r="H209" s="1">
        <v>4</v>
      </c>
      <c r="I209">
        <v>2</v>
      </c>
      <c r="J209">
        <v>1</v>
      </c>
      <c r="K209">
        <v>6</v>
      </c>
      <c r="Q209" s="13">
        <v>11</v>
      </c>
      <c r="S209">
        <v>1</v>
      </c>
      <c r="T209">
        <v>1</v>
      </c>
      <c r="W209">
        <v>1</v>
      </c>
      <c r="AB209">
        <v>1</v>
      </c>
      <c r="AE209">
        <v>1</v>
      </c>
      <c r="AL209" s="16">
        <v>1</v>
      </c>
      <c r="AM209" s="13">
        <v>1</v>
      </c>
      <c r="AN209">
        <v>1</v>
      </c>
      <c r="AO209" t="s">
        <v>428</v>
      </c>
      <c r="AP209">
        <v>1</v>
      </c>
      <c r="AU209">
        <v>1</v>
      </c>
      <c r="AX209">
        <v>1</v>
      </c>
      <c r="BA209">
        <v>1</v>
      </c>
      <c r="BD209">
        <v>1</v>
      </c>
      <c r="BG209">
        <v>1</v>
      </c>
      <c r="BJ209">
        <v>1</v>
      </c>
      <c r="BL209">
        <v>1</v>
      </c>
      <c r="BN209">
        <v>1</v>
      </c>
      <c r="BO209">
        <v>1</v>
      </c>
      <c r="BS209" s="13">
        <v>60</v>
      </c>
      <c r="BT209">
        <v>2</v>
      </c>
      <c r="BU209">
        <v>1</v>
      </c>
      <c r="BV209">
        <v>3</v>
      </c>
      <c r="BW209" s="20">
        <v>160</v>
      </c>
      <c r="BX209" s="20">
        <v>100</v>
      </c>
      <c r="BY209" s="20">
        <v>160</v>
      </c>
      <c r="BZ209" s="20"/>
      <c r="CD209">
        <v>1</v>
      </c>
      <c r="CF209">
        <v>1</v>
      </c>
      <c r="CK209" t="s">
        <v>429</v>
      </c>
      <c r="CL209">
        <v>1</v>
      </c>
      <c r="CP209">
        <v>1</v>
      </c>
      <c r="CT209" s="16">
        <v>16</v>
      </c>
      <c r="CU209" s="16">
        <v>15</v>
      </c>
      <c r="CV209" s="16">
        <v>14</v>
      </c>
      <c r="CW209" s="16">
        <v>16</v>
      </c>
      <c r="CX209" s="16">
        <v>16</v>
      </c>
      <c r="CY209" s="16">
        <v>16</v>
      </c>
      <c r="CZ209" s="16">
        <v>16</v>
      </c>
      <c r="DA209" s="16">
        <v>14</v>
      </c>
      <c r="DB209" s="16">
        <v>14</v>
      </c>
      <c r="DC209" s="16">
        <v>16</v>
      </c>
      <c r="DD209">
        <v>1</v>
      </c>
      <c r="DE209">
        <v>1</v>
      </c>
      <c r="DF209">
        <v>1</v>
      </c>
      <c r="DG209">
        <v>1</v>
      </c>
      <c r="DH209">
        <v>1</v>
      </c>
      <c r="DJ209">
        <v>1</v>
      </c>
      <c r="DO209" s="13">
        <v>6</v>
      </c>
      <c r="DP209" s="13">
        <v>7</v>
      </c>
      <c r="DQ209" s="13">
        <v>6</v>
      </c>
      <c r="DR209" s="13">
        <v>9</v>
      </c>
      <c r="DU209">
        <v>1</v>
      </c>
      <c r="DV209">
        <v>1</v>
      </c>
      <c r="EA209">
        <v>1</v>
      </c>
      <c r="EF209">
        <v>4</v>
      </c>
      <c r="EH209">
        <v>1</v>
      </c>
      <c r="EI209">
        <v>1</v>
      </c>
    </row>
    <row r="210" spans="1:139" x14ac:dyDescent="0.25">
      <c r="A210" s="9">
        <v>43585.717175925929</v>
      </c>
      <c r="B210">
        <v>0</v>
      </c>
      <c r="C210">
        <v>0</v>
      </c>
      <c r="D210">
        <v>4</v>
      </c>
      <c r="E210" s="1">
        <v>2</v>
      </c>
      <c r="F210">
        <v>4</v>
      </c>
      <c r="G210">
        <v>2</v>
      </c>
      <c r="H210" s="1">
        <v>2</v>
      </c>
      <c r="I210">
        <v>3</v>
      </c>
      <c r="J210">
        <v>2</v>
      </c>
      <c r="K210">
        <v>6</v>
      </c>
      <c r="Q210" s="13">
        <v>4</v>
      </c>
      <c r="S210">
        <v>2</v>
      </c>
      <c r="AL210" s="16">
        <v>4</v>
      </c>
      <c r="AM210" s="13">
        <v>5</v>
      </c>
      <c r="AN210">
        <v>1</v>
      </c>
      <c r="AO210" t="s">
        <v>434</v>
      </c>
      <c r="AP210">
        <v>1</v>
      </c>
      <c r="AQ210">
        <v>1</v>
      </c>
      <c r="AU210">
        <v>1</v>
      </c>
      <c r="AX210">
        <v>1</v>
      </c>
      <c r="AZ210">
        <v>1</v>
      </c>
      <c r="BD210">
        <v>1</v>
      </c>
      <c r="BG210">
        <v>1</v>
      </c>
      <c r="BI210">
        <v>1</v>
      </c>
      <c r="BK210" t="s">
        <v>435</v>
      </c>
      <c r="BL210">
        <v>1</v>
      </c>
      <c r="BN210">
        <v>1</v>
      </c>
      <c r="BP210">
        <v>1</v>
      </c>
      <c r="BS210" s="13">
        <v>80</v>
      </c>
      <c r="BT210">
        <v>1</v>
      </c>
      <c r="BU210">
        <v>2</v>
      </c>
      <c r="BV210">
        <v>3</v>
      </c>
      <c r="BW210" s="20">
        <v>200</v>
      </c>
      <c r="BX210" s="20">
        <v>100</v>
      </c>
      <c r="BY210" s="20"/>
      <c r="BZ210" s="20">
        <v>125</v>
      </c>
      <c r="CC210">
        <v>1</v>
      </c>
      <c r="CD210">
        <v>1</v>
      </c>
      <c r="CF210">
        <v>1</v>
      </c>
      <c r="CK210" t="s">
        <v>436</v>
      </c>
      <c r="CL210">
        <v>1</v>
      </c>
      <c r="CP210">
        <v>1</v>
      </c>
      <c r="CT210" s="16">
        <v>14</v>
      </c>
      <c r="CU210" s="16">
        <v>16</v>
      </c>
      <c r="CV210" s="16">
        <v>14</v>
      </c>
      <c r="CW210" s="16">
        <v>15</v>
      </c>
      <c r="CX210" s="16">
        <v>15</v>
      </c>
      <c r="CY210" s="16">
        <v>15</v>
      </c>
      <c r="CZ210" s="16">
        <v>15</v>
      </c>
      <c r="DA210" s="16">
        <v>14</v>
      </c>
      <c r="DB210" s="16">
        <v>14</v>
      </c>
      <c r="DC210" s="16">
        <v>14</v>
      </c>
      <c r="DD210">
        <v>1</v>
      </c>
      <c r="DG210">
        <v>1</v>
      </c>
      <c r="DM210" t="s">
        <v>437</v>
      </c>
      <c r="DN210" t="s">
        <v>438</v>
      </c>
      <c r="DO210" s="13">
        <v>6</v>
      </c>
      <c r="DP210" s="13">
        <v>7</v>
      </c>
      <c r="DQ210" s="13">
        <v>5</v>
      </c>
      <c r="DR210" s="13">
        <v>9</v>
      </c>
      <c r="DU210">
        <v>1</v>
      </c>
      <c r="DZ210">
        <v>1</v>
      </c>
      <c r="EE210">
        <v>1</v>
      </c>
      <c r="EF210">
        <v>7</v>
      </c>
      <c r="EH210">
        <v>2</v>
      </c>
      <c r="EI210">
        <v>2</v>
      </c>
    </row>
    <row r="211" spans="1:139" x14ac:dyDescent="0.25">
      <c r="A211" s="9">
        <v>43585.809155092589</v>
      </c>
      <c r="B211">
        <v>40</v>
      </c>
      <c r="C211">
        <v>80</v>
      </c>
      <c r="D211">
        <v>4</v>
      </c>
      <c r="E211" s="1">
        <v>2</v>
      </c>
      <c r="F211">
        <v>6</v>
      </c>
      <c r="G211">
        <v>5</v>
      </c>
      <c r="H211" s="1">
        <v>4</v>
      </c>
      <c r="I211">
        <v>2</v>
      </c>
      <c r="J211">
        <v>1</v>
      </c>
      <c r="K211">
        <v>6</v>
      </c>
      <c r="Q211" s="13">
        <v>1</v>
      </c>
      <c r="S211">
        <v>1</v>
      </c>
      <c r="Z211">
        <v>1</v>
      </c>
      <c r="AB211">
        <v>1</v>
      </c>
      <c r="AH211">
        <v>1</v>
      </c>
      <c r="AL211" s="16">
        <v>4</v>
      </c>
      <c r="AM211" s="13">
        <v>5</v>
      </c>
      <c r="AN211">
        <v>1</v>
      </c>
      <c r="AO211" t="s">
        <v>459</v>
      </c>
      <c r="AP211">
        <v>1</v>
      </c>
      <c r="AQ211">
        <v>1</v>
      </c>
      <c r="AU211">
        <v>1</v>
      </c>
      <c r="AW211">
        <v>1</v>
      </c>
      <c r="BA211">
        <v>1</v>
      </c>
      <c r="BC211">
        <v>1</v>
      </c>
      <c r="BF211">
        <v>1</v>
      </c>
      <c r="BJ211">
        <v>1</v>
      </c>
      <c r="BL211">
        <v>2</v>
      </c>
      <c r="BN211">
        <v>1</v>
      </c>
      <c r="BQ211">
        <v>1</v>
      </c>
      <c r="BR211" t="s">
        <v>460</v>
      </c>
      <c r="BS211" s="13">
        <v>90</v>
      </c>
      <c r="BT211">
        <v>1</v>
      </c>
      <c r="BU211">
        <v>3</v>
      </c>
      <c r="BV211">
        <v>2</v>
      </c>
      <c r="BW211" s="20"/>
      <c r="BX211" s="20"/>
      <c r="BY211" s="20"/>
      <c r="BZ211" s="20"/>
      <c r="CA211">
        <v>1</v>
      </c>
      <c r="CB211">
        <v>1</v>
      </c>
      <c r="CD211">
        <v>1</v>
      </c>
      <c r="CL211">
        <v>1</v>
      </c>
      <c r="CT211" s="16">
        <v>13</v>
      </c>
      <c r="CU211" s="16">
        <v>15</v>
      </c>
      <c r="CV211" s="16">
        <v>14</v>
      </c>
      <c r="CW211" s="16">
        <v>14</v>
      </c>
      <c r="CX211" s="16">
        <v>14</v>
      </c>
      <c r="CY211" s="16">
        <v>15</v>
      </c>
      <c r="CZ211" s="16">
        <v>14</v>
      </c>
      <c r="DA211" s="16">
        <v>14</v>
      </c>
      <c r="DB211" s="16">
        <v>14</v>
      </c>
      <c r="DC211" s="16">
        <v>14</v>
      </c>
      <c r="DJ211">
        <v>1</v>
      </c>
      <c r="DM211" t="s">
        <v>461</v>
      </c>
      <c r="DN211" t="s">
        <v>462</v>
      </c>
      <c r="DO211" s="13">
        <v>5</v>
      </c>
      <c r="DP211" s="13">
        <v>7</v>
      </c>
      <c r="DQ211" s="13">
        <v>5</v>
      </c>
      <c r="DR211" s="13">
        <v>10</v>
      </c>
      <c r="DU211">
        <v>1</v>
      </c>
      <c r="DV211">
        <v>1</v>
      </c>
      <c r="DZ211">
        <v>1</v>
      </c>
      <c r="EA211">
        <v>1</v>
      </c>
      <c r="EF211">
        <v>4</v>
      </c>
      <c r="EG211" t="s">
        <v>463</v>
      </c>
      <c r="EH211">
        <v>2</v>
      </c>
      <c r="EI211">
        <v>2</v>
      </c>
    </row>
    <row r="212" spans="1:139" x14ac:dyDescent="0.25">
      <c r="A212" s="10">
        <v>43586.024629629632</v>
      </c>
      <c r="B212">
        <v>34</v>
      </c>
      <c r="C212">
        <v>40</v>
      </c>
      <c r="D212">
        <v>7</v>
      </c>
      <c r="E212">
        <v>1</v>
      </c>
      <c r="F212">
        <v>2</v>
      </c>
      <c r="G212">
        <v>4</v>
      </c>
      <c r="H212" s="1">
        <v>4</v>
      </c>
      <c r="I212">
        <v>2</v>
      </c>
      <c r="J212">
        <v>1</v>
      </c>
      <c r="K212">
        <v>6</v>
      </c>
      <c r="Q212" s="13">
        <v>3</v>
      </c>
      <c r="S212">
        <v>1</v>
      </c>
      <c r="W212">
        <v>1</v>
      </c>
      <c r="Y212">
        <v>1</v>
      </c>
      <c r="Z212">
        <v>1</v>
      </c>
      <c r="AL212" s="16">
        <v>4</v>
      </c>
      <c r="AM212" s="13">
        <v>5</v>
      </c>
      <c r="AN212">
        <v>2</v>
      </c>
      <c r="AO212" t="s">
        <v>529</v>
      </c>
      <c r="AP212">
        <v>1</v>
      </c>
      <c r="AU212">
        <v>1</v>
      </c>
      <c r="AX212">
        <v>1</v>
      </c>
      <c r="AY212">
        <v>1</v>
      </c>
      <c r="BC212">
        <v>1</v>
      </c>
      <c r="BG212">
        <v>1</v>
      </c>
      <c r="BJ212">
        <v>1</v>
      </c>
      <c r="BO212">
        <v>1</v>
      </c>
      <c r="BS212" s="13">
        <v>100</v>
      </c>
      <c r="BW212" s="20">
        <v>200</v>
      </c>
      <c r="BX212" s="20">
        <v>150</v>
      </c>
      <c r="BY212" s="20">
        <v>60</v>
      </c>
      <c r="BZ212" s="20">
        <v>40</v>
      </c>
      <c r="CA212">
        <v>1</v>
      </c>
      <c r="CI212">
        <v>1</v>
      </c>
      <c r="CJ212" t="s">
        <v>530</v>
      </c>
      <c r="CK212" t="s">
        <v>531</v>
      </c>
      <c r="CL212">
        <v>1</v>
      </c>
      <c r="CP212">
        <v>1</v>
      </c>
      <c r="CT212" s="16">
        <v>14</v>
      </c>
      <c r="CU212" s="16">
        <v>15</v>
      </c>
      <c r="CV212" s="16">
        <v>15</v>
      </c>
      <c r="CW212" s="16">
        <v>15</v>
      </c>
      <c r="CX212" s="16">
        <v>15</v>
      </c>
      <c r="CY212" s="16">
        <v>14</v>
      </c>
      <c r="CZ212" s="16">
        <v>14</v>
      </c>
      <c r="DA212" s="16">
        <v>13</v>
      </c>
      <c r="DB212" s="16">
        <v>13</v>
      </c>
      <c r="DC212" s="16">
        <v>13</v>
      </c>
      <c r="DE212">
        <v>1</v>
      </c>
      <c r="DI212">
        <v>1</v>
      </c>
      <c r="DM212" t="s">
        <v>532</v>
      </c>
      <c r="DN212" t="s">
        <v>533</v>
      </c>
      <c r="DO212" s="13">
        <v>7</v>
      </c>
      <c r="DP212" s="13">
        <v>8</v>
      </c>
      <c r="DQ212" s="13">
        <v>5</v>
      </c>
      <c r="DR212" s="13">
        <v>9</v>
      </c>
      <c r="DS212">
        <v>1</v>
      </c>
      <c r="DV212">
        <v>1</v>
      </c>
      <c r="EA212">
        <v>1</v>
      </c>
      <c r="EH212">
        <v>2</v>
      </c>
      <c r="EI212">
        <v>1</v>
      </c>
    </row>
    <row r="213" spans="1:139" x14ac:dyDescent="0.25">
      <c r="A213" s="10">
        <v>43586.289675925924</v>
      </c>
      <c r="B213">
        <v>75</v>
      </c>
      <c r="C213">
        <v>66</v>
      </c>
      <c r="D213">
        <v>2</v>
      </c>
      <c r="E213">
        <v>1</v>
      </c>
      <c r="F213">
        <v>1</v>
      </c>
      <c r="G213">
        <v>1</v>
      </c>
      <c r="H213" s="1">
        <v>1</v>
      </c>
      <c r="I213">
        <v>6</v>
      </c>
      <c r="J213">
        <v>1</v>
      </c>
      <c r="K213">
        <v>6</v>
      </c>
      <c r="Q213" s="13">
        <v>6</v>
      </c>
      <c r="S213">
        <v>4</v>
      </c>
      <c r="AL213" s="16">
        <v>4</v>
      </c>
      <c r="AM213" s="13">
        <v>1</v>
      </c>
      <c r="AN213">
        <v>1</v>
      </c>
      <c r="AO213" t="s">
        <v>535</v>
      </c>
      <c r="AP213">
        <v>1</v>
      </c>
      <c r="AU213">
        <v>1</v>
      </c>
      <c r="AX213">
        <v>1</v>
      </c>
      <c r="BA213">
        <v>1</v>
      </c>
      <c r="BD213">
        <v>1</v>
      </c>
      <c r="BG213">
        <v>1</v>
      </c>
      <c r="BH213">
        <v>1</v>
      </c>
      <c r="BL213">
        <v>2</v>
      </c>
      <c r="BN213">
        <v>1</v>
      </c>
      <c r="BS213" s="13">
        <v>47</v>
      </c>
      <c r="BT213">
        <v>1</v>
      </c>
      <c r="BU213">
        <v>2</v>
      </c>
      <c r="BV213">
        <v>3</v>
      </c>
      <c r="BW213" s="20">
        <v>200</v>
      </c>
      <c r="BX213" s="20">
        <v>150</v>
      </c>
      <c r="BY213" s="20"/>
      <c r="BZ213" s="20"/>
      <c r="CC213">
        <v>1</v>
      </c>
      <c r="CD213">
        <v>1</v>
      </c>
      <c r="CG213">
        <v>1</v>
      </c>
      <c r="CI213">
        <v>1</v>
      </c>
      <c r="CJ213" t="s">
        <v>536</v>
      </c>
      <c r="CK213" t="s">
        <v>537</v>
      </c>
      <c r="CL213">
        <v>1</v>
      </c>
      <c r="CT213" s="16">
        <v>14</v>
      </c>
      <c r="CU213" s="16">
        <v>16</v>
      </c>
      <c r="CV213" s="16">
        <v>13</v>
      </c>
      <c r="CW213" s="16">
        <v>14</v>
      </c>
      <c r="CX213" s="16">
        <v>13</v>
      </c>
      <c r="CY213" s="16">
        <v>14</v>
      </c>
      <c r="CZ213" s="16">
        <v>14</v>
      </c>
      <c r="DA213" s="16">
        <v>13</v>
      </c>
      <c r="DB213" s="16">
        <v>13</v>
      </c>
      <c r="DC213" s="16">
        <v>13</v>
      </c>
      <c r="DE213">
        <v>1</v>
      </c>
      <c r="DF213">
        <v>1</v>
      </c>
      <c r="DG213">
        <v>1</v>
      </c>
      <c r="DJ213">
        <v>1</v>
      </c>
      <c r="DM213" t="s">
        <v>538</v>
      </c>
      <c r="DN213" t="s">
        <v>539</v>
      </c>
      <c r="DO213" s="13">
        <v>5</v>
      </c>
      <c r="DP213" s="13">
        <v>7</v>
      </c>
      <c r="DQ213" s="13">
        <v>5</v>
      </c>
      <c r="DR213" s="13">
        <v>10</v>
      </c>
      <c r="DV213">
        <v>1</v>
      </c>
      <c r="EA213">
        <v>1</v>
      </c>
      <c r="EF213">
        <v>4</v>
      </c>
      <c r="EG213" t="s">
        <v>540</v>
      </c>
      <c r="EH213">
        <v>1</v>
      </c>
      <c r="EI213">
        <v>1</v>
      </c>
    </row>
    <row r="214" spans="1:139" x14ac:dyDescent="0.25">
      <c r="A214" s="10">
        <v>43586.412743055553</v>
      </c>
      <c r="B214">
        <v>20</v>
      </c>
      <c r="C214">
        <v>5</v>
      </c>
      <c r="D214">
        <v>4</v>
      </c>
      <c r="E214">
        <v>1</v>
      </c>
      <c r="F214">
        <v>5</v>
      </c>
      <c r="G214">
        <v>3</v>
      </c>
      <c r="H214">
        <v>1</v>
      </c>
      <c r="I214">
        <v>5</v>
      </c>
      <c r="J214">
        <v>1</v>
      </c>
      <c r="K214">
        <v>6</v>
      </c>
      <c r="Q214" s="13">
        <v>1</v>
      </c>
      <c r="S214">
        <v>2</v>
      </c>
      <c r="AL214" s="16">
        <v>2</v>
      </c>
      <c r="AM214" s="13">
        <v>5</v>
      </c>
      <c r="AN214">
        <v>1</v>
      </c>
      <c r="AO214" t="s">
        <v>471</v>
      </c>
      <c r="AP214">
        <v>1</v>
      </c>
      <c r="AU214">
        <v>1</v>
      </c>
      <c r="AX214">
        <v>1</v>
      </c>
      <c r="BA214">
        <v>1</v>
      </c>
      <c r="BD214">
        <v>1</v>
      </c>
      <c r="BG214">
        <v>1</v>
      </c>
      <c r="BJ214">
        <v>1</v>
      </c>
      <c r="BL214">
        <v>2</v>
      </c>
      <c r="BN214">
        <v>1</v>
      </c>
      <c r="BP214">
        <v>1</v>
      </c>
      <c r="BS214" s="13">
        <v>85</v>
      </c>
      <c r="BT214">
        <v>1</v>
      </c>
      <c r="BU214">
        <v>2</v>
      </c>
      <c r="BV214">
        <v>3</v>
      </c>
      <c r="BW214" s="20">
        <v>300</v>
      </c>
      <c r="BX214" s="20">
        <v>200</v>
      </c>
      <c r="BY214" s="20">
        <v>100</v>
      </c>
      <c r="BZ214" s="20"/>
      <c r="CI214">
        <v>1</v>
      </c>
      <c r="CJ214" t="s">
        <v>563</v>
      </c>
      <c r="CL214">
        <v>1</v>
      </c>
      <c r="CP214">
        <v>1</v>
      </c>
      <c r="CT214" s="16">
        <v>14</v>
      </c>
      <c r="CU214" s="16">
        <v>16</v>
      </c>
      <c r="CV214" s="16">
        <v>15</v>
      </c>
      <c r="CX214" s="16">
        <v>14</v>
      </c>
      <c r="DA214" s="16">
        <v>14</v>
      </c>
      <c r="DB214" s="16">
        <v>14</v>
      </c>
      <c r="DC214" s="16">
        <v>14</v>
      </c>
      <c r="DD214">
        <v>1</v>
      </c>
      <c r="DI214">
        <v>1</v>
      </c>
      <c r="DJ214">
        <v>1</v>
      </c>
      <c r="DM214" t="s">
        <v>564</v>
      </c>
      <c r="DN214" t="s">
        <v>565</v>
      </c>
      <c r="DO214" s="13">
        <v>7</v>
      </c>
      <c r="DP214" s="13">
        <v>8</v>
      </c>
      <c r="DQ214" s="13">
        <v>7</v>
      </c>
      <c r="DR214" s="13">
        <v>7</v>
      </c>
      <c r="DU214">
        <v>1</v>
      </c>
      <c r="DV214">
        <v>1</v>
      </c>
      <c r="EA214">
        <v>1</v>
      </c>
      <c r="EF214">
        <v>5</v>
      </c>
      <c r="EH214">
        <v>2</v>
      </c>
      <c r="EI214">
        <v>2</v>
      </c>
    </row>
    <row r="215" spans="1:139" x14ac:dyDescent="0.25">
      <c r="A215" s="10">
        <v>43586.413425925923</v>
      </c>
      <c r="B215">
        <v>62</v>
      </c>
      <c r="C215">
        <v>20</v>
      </c>
      <c r="D215">
        <v>5</v>
      </c>
      <c r="E215">
        <v>2</v>
      </c>
      <c r="F215">
        <v>6</v>
      </c>
      <c r="G215">
        <v>1</v>
      </c>
      <c r="H215">
        <v>4</v>
      </c>
      <c r="I215">
        <v>2</v>
      </c>
      <c r="J215">
        <v>1</v>
      </c>
      <c r="K215">
        <v>6</v>
      </c>
      <c r="Q215" s="13">
        <v>11</v>
      </c>
      <c r="S215">
        <v>1</v>
      </c>
      <c r="T215">
        <v>1</v>
      </c>
      <c r="W215">
        <v>1</v>
      </c>
      <c r="AB215">
        <v>1</v>
      </c>
      <c r="AL215" s="16">
        <v>4</v>
      </c>
      <c r="AM215" s="13">
        <v>6</v>
      </c>
      <c r="AN215">
        <v>1</v>
      </c>
      <c r="AO215" t="s">
        <v>566</v>
      </c>
      <c r="AP215">
        <v>1</v>
      </c>
      <c r="AU215">
        <v>1</v>
      </c>
      <c r="AX215">
        <v>1</v>
      </c>
      <c r="AZ215">
        <v>1</v>
      </c>
      <c r="BD215">
        <v>1</v>
      </c>
      <c r="BG215">
        <v>1</v>
      </c>
      <c r="BJ215">
        <v>1</v>
      </c>
      <c r="BL215">
        <v>1</v>
      </c>
      <c r="BN215">
        <v>1</v>
      </c>
      <c r="BP215">
        <v>1</v>
      </c>
      <c r="BS215" s="13">
        <v>90</v>
      </c>
      <c r="BT215">
        <v>1</v>
      </c>
      <c r="BU215">
        <v>2</v>
      </c>
      <c r="BV215">
        <v>3</v>
      </c>
      <c r="BW215" s="20">
        <v>150</v>
      </c>
      <c r="BX215" s="20">
        <v>50</v>
      </c>
      <c r="BY215" s="20">
        <v>180</v>
      </c>
      <c r="BZ215" s="20"/>
      <c r="CD215">
        <v>1</v>
      </c>
      <c r="CL215">
        <v>1</v>
      </c>
      <c r="CP215">
        <v>1</v>
      </c>
      <c r="CT215" s="16">
        <v>14</v>
      </c>
      <c r="CU215" s="16">
        <v>15</v>
      </c>
      <c r="CV215" s="16">
        <v>14</v>
      </c>
      <c r="CW215" s="16">
        <v>14</v>
      </c>
      <c r="CY215" s="16">
        <v>14</v>
      </c>
      <c r="CZ215" s="16">
        <v>14</v>
      </c>
      <c r="DA215" s="16">
        <v>14</v>
      </c>
      <c r="DB215" s="16">
        <v>14</v>
      </c>
      <c r="DD215">
        <v>1</v>
      </c>
      <c r="DE215">
        <v>1</v>
      </c>
      <c r="DF215">
        <v>1</v>
      </c>
      <c r="DJ215">
        <v>1</v>
      </c>
      <c r="DM215" t="s">
        <v>567</v>
      </c>
      <c r="DN215" t="s">
        <v>568</v>
      </c>
      <c r="DO215" s="13">
        <v>6</v>
      </c>
      <c r="DP215" s="13">
        <v>8</v>
      </c>
      <c r="DQ215" s="13">
        <v>5</v>
      </c>
      <c r="DR215" s="13">
        <v>10</v>
      </c>
      <c r="DU215">
        <v>1</v>
      </c>
      <c r="DV215">
        <v>1</v>
      </c>
      <c r="EA215">
        <v>1</v>
      </c>
      <c r="EF215">
        <v>5</v>
      </c>
      <c r="EH215">
        <v>2</v>
      </c>
      <c r="EI215">
        <v>2</v>
      </c>
    </row>
    <row r="216" spans="1:139" x14ac:dyDescent="0.25">
      <c r="A216" s="10">
        <v>43586.54246527778</v>
      </c>
      <c r="B216">
        <v>31</v>
      </c>
      <c r="D216">
        <v>4</v>
      </c>
      <c r="E216">
        <v>3</v>
      </c>
      <c r="F216">
        <v>4</v>
      </c>
      <c r="G216">
        <v>4</v>
      </c>
      <c r="H216">
        <v>4</v>
      </c>
      <c r="I216">
        <v>4</v>
      </c>
      <c r="J216">
        <v>1</v>
      </c>
      <c r="K216">
        <v>6</v>
      </c>
      <c r="Q216" s="13">
        <v>7</v>
      </c>
      <c r="S216">
        <v>3</v>
      </c>
      <c r="AL216" s="16">
        <v>4</v>
      </c>
      <c r="AM216" s="13">
        <v>7</v>
      </c>
      <c r="AN216">
        <v>1</v>
      </c>
      <c r="AO216" t="s">
        <v>604</v>
      </c>
      <c r="AP216">
        <v>1</v>
      </c>
      <c r="AU216">
        <v>1</v>
      </c>
      <c r="AX216">
        <v>1</v>
      </c>
      <c r="BA216">
        <v>1</v>
      </c>
      <c r="BD216">
        <v>1</v>
      </c>
      <c r="BG216">
        <v>1</v>
      </c>
      <c r="BJ216">
        <v>1</v>
      </c>
      <c r="BL216">
        <v>1</v>
      </c>
      <c r="BN216">
        <v>1</v>
      </c>
      <c r="BP216">
        <v>1</v>
      </c>
      <c r="BS216" s="13">
        <v>100</v>
      </c>
      <c r="BW216" s="20"/>
      <c r="BX216" s="20"/>
      <c r="BY216" s="20"/>
      <c r="BZ216" s="20"/>
      <c r="CA216">
        <v>1</v>
      </c>
      <c r="CD216">
        <v>1</v>
      </c>
      <c r="CL216">
        <v>1</v>
      </c>
      <c r="CT216" s="16">
        <v>14</v>
      </c>
      <c r="CU216" s="16">
        <v>15</v>
      </c>
      <c r="CV216" s="16">
        <v>14</v>
      </c>
      <c r="CW216" s="16">
        <v>15</v>
      </c>
      <c r="CX216" s="16">
        <v>15</v>
      </c>
      <c r="CY216" s="16">
        <v>15</v>
      </c>
      <c r="CZ216" s="16">
        <v>15</v>
      </c>
      <c r="DA216" s="16">
        <v>15</v>
      </c>
      <c r="DB216" s="16">
        <v>15</v>
      </c>
      <c r="DC216" s="16">
        <v>16</v>
      </c>
      <c r="DD216">
        <v>1</v>
      </c>
      <c r="DE216">
        <v>1</v>
      </c>
      <c r="DJ216">
        <v>1</v>
      </c>
      <c r="DM216" t="s">
        <v>605</v>
      </c>
      <c r="DN216" t="s">
        <v>606</v>
      </c>
      <c r="DO216" s="13">
        <v>8</v>
      </c>
      <c r="DP216" s="13">
        <v>8</v>
      </c>
      <c r="DQ216" s="13">
        <v>8</v>
      </c>
      <c r="DR216" s="13">
        <v>7</v>
      </c>
      <c r="DU216">
        <v>1</v>
      </c>
      <c r="DZ216">
        <v>1</v>
      </c>
      <c r="EA216">
        <v>1</v>
      </c>
      <c r="EF216">
        <v>7</v>
      </c>
      <c r="EH216">
        <v>2</v>
      </c>
      <c r="EI216">
        <v>2</v>
      </c>
    </row>
    <row r="217" spans="1:139" x14ac:dyDescent="0.25">
      <c r="A217" s="10">
        <v>43587.440729166665</v>
      </c>
      <c r="B217">
        <v>24</v>
      </c>
      <c r="C217">
        <v>69</v>
      </c>
      <c r="D217">
        <v>4</v>
      </c>
      <c r="E217">
        <v>3</v>
      </c>
      <c r="F217">
        <v>6</v>
      </c>
      <c r="G217">
        <v>3</v>
      </c>
      <c r="H217">
        <v>4</v>
      </c>
      <c r="I217">
        <v>2</v>
      </c>
      <c r="J217">
        <v>1</v>
      </c>
      <c r="K217">
        <v>6</v>
      </c>
      <c r="Q217" s="13">
        <v>3</v>
      </c>
      <c r="S217">
        <v>1</v>
      </c>
      <c r="W217">
        <v>1</v>
      </c>
      <c r="Y217">
        <v>1</v>
      </c>
      <c r="Z217">
        <v>1</v>
      </c>
      <c r="AJ217">
        <v>1</v>
      </c>
      <c r="AK217" t="s">
        <v>654</v>
      </c>
      <c r="AL217" s="16">
        <v>4</v>
      </c>
      <c r="AM217" s="13">
        <v>6</v>
      </c>
      <c r="AN217">
        <v>1</v>
      </c>
      <c r="AO217" t="s">
        <v>655</v>
      </c>
      <c r="AP217">
        <v>1</v>
      </c>
      <c r="AU217">
        <v>1</v>
      </c>
      <c r="AW217">
        <v>1</v>
      </c>
      <c r="AZ217">
        <v>1</v>
      </c>
      <c r="BB217">
        <v>1</v>
      </c>
      <c r="BG217">
        <v>1</v>
      </c>
      <c r="BH217">
        <v>1</v>
      </c>
      <c r="BL217">
        <v>2</v>
      </c>
      <c r="BN217">
        <v>1</v>
      </c>
      <c r="BP217">
        <v>1</v>
      </c>
      <c r="BS217" s="13">
        <v>75</v>
      </c>
      <c r="BT217">
        <v>1</v>
      </c>
      <c r="BU217">
        <v>2</v>
      </c>
      <c r="BV217">
        <v>3</v>
      </c>
      <c r="BW217" s="20">
        <v>150</v>
      </c>
      <c r="BX217" s="20">
        <v>50</v>
      </c>
      <c r="BY217" s="20">
        <v>150</v>
      </c>
      <c r="BZ217" s="20"/>
      <c r="CD217">
        <v>1</v>
      </c>
      <c r="CK217" t="s">
        <v>656</v>
      </c>
      <c r="CL217">
        <v>1</v>
      </c>
      <c r="CP217">
        <v>1</v>
      </c>
      <c r="CT217" s="16">
        <v>14</v>
      </c>
      <c r="CU217" s="16">
        <v>16</v>
      </c>
      <c r="CV217" s="16">
        <v>13</v>
      </c>
      <c r="CW217" s="16">
        <v>15</v>
      </c>
      <c r="CX217" s="16">
        <v>15</v>
      </c>
      <c r="CY217" s="16">
        <v>14</v>
      </c>
      <c r="CZ217" s="16">
        <v>14</v>
      </c>
      <c r="DA217" s="16">
        <v>13</v>
      </c>
      <c r="DB217" s="16">
        <v>13</v>
      </c>
      <c r="DC217" s="16">
        <v>14</v>
      </c>
      <c r="DE217">
        <v>1</v>
      </c>
      <c r="DJ217">
        <v>1</v>
      </c>
      <c r="DM217" t="s">
        <v>657</v>
      </c>
      <c r="DN217" t="s">
        <v>658</v>
      </c>
      <c r="DO217" s="13">
        <v>7</v>
      </c>
      <c r="DP217" s="13">
        <v>7</v>
      </c>
      <c r="DQ217" s="13">
        <v>6</v>
      </c>
      <c r="DR217" s="13">
        <v>6</v>
      </c>
      <c r="DS217">
        <v>1</v>
      </c>
      <c r="DV217">
        <v>1</v>
      </c>
      <c r="EA217">
        <v>1</v>
      </c>
      <c r="EH217">
        <v>1</v>
      </c>
      <c r="EI217">
        <v>1</v>
      </c>
    </row>
    <row r="218" spans="1:139" x14ac:dyDescent="0.25">
      <c r="A218" s="10">
        <v>43588.349421296298</v>
      </c>
      <c r="B218">
        <v>21</v>
      </c>
      <c r="C218">
        <v>23</v>
      </c>
      <c r="D218">
        <v>3</v>
      </c>
      <c r="E218">
        <v>2</v>
      </c>
      <c r="F218">
        <v>7</v>
      </c>
      <c r="G218">
        <v>3</v>
      </c>
      <c r="H218">
        <v>4</v>
      </c>
      <c r="I218">
        <v>1</v>
      </c>
      <c r="J218">
        <v>1</v>
      </c>
      <c r="K218">
        <v>6</v>
      </c>
      <c r="Q218" s="13">
        <v>11</v>
      </c>
      <c r="S218">
        <v>2</v>
      </c>
      <c r="AL218" s="16">
        <v>2</v>
      </c>
      <c r="AM218" s="13">
        <v>6</v>
      </c>
      <c r="AN218">
        <v>1</v>
      </c>
      <c r="AO218" t="s">
        <v>327</v>
      </c>
      <c r="AP218">
        <v>1</v>
      </c>
      <c r="AU218">
        <v>1</v>
      </c>
      <c r="AW218">
        <v>1</v>
      </c>
      <c r="BA218">
        <v>1</v>
      </c>
      <c r="BD218">
        <v>1</v>
      </c>
      <c r="BE218">
        <v>1</v>
      </c>
      <c r="BH218">
        <v>1</v>
      </c>
      <c r="BL218">
        <v>1</v>
      </c>
      <c r="BN218">
        <v>1</v>
      </c>
      <c r="BO218">
        <v>1</v>
      </c>
      <c r="BS218" s="13">
        <v>100</v>
      </c>
      <c r="BW218" s="20">
        <v>200</v>
      </c>
      <c r="BX218" s="20"/>
      <c r="BY218" s="20"/>
      <c r="BZ218" s="20"/>
      <c r="CD218">
        <v>1</v>
      </c>
      <c r="CL218">
        <v>1</v>
      </c>
      <c r="CP218">
        <v>1</v>
      </c>
      <c r="CT218" s="16">
        <v>13</v>
      </c>
      <c r="CU218" s="16">
        <v>15</v>
      </c>
      <c r="CV218" s="16">
        <v>14</v>
      </c>
      <c r="CW218" s="16">
        <v>14</v>
      </c>
      <c r="CX218" s="16">
        <v>14</v>
      </c>
      <c r="CY218" s="16">
        <v>15</v>
      </c>
      <c r="CZ218" s="16">
        <v>15</v>
      </c>
      <c r="DA218" s="16">
        <v>13</v>
      </c>
      <c r="DB218" s="16">
        <v>13</v>
      </c>
      <c r="DC218" s="16">
        <v>14</v>
      </c>
      <c r="DD218">
        <v>1</v>
      </c>
      <c r="DF218">
        <v>1</v>
      </c>
      <c r="DG218">
        <v>1</v>
      </c>
      <c r="DM218" t="s">
        <v>672</v>
      </c>
      <c r="DN218" t="s">
        <v>673</v>
      </c>
      <c r="DO218" s="13">
        <v>6</v>
      </c>
      <c r="DP218" s="13">
        <v>7</v>
      </c>
      <c r="DQ218" s="13">
        <v>5</v>
      </c>
      <c r="DR218" s="13">
        <v>10</v>
      </c>
      <c r="DU218">
        <v>1</v>
      </c>
      <c r="DV218">
        <v>1</v>
      </c>
      <c r="EA218">
        <v>1</v>
      </c>
      <c r="EF218">
        <v>7</v>
      </c>
      <c r="EH218">
        <v>1</v>
      </c>
      <c r="EI218">
        <v>1</v>
      </c>
    </row>
    <row r="219" spans="1:139" x14ac:dyDescent="0.25">
      <c r="A219" s="10">
        <v>43592.647488425922</v>
      </c>
      <c r="B219">
        <v>70</v>
      </c>
      <c r="C219">
        <v>74</v>
      </c>
      <c r="D219">
        <v>4</v>
      </c>
      <c r="E219">
        <v>4</v>
      </c>
      <c r="F219">
        <v>3</v>
      </c>
      <c r="G219">
        <v>3</v>
      </c>
      <c r="H219">
        <v>2</v>
      </c>
      <c r="I219">
        <v>3</v>
      </c>
      <c r="J219">
        <v>2</v>
      </c>
      <c r="K219">
        <v>6</v>
      </c>
      <c r="Q219" s="13">
        <v>4</v>
      </c>
      <c r="S219">
        <v>1</v>
      </c>
      <c r="AB219">
        <v>1</v>
      </c>
      <c r="AL219" s="16">
        <v>3</v>
      </c>
      <c r="AM219" s="13">
        <v>7</v>
      </c>
      <c r="AN219">
        <v>1</v>
      </c>
      <c r="AO219" t="s">
        <v>719</v>
      </c>
      <c r="AP219">
        <v>1</v>
      </c>
      <c r="AS219">
        <v>1</v>
      </c>
      <c r="AW219">
        <v>1</v>
      </c>
      <c r="AY219">
        <v>1</v>
      </c>
      <c r="BD219">
        <v>1</v>
      </c>
      <c r="BG219">
        <v>1</v>
      </c>
      <c r="BH219">
        <v>1</v>
      </c>
      <c r="BK219" t="s">
        <v>720</v>
      </c>
      <c r="BL219">
        <v>1</v>
      </c>
      <c r="BN219">
        <v>1</v>
      </c>
      <c r="BP219">
        <v>1</v>
      </c>
      <c r="BS219" s="13">
        <v>85</v>
      </c>
      <c r="BT219">
        <v>2</v>
      </c>
      <c r="BU219">
        <v>1</v>
      </c>
      <c r="BV219">
        <v>3</v>
      </c>
      <c r="BW219" s="20">
        <v>180</v>
      </c>
      <c r="BX219" s="20">
        <v>150</v>
      </c>
      <c r="BY219" s="20">
        <v>90</v>
      </c>
      <c r="BZ219" s="20"/>
      <c r="CB219">
        <v>1</v>
      </c>
      <c r="CC219">
        <v>1</v>
      </c>
      <c r="CD219">
        <v>1</v>
      </c>
      <c r="CE219">
        <v>1</v>
      </c>
      <c r="CF219">
        <v>1</v>
      </c>
      <c r="CG219">
        <v>1</v>
      </c>
      <c r="CL219">
        <v>1</v>
      </c>
      <c r="CP219">
        <v>1</v>
      </c>
      <c r="CT219" s="16">
        <v>14</v>
      </c>
      <c r="CU219" s="16">
        <v>15</v>
      </c>
      <c r="CV219" s="16">
        <v>13</v>
      </c>
      <c r="CW219" s="16">
        <v>15</v>
      </c>
      <c r="CX219" s="16">
        <v>14</v>
      </c>
      <c r="CY219" s="16">
        <v>13</v>
      </c>
      <c r="CZ219" s="16">
        <v>13</v>
      </c>
      <c r="DA219" s="16">
        <v>13</v>
      </c>
      <c r="DB219" s="16">
        <v>13</v>
      </c>
      <c r="DC219" s="16">
        <v>13</v>
      </c>
      <c r="DH219">
        <v>1</v>
      </c>
      <c r="DO219" s="13">
        <v>6</v>
      </c>
      <c r="DP219" s="13">
        <v>7</v>
      </c>
      <c r="DQ219" s="13">
        <v>6</v>
      </c>
      <c r="DR219" s="13">
        <v>7</v>
      </c>
      <c r="DU219">
        <v>1</v>
      </c>
      <c r="DX219">
        <v>1</v>
      </c>
      <c r="DY219">
        <v>1</v>
      </c>
      <c r="ED219">
        <v>1</v>
      </c>
      <c r="EF219">
        <v>5</v>
      </c>
      <c r="EH219">
        <v>2</v>
      </c>
      <c r="EI219">
        <v>2</v>
      </c>
    </row>
    <row r="220" spans="1:139" x14ac:dyDescent="0.25">
      <c r="A220" s="10">
        <v>43592.680914351855</v>
      </c>
      <c r="B220">
        <v>33</v>
      </c>
      <c r="C220">
        <v>16</v>
      </c>
      <c r="D220">
        <v>3</v>
      </c>
      <c r="E220">
        <v>1</v>
      </c>
      <c r="F220">
        <v>7</v>
      </c>
      <c r="G220">
        <v>5</v>
      </c>
      <c r="H220">
        <v>2</v>
      </c>
      <c r="I220">
        <v>4</v>
      </c>
      <c r="J220">
        <v>2</v>
      </c>
      <c r="K220">
        <v>6</v>
      </c>
      <c r="Q220" s="13">
        <v>3</v>
      </c>
      <c r="S220">
        <v>1</v>
      </c>
      <c r="W220">
        <v>1</v>
      </c>
      <c r="Z220">
        <v>1</v>
      </c>
      <c r="AE220">
        <v>1</v>
      </c>
      <c r="AH220">
        <v>1</v>
      </c>
      <c r="AL220" s="16">
        <v>4</v>
      </c>
      <c r="AM220" s="13">
        <v>7</v>
      </c>
      <c r="AN220">
        <v>1</v>
      </c>
      <c r="AO220" t="s">
        <v>753</v>
      </c>
      <c r="AP220">
        <v>1</v>
      </c>
      <c r="AU220">
        <v>1</v>
      </c>
      <c r="AX220">
        <v>1</v>
      </c>
      <c r="AY220">
        <v>1</v>
      </c>
      <c r="BC220">
        <v>1</v>
      </c>
      <c r="BG220">
        <v>1</v>
      </c>
      <c r="BJ220">
        <v>1</v>
      </c>
      <c r="BL220">
        <v>2</v>
      </c>
      <c r="BN220">
        <v>1</v>
      </c>
      <c r="BP220">
        <v>1</v>
      </c>
      <c r="BS220" s="13">
        <v>90</v>
      </c>
      <c r="BW220" s="20">
        <v>160</v>
      </c>
      <c r="BX220" s="20"/>
      <c r="BY220" s="20"/>
      <c r="BZ220" s="20">
        <v>120</v>
      </c>
      <c r="CD220">
        <v>1</v>
      </c>
      <c r="CI220">
        <v>1</v>
      </c>
      <c r="CJ220" t="s">
        <v>754</v>
      </c>
      <c r="CL220">
        <v>1</v>
      </c>
      <c r="CP220">
        <v>1</v>
      </c>
      <c r="CT220" s="16">
        <v>14</v>
      </c>
      <c r="CU220" s="16">
        <v>14</v>
      </c>
      <c r="CV220" s="16">
        <v>15</v>
      </c>
      <c r="CW220" s="16">
        <v>14</v>
      </c>
      <c r="CX220" s="16">
        <v>16</v>
      </c>
      <c r="CY220" s="16">
        <v>14</v>
      </c>
      <c r="CZ220" s="16">
        <v>14</v>
      </c>
      <c r="DA220" s="16">
        <v>13</v>
      </c>
      <c r="DB220" s="16">
        <v>14</v>
      </c>
      <c r="DC220" s="16">
        <v>13</v>
      </c>
      <c r="DD220">
        <v>1</v>
      </c>
      <c r="DE220">
        <v>1</v>
      </c>
      <c r="DM220" t="s">
        <v>755</v>
      </c>
      <c r="DN220" t="s">
        <v>756</v>
      </c>
      <c r="DO220" s="13">
        <v>7</v>
      </c>
      <c r="DP220" s="13">
        <v>7</v>
      </c>
      <c r="DQ220" s="13">
        <v>7</v>
      </c>
      <c r="DR220" s="13">
        <v>7</v>
      </c>
      <c r="DU220">
        <v>1</v>
      </c>
      <c r="DY220">
        <v>1</v>
      </c>
      <c r="EA220">
        <v>1</v>
      </c>
      <c r="EF220">
        <v>5</v>
      </c>
      <c r="EG220" t="s">
        <v>757</v>
      </c>
      <c r="EH220">
        <v>1</v>
      </c>
      <c r="EI220">
        <v>1</v>
      </c>
    </row>
    <row r="221" spans="1:139" x14ac:dyDescent="0.25">
      <c r="A221" s="10">
        <v>43592.693287037036</v>
      </c>
      <c r="B221">
        <v>13</v>
      </c>
      <c r="C221">
        <v>85</v>
      </c>
      <c r="E221">
        <v>1</v>
      </c>
      <c r="F221">
        <v>7</v>
      </c>
      <c r="G221">
        <v>6</v>
      </c>
      <c r="H221">
        <v>1</v>
      </c>
      <c r="I221">
        <v>1</v>
      </c>
      <c r="J221">
        <v>1</v>
      </c>
      <c r="K221">
        <v>6</v>
      </c>
      <c r="Q221" s="13">
        <v>11</v>
      </c>
      <c r="S221">
        <v>1</v>
      </c>
      <c r="AB221">
        <v>1</v>
      </c>
      <c r="AL221" s="16">
        <v>4</v>
      </c>
      <c r="AM221" s="13">
        <v>1</v>
      </c>
      <c r="AN221">
        <v>1</v>
      </c>
      <c r="AO221" t="s">
        <v>771</v>
      </c>
      <c r="AQ221">
        <v>1</v>
      </c>
      <c r="AU221">
        <v>1</v>
      </c>
      <c r="AX221">
        <v>1</v>
      </c>
      <c r="AY221">
        <v>1</v>
      </c>
      <c r="BD221">
        <v>1</v>
      </c>
      <c r="BG221">
        <v>1</v>
      </c>
      <c r="BJ221">
        <v>1</v>
      </c>
      <c r="BW221" s="20"/>
      <c r="BX221" s="20"/>
      <c r="BY221" s="20"/>
      <c r="BZ221" s="20"/>
      <c r="CK221" t="s">
        <v>772</v>
      </c>
      <c r="DM221" t="s">
        <v>773</v>
      </c>
      <c r="DO221" s="13">
        <v>8</v>
      </c>
      <c r="DP221" s="13">
        <v>8</v>
      </c>
      <c r="DQ221" s="13">
        <v>6</v>
      </c>
      <c r="DR221" s="13">
        <v>7</v>
      </c>
      <c r="DU221">
        <v>1</v>
      </c>
      <c r="DV221">
        <v>1</v>
      </c>
      <c r="EE221">
        <v>1</v>
      </c>
      <c r="EF221">
        <v>7</v>
      </c>
      <c r="EH221">
        <v>1</v>
      </c>
      <c r="EI221">
        <v>1</v>
      </c>
    </row>
    <row r="222" spans="1:139" x14ac:dyDescent="0.25">
      <c r="A222" s="10">
        <v>43592.732083333336</v>
      </c>
      <c r="B222">
        <v>42</v>
      </c>
      <c r="C222">
        <v>51</v>
      </c>
      <c r="D222">
        <v>6</v>
      </c>
      <c r="E222">
        <v>1</v>
      </c>
      <c r="F222">
        <v>6</v>
      </c>
      <c r="G222">
        <v>1</v>
      </c>
      <c r="H222">
        <v>2</v>
      </c>
      <c r="I222">
        <v>4</v>
      </c>
      <c r="J222">
        <v>2</v>
      </c>
      <c r="K222">
        <v>6</v>
      </c>
      <c r="Q222" s="13">
        <v>14</v>
      </c>
      <c r="S222">
        <v>2</v>
      </c>
      <c r="AL222" s="16">
        <v>4</v>
      </c>
      <c r="AM222" s="13">
        <v>5</v>
      </c>
      <c r="AN222">
        <v>1</v>
      </c>
      <c r="AO222" t="s">
        <v>775</v>
      </c>
      <c r="AQ222">
        <v>1</v>
      </c>
      <c r="AS222">
        <v>1</v>
      </c>
      <c r="AX222">
        <v>1</v>
      </c>
      <c r="AY222">
        <v>1</v>
      </c>
      <c r="BD222">
        <v>1</v>
      </c>
      <c r="BG222">
        <v>1</v>
      </c>
      <c r="BJ222">
        <v>1</v>
      </c>
      <c r="BW222" s="20"/>
      <c r="BX222" s="20"/>
      <c r="BY222" s="20"/>
      <c r="BZ222" s="20"/>
      <c r="CK222" t="s">
        <v>776</v>
      </c>
      <c r="DM222" t="s">
        <v>777</v>
      </c>
      <c r="DN222" t="s">
        <v>778</v>
      </c>
      <c r="DO222" s="13">
        <v>7</v>
      </c>
      <c r="DP222" s="13">
        <v>7</v>
      </c>
      <c r="DQ222" s="13">
        <v>7</v>
      </c>
      <c r="DR222" s="13">
        <v>9</v>
      </c>
      <c r="DU222">
        <v>1</v>
      </c>
      <c r="DZ222">
        <v>1</v>
      </c>
      <c r="EA222">
        <v>1</v>
      </c>
      <c r="EF222">
        <v>4</v>
      </c>
      <c r="EH222">
        <v>1</v>
      </c>
      <c r="EI222">
        <v>1</v>
      </c>
    </row>
    <row r="223" spans="1:139" x14ac:dyDescent="0.25">
      <c r="A223" s="10">
        <v>43592.750196759262</v>
      </c>
      <c r="B223">
        <v>35</v>
      </c>
      <c r="C223">
        <v>40</v>
      </c>
      <c r="D223">
        <v>3</v>
      </c>
      <c r="E223">
        <v>3</v>
      </c>
      <c r="F223">
        <v>5</v>
      </c>
      <c r="G223">
        <v>3</v>
      </c>
      <c r="H223">
        <v>2</v>
      </c>
      <c r="I223">
        <v>5</v>
      </c>
      <c r="J223">
        <v>2</v>
      </c>
      <c r="K223">
        <v>6</v>
      </c>
      <c r="Q223" s="13">
        <v>3</v>
      </c>
      <c r="S223">
        <v>2</v>
      </c>
      <c r="AL223" s="16">
        <v>3</v>
      </c>
      <c r="AM223" s="13">
        <v>5</v>
      </c>
      <c r="AN223">
        <v>1</v>
      </c>
      <c r="AO223" t="s">
        <v>299</v>
      </c>
      <c r="AP223">
        <v>1</v>
      </c>
      <c r="AU223">
        <v>1</v>
      </c>
      <c r="AV223">
        <v>1</v>
      </c>
      <c r="BA223">
        <v>1</v>
      </c>
      <c r="BB223">
        <v>1</v>
      </c>
      <c r="BG223">
        <v>1</v>
      </c>
      <c r="BH223">
        <v>1</v>
      </c>
      <c r="BK223" t="s">
        <v>780</v>
      </c>
      <c r="BL223">
        <v>1</v>
      </c>
      <c r="BN223">
        <v>1</v>
      </c>
      <c r="BP223">
        <v>1</v>
      </c>
      <c r="BS223" s="13">
        <v>90</v>
      </c>
      <c r="BT223">
        <v>2</v>
      </c>
      <c r="BU223">
        <v>1</v>
      </c>
      <c r="BV223">
        <v>3</v>
      </c>
      <c r="BW223" s="20">
        <v>100</v>
      </c>
      <c r="BX223" s="20">
        <v>25</v>
      </c>
      <c r="BY223" s="20">
        <v>60</v>
      </c>
      <c r="BZ223" s="20"/>
      <c r="CC223">
        <v>1</v>
      </c>
      <c r="CD223">
        <v>1</v>
      </c>
      <c r="CF223">
        <v>1</v>
      </c>
      <c r="CG223">
        <v>1</v>
      </c>
      <c r="CL223">
        <v>1</v>
      </c>
      <c r="CP223">
        <v>1</v>
      </c>
      <c r="CT223" s="16">
        <v>14</v>
      </c>
      <c r="CU223" s="16">
        <v>14</v>
      </c>
      <c r="CV223" s="16">
        <v>13</v>
      </c>
      <c r="CW223" s="16">
        <v>15</v>
      </c>
      <c r="CX223" s="16">
        <v>15</v>
      </c>
      <c r="CY223" s="16">
        <v>13</v>
      </c>
      <c r="CZ223" s="16">
        <v>13</v>
      </c>
      <c r="DA223" s="16">
        <v>13</v>
      </c>
      <c r="DB223" s="16">
        <v>14</v>
      </c>
      <c r="DC223" s="16">
        <v>13</v>
      </c>
      <c r="DD223">
        <v>1</v>
      </c>
      <c r="DE223">
        <v>1</v>
      </c>
      <c r="DJ223">
        <v>1</v>
      </c>
      <c r="DM223" t="s">
        <v>781</v>
      </c>
      <c r="DN223" t="s">
        <v>782</v>
      </c>
      <c r="DO223" s="13">
        <v>7</v>
      </c>
      <c r="DP223" s="13">
        <v>8</v>
      </c>
      <c r="DQ223" s="13">
        <v>7</v>
      </c>
      <c r="DR223" s="13">
        <v>7</v>
      </c>
      <c r="DT223">
        <v>1</v>
      </c>
      <c r="DV223">
        <v>1</v>
      </c>
      <c r="EE223">
        <v>1</v>
      </c>
      <c r="EH223">
        <v>2</v>
      </c>
      <c r="EI223">
        <v>2</v>
      </c>
    </row>
    <row r="224" spans="1:139" x14ac:dyDescent="0.25">
      <c r="A224" s="10">
        <v>43592.786516203705</v>
      </c>
      <c r="D224">
        <v>2</v>
      </c>
      <c r="E224">
        <v>7</v>
      </c>
      <c r="F224">
        <v>7</v>
      </c>
      <c r="G224">
        <v>1</v>
      </c>
      <c r="H224">
        <v>4</v>
      </c>
      <c r="I224">
        <v>6</v>
      </c>
      <c r="J224">
        <v>1</v>
      </c>
      <c r="K224">
        <v>6</v>
      </c>
      <c r="Q224" s="13">
        <v>11</v>
      </c>
      <c r="S224">
        <v>1</v>
      </c>
      <c r="T224">
        <v>1</v>
      </c>
      <c r="W224">
        <v>1</v>
      </c>
      <c r="AE224">
        <v>1</v>
      </c>
      <c r="AJ224">
        <v>1</v>
      </c>
      <c r="AK224" t="s">
        <v>783</v>
      </c>
      <c r="AL224" s="16">
        <v>3</v>
      </c>
      <c r="AM224" s="13">
        <v>8</v>
      </c>
      <c r="AN224">
        <v>1</v>
      </c>
      <c r="AO224" t="s">
        <v>784</v>
      </c>
      <c r="AP224">
        <v>1</v>
      </c>
      <c r="AU224">
        <v>1</v>
      </c>
      <c r="AX224">
        <v>1</v>
      </c>
      <c r="AY224">
        <v>1</v>
      </c>
      <c r="BD224">
        <v>1</v>
      </c>
      <c r="BG224">
        <v>1</v>
      </c>
      <c r="BJ224">
        <v>1</v>
      </c>
      <c r="BL224">
        <v>1</v>
      </c>
      <c r="BN224">
        <v>1</v>
      </c>
      <c r="BP224">
        <v>1</v>
      </c>
      <c r="BS224" s="13">
        <v>100</v>
      </c>
      <c r="BW224" s="20">
        <v>85</v>
      </c>
      <c r="BX224" s="20"/>
      <c r="BY224" s="20">
        <v>85</v>
      </c>
      <c r="BZ224" s="20"/>
      <c r="CK224" t="s">
        <v>785</v>
      </c>
      <c r="CL224">
        <v>1</v>
      </c>
      <c r="CP224">
        <v>1</v>
      </c>
      <c r="CT224" s="16">
        <v>13</v>
      </c>
      <c r="CU224" s="16">
        <v>13</v>
      </c>
      <c r="CV224" s="16">
        <v>13</v>
      </c>
      <c r="CW224" s="16">
        <v>16</v>
      </c>
      <c r="CX224" s="16">
        <v>13</v>
      </c>
      <c r="CY224" s="16">
        <v>13</v>
      </c>
      <c r="CZ224" s="16">
        <v>13</v>
      </c>
      <c r="DA224" s="16">
        <v>13</v>
      </c>
      <c r="DB224" s="16">
        <v>13</v>
      </c>
      <c r="DC224" s="16">
        <v>13</v>
      </c>
      <c r="DM224" t="s">
        <v>786</v>
      </c>
      <c r="DN224" t="s">
        <v>547</v>
      </c>
      <c r="DO224" s="13">
        <v>6</v>
      </c>
      <c r="DP224" s="13">
        <v>8</v>
      </c>
      <c r="DQ224" s="13">
        <v>6</v>
      </c>
      <c r="DR224" s="13">
        <v>8</v>
      </c>
      <c r="DU224">
        <v>1</v>
      </c>
      <c r="DV224">
        <v>1</v>
      </c>
      <c r="EE224">
        <v>1</v>
      </c>
      <c r="EF224">
        <v>7</v>
      </c>
      <c r="EG224" t="s">
        <v>787</v>
      </c>
      <c r="EH224">
        <v>1</v>
      </c>
      <c r="EI224">
        <v>1</v>
      </c>
    </row>
    <row r="225" spans="1:139" x14ac:dyDescent="0.25">
      <c r="A225" s="10">
        <v>43592.805775462963</v>
      </c>
      <c r="B225">
        <v>30</v>
      </c>
      <c r="D225">
        <v>4</v>
      </c>
      <c r="E225">
        <v>3</v>
      </c>
      <c r="F225">
        <v>5</v>
      </c>
      <c r="G225">
        <v>4</v>
      </c>
      <c r="H225">
        <v>1</v>
      </c>
      <c r="I225">
        <v>5</v>
      </c>
      <c r="J225">
        <v>1</v>
      </c>
      <c r="K225">
        <v>6</v>
      </c>
      <c r="Q225" s="13">
        <v>11</v>
      </c>
      <c r="S225">
        <v>1</v>
      </c>
      <c r="AB225">
        <v>1</v>
      </c>
      <c r="AL225" s="16">
        <v>4</v>
      </c>
      <c r="AM225" s="13">
        <v>6</v>
      </c>
      <c r="AN225">
        <v>1</v>
      </c>
      <c r="AO225" t="s">
        <v>788</v>
      </c>
      <c r="AP225">
        <v>1</v>
      </c>
      <c r="AU225">
        <v>1</v>
      </c>
      <c r="AX225">
        <v>1</v>
      </c>
      <c r="BA225">
        <v>1</v>
      </c>
      <c r="BD225">
        <v>1</v>
      </c>
      <c r="BG225">
        <v>1</v>
      </c>
      <c r="BJ225">
        <v>1</v>
      </c>
      <c r="BL225">
        <v>1</v>
      </c>
      <c r="BN225">
        <v>1</v>
      </c>
      <c r="BS225" s="13">
        <v>85</v>
      </c>
      <c r="BW225" s="20">
        <v>150</v>
      </c>
      <c r="BX225" s="20">
        <v>80</v>
      </c>
      <c r="BY225" s="20"/>
      <c r="BZ225" s="20"/>
      <c r="CC225">
        <v>1</v>
      </c>
      <c r="CI225">
        <v>1</v>
      </c>
      <c r="CJ225" t="s">
        <v>789</v>
      </c>
      <c r="CL225">
        <v>1</v>
      </c>
      <c r="CT225" s="16">
        <v>14</v>
      </c>
      <c r="CU225" s="16">
        <v>16</v>
      </c>
      <c r="CV225" s="16">
        <v>14</v>
      </c>
      <c r="CY225" s="16">
        <v>14</v>
      </c>
      <c r="CZ225" s="16">
        <v>14</v>
      </c>
      <c r="DA225" s="16">
        <v>14</v>
      </c>
      <c r="DB225" s="16">
        <v>14</v>
      </c>
      <c r="DC225" s="16">
        <v>14</v>
      </c>
      <c r="DD225">
        <v>1</v>
      </c>
      <c r="DI225">
        <v>1</v>
      </c>
      <c r="DJ225">
        <v>1</v>
      </c>
      <c r="DM225" t="s">
        <v>790</v>
      </c>
      <c r="DO225" s="13">
        <v>8</v>
      </c>
      <c r="DP225" s="13">
        <v>8</v>
      </c>
      <c r="DQ225" s="13">
        <v>5</v>
      </c>
      <c r="DR225" s="13">
        <v>9</v>
      </c>
      <c r="DU225">
        <v>1</v>
      </c>
      <c r="DY225">
        <v>1</v>
      </c>
      <c r="EE225">
        <v>1</v>
      </c>
      <c r="EF225">
        <v>7</v>
      </c>
      <c r="EH225">
        <v>2</v>
      </c>
      <c r="EI225">
        <v>1</v>
      </c>
    </row>
    <row r="226" spans="1:139" x14ac:dyDescent="0.25">
      <c r="A226" s="10">
        <v>43592.921805555554</v>
      </c>
      <c r="B226">
        <v>30</v>
      </c>
      <c r="C226">
        <v>29</v>
      </c>
      <c r="D226">
        <v>3</v>
      </c>
      <c r="E226">
        <v>3</v>
      </c>
      <c r="F226">
        <v>3</v>
      </c>
      <c r="G226">
        <v>1</v>
      </c>
      <c r="H226">
        <v>4</v>
      </c>
      <c r="I226">
        <v>6</v>
      </c>
      <c r="J226">
        <v>1</v>
      </c>
      <c r="K226">
        <v>6</v>
      </c>
      <c r="Q226" s="13">
        <v>11</v>
      </c>
      <c r="S226">
        <v>2</v>
      </c>
      <c r="AL226" s="16">
        <v>5</v>
      </c>
      <c r="AM226" s="13">
        <v>8</v>
      </c>
      <c r="AN226">
        <v>1</v>
      </c>
      <c r="AO226" t="s">
        <v>566</v>
      </c>
      <c r="AP226">
        <v>1</v>
      </c>
      <c r="AU226">
        <v>1</v>
      </c>
      <c r="AX226">
        <v>1</v>
      </c>
      <c r="BA226">
        <v>1</v>
      </c>
      <c r="BD226">
        <v>1</v>
      </c>
      <c r="BG226">
        <v>1</v>
      </c>
      <c r="BJ226">
        <v>1</v>
      </c>
      <c r="BL226">
        <v>1</v>
      </c>
      <c r="BN226">
        <v>1</v>
      </c>
      <c r="BP226">
        <v>1</v>
      </c>
      <c r="BS226" s="13">
        <v>95</v>
      </c>
      <c r="BT226">
        <v>1</v>
      </c>
      <c r="BU226">
        <v>2</v>
      </c>
      <c r="BV226">
        <v>3</v>
      </c>
      <c r="BW226" s="20">
        <v>150</v>
      </c>
      <c r="BX226" s="20">
        <v>100</v>
      </c>
      <c r="BY226" s="20">
        <v>80</v>
      </c>
      <c r="BZ226" s="20"/>
      <c r="CK226" t="s">
        <v>815</v>
      </c>
      <c r="CL226">
        <v>1</v>
      </c>
      <c r="CT226" s="16">
        <v>15</v>
      </c>
      <c r="CU226" s="16">
        <v>16</v>
      </c>
      <c r="CV226" s="16">
        <v>14</v>
      </c>
      <c r="CW226" s="16">
        <v>14</v>
      </c>
      <c r="CX226" s="16">
        <v>14</v>
      </c>
      <c r="CY226" s="16">
        <v>16</v>
      </c>
      <c r="CZ226" s="16">
        <v>15</v>
      </c>
      <c r="DA226" s="16">
        <v>14</v>
      </c>
      <c r="DB226" s="16">
        <v>14</v>
      </c>
      <c r="DC226" s="16">
        <v>15</v>
      </c>
      <c r="DJ226">
        <v>1</v>
      </c>
      <c r="DM226" t="s">
        <v>816</v>
      </c>
      <c r="DN226" t="s">
        <v>817</v>
      </c>
      <c r="DO226" s="13">
        <v>6</v>
      </c>
      <c r="DP226" s="13">
        <v>7</v>
      </c>
      <c r="DQ226" s="13">
        <v>5</v>
      </c>
      <c r="DR226" s="13">
        <v>9</v>
      </c>
      <c r="DU226">
        <v>1</v>
      </c>
      <c r="DV226">
        <v>1</v>
      </c>
      <c r="EA226">
        <v>1</v>
      </c>
      <c r="EF226">
        <v>5</v>
      </c>
      <c r="EH226">
        <v>1</v>
      </c>
      <c r="EI226">
        <v>1</v>
      </c>
    </row>
    <row r="227" spans="1:139" x14ac:dyDescent="0.25">
      <c r="A227" s="10">
        <v>43592.929837962962</v>
      </c>
      <c r="B227">
        <v>60</v>
      </c>
      <c r="C227">
        <v>80</v>
      </c>
      <c r="D227">
        <v>5</v>
      </c>
      <c r="E227">
        <v>3</v>
      </c>
      <c r="F227">
        <v>6</v>
      </c>
      <c r="G227">
        <v>6</v>
      </c>
      <c r="H227">
        <v>1</v>
      </c>
      <c r="I227">
        <v>1</v>
      </c>
      <c r="J227">
        <v>1</v>
      </c>
      <c r="K227">
        <v>6</v>
      </c>
      <c r="Q227" s="13">
        <v>3</v>
      </c>
      <c r="S227">
        <v>1</v>
      </c>
      <c r="Y227">
        <v>1</v>
      </c>
      <c r="Z227">
        <v>1</v>
      </c>
      <c r="AL227" s="16">
        <v>4</v>
      </c>
      <c r="AM227" s="13">
        <v>5</v>
      </c>
      <c r="AN227">
        <v>1</v>
      </c>
      <c r="AO227" t="s">
        <v>819</v>
      </c>
      <c r="AP227">
        <v>1</v>
      </c>
      <c r="AU227">
        <v>1</v>
      </c>
      <c r="AX227">
        <v>1</v>
      </c>
      <c r="BA227">
        <v>1</v>
      </c>
      <c r="BD227">
        <v>1</v>
      </c>
      <c r="BG227">
        <v>1</v>
      </c>
      <c r="BJ227">
        <v>1</v>
      </c>
      <c r="BL227">
        <v>1</v>
      </c>
      <c r="BN227">
        <v>1</v>
      </c>
      <c r="BP227">
        <v>1</v>
      </c>
      <c r="BS227" s="13">
        <v>100</v>
      </c>
      <c r="BW227" s="20">
        <v>180</v>
      </c>
      <c r="BX227" s="20">
        <v>50</v>
      </c>
      <c r="BY227" s="20">
        <v>65</v>
      </c>
      <c r="BZ227" s="20"/>
      <c r="CD227">
        <v>1</v>
      </c>
      <c r="CG227">
        <v>1</v>
      </c>
      <c r="CL227">
        <v>1</v>
      </c>
      <c r="CP227">
        <v>1</v>
      </c>
      <c r="CT227" s="16">
        <v>13</v>
      </c>
      <c r="CU227" s="16">
        <v>15</v>
      </c>
      <c r="CV227" s="16">
        <v>13</v>
      </c>
      <c r="CW227" s="16">
        <v>14</v>
      </c>
      <c r="CX227" s="16">
        <v>13</v>
      </c>
      <c r="CY227" s="16">
        <v>14</v>
      </c>
      <c r="CZ227" s="16">
        <v>15</v>
      </c>
      <c r="DA227" s="16">
        <v>13</v>
      </c>
      <c r="DB227" s="16">
        <v>13</v>
      </c>
      <c r="DC227" s="16">
        <v>13</v>
      </c>
      <c r="DD227">
        <v>1</v>
      </c>
      <c r="DE227">
        <v>1</v>
      </c>
      <c r="DH227">
        <v>1</v>
      </c>
      <c r="DO227" s="13">
        <v>5</v>
      </c>
      <c r="DP227" s="13">
        <v>8</v>
      </c>
      <c r="DQ227" s="13">
        <v>5</v>
      </c>
      <c r="DR227" s="13">
        <v>9</v>
      </c>
      <c r="DU227">
        <v>1</v>
      </c>
      <c r="DV227">
        <v>1</v>
      </c>
      <c r="EA227">
        <v>1</v>
      </c>
      <c r="EF227">
        <v>7</v>
      </c>
      <c r="EH227">
        <v>1</v>
      </c>
      <c r="EI227">
        <v>1</v>
      </c>
    </row>
    <row r="228" spans="1:139" x14ac:dyDescent="0.25">
      <c r="A228" s="10">
        <v>43592.955300925925</v>
      </c>
      <c r="B228">
        <v>12</v>
      </c>
      <c r="E228">
        <v>2</v>
      </c>
      <c r="F228">
        <v>6</v>
      </c>
      <c r="H228">
        <v>1</v>
      </c>
      <c r="I228">
        <v>4</v>
      </c>
      <c r="J228">
        <v>1</v>
      </c>
      <c r="K228">
        <v>6</v>
      </c>
      <c r="Q228" s="13">
        <v>11</v>
      </c>
      <c r="S228">
        <v>2</v>
      </c>
      <c r="AL228" s="16">
        <v>5</v>
      </c>
      <c r="AM228" s="13">
        <v>8</v>
      </c>
      <c r="AN228">
        <v>1</v>
      </c>
      <c r="AP228">
        <v>1</v>
      </c>
      <c r="AU228">
        <v>1</v>
      </c>
      <c r="AX228">
        <v>1</v>
      </c>
      <c r="BA228">
        <v>1</v>
      </c>
      <c r="BD228">
        <v>1</v>
      </c>
      <c r="BG228">
        <v>1</v>
      </c>
      <c r="BH228">
        <v>1</v>
      </c>
      <c r="BL228">
        <v>1</v>
      </c>
      <c r="BN228">
        <v>1</v>
      </c>
      <c r="BP228">
        <v>1</v>
      </c>
      <c r="BS228" s="13">
        <v>100</v>
      </c>
      <c r="BW228" s="20"/>
      <c r="BX228" s="20"/>
      <c r="BY228" s="20"/>
      <c r="BZ228" s="20"/>
      <c r="CA228">
        <v>1</v>
      </c>
      <c r="CI228">
        <v>1</v>
      </c>
      <c r="CJ228" t="s">
        <v>821</v>
      </c>
      <c r="CL228">
        <v>1</v>
      </c>
      <c r="CP228">
        <v>1</v>
      </c>
      <c r="CT228" s="16">
        <v>14</v>
      </c>
      <c r="CU228" s="16">
        <v>16</v>
      </c>
      <c r="CV228" s="16">
        <v>14</v>
      </c>
      <c r="CX228" s="16">
        <v>14</v>
      </c>
      <c r="CZ228" s="16">
        <v>14</v>
      </c>
      <c r="DA228" s="16">
        <v>14</v>
      </c>
      <c r="DB228" s="16">
        <v>14</v>
      </c>
      <c r="DI228">
        <v>1</v>
      </c>
      <c r="DO228" s="13">
        <v>7</v>
      </c>
      <c r="DP228" s="13">
        <v>7</v>
      </c>
      <c r="DR228" s="13">
        <v>8</v>
      </c>
      <c r="DT228">
        <v>1</v>
      </c>
      <c r="EH228">
        <v>2</v>
      </c>
      <c r="EI228">
        <v>2</v>
      </c>
    </row>
    <row r="229" spans="1:139" x14ac:dyDescent="0.25">
      <c r="A229" s="10">
        <v>43592.986562500002</v>
      </c>
      <c r="B229">
        <v>40</v>
      </c>
      <c r="C229">
        <v>20</v>
      </c>
      <c r="D229">
        <v>2</v>
      </c>
      <c r="E229">
        <v>2</v>
      </c>
      <c r="F229">
        <v>4</v>
      </c>
      <c r="G229">
        <v>4</v>
      </c>
      <c r="H229">
        <v>2</v>
      </c>
      <c r="I229">
        <v>3</v>
      </c>
      <c r="J229">
        <v>2</v>
      </c>
      <c r="K229">
        <v>6</v>
      </c>
      <c r="Q229" s="13">
        <v>1</v>
      </c>
      <c r="S229">
        <v>1</v>
      </c>
      <c r="W229">
        <v>1</v>
      </c>
      <c r="Z229">
        <v>1</v>
      </c>
      <c r="AH229">
        <v>1</v>
      </c>
      <c r="AL229" s="16">
        <v>2</v>
      </c>
      <c r="AM229" s="13">
        <v>7</v>
      </c>
      <c r="AN229">
        <v>1</v>
      </c>
      <c r="AO229" t="s">
        <v>822</v>
      </c>
      <c r="AP229">
        <v>1</v>
      </c>
      <c r="AT229">
        <v>1</v>
      </c>
      <c r="AU229">
        <v>1</v>
      </c>
      <c r="AV229">
        <v>1</v>
      </c>
      <c r="BA229">
        <v>1</v>
      </c>
      <c r="BB229">
        <v>1</v>
      </c>
      <c r="BG229">
        <v>1</v>
      </c>
      <c r="BJ229">
        <v>1</v>
      </c>
      <c r="BL229">
        <v>2</v>
      </c>
      <c r="BN229">
        <v>1</v>
      </c>
      <c r="BP229">
        <v>1</v>
      </c>
      <c r="BS229" s="13">
        <v>100</v>
      </c>
      <c r="BW229" s="20">
        <v>276</v>
      </c>
      <c r="BX229" s="20"/>
      <c r="BY229" s="20"/>
      <c r="BZ229" s="20"/>
      <c r="CD229">
        <v>1</v>
      </c>
      <c r="CI229">
        <v>1</v>
      </c>
      <c r="CJ229" t="s">
        <v>823</v>
      </c>
      <c r="CK229" t="s">
        <v>824</v>
      </c>
      <c r="CL229">
        <v>1</v>
      </c>
      <c r="CT229" s="16">
        <v>14</v>
      </c>
      <c r="CU229" s="16">
        <v>16</v>
      </c>
      <c r="CV229" s="16">
        <v>15</v>
      </c>
      <c r="CW229" s="16">
        <v>15</v>
      </c>
      <c r="CX229" s="16">
        <v>15</v>
      </c>
      <c r="CY229" s="16">
        <v>16</v>
      </c>
      <c r="CZ229" s="16">
        <v>15</v>
      </c>
      <c r="DA229" s="16">
        <v>14</v>
      </c>
      <c r="DB229" s="16">
        <v>15</v>
      </c>
      <c r="DC229" s="16">
        <v>14</v>
      </c>
      <c r="DD229">
        <v>1</v>
      </c>
      <c r="DF229">
        <v>1</v>
      </c>
      <c r="DJ229">
        <v>1</v>
      </c>
      <c r="DM229" t="e">
        <f>-Text serves as a good reference book  -Lab manual is very comprehensive /contains variety</f>
        <v>#NAME?</v>
      </c>
      <c r="DN229" t="s">
        <v>825</v>
      </c>
      <c r="DO229" s="13">
        <v>7</v>
      </c>
      <c r="DP229" s="13">
        <v>8</v>
      </c>
      <c r="DQ229" s="13">
        <v>5</v>
      </c>
      <c r="DR229" s="13">
        <v>7</v>
      </c>
      <c r="DT229">
        <v>1</v>
      </c>
      <c r="DY229">
        <v>1</v>
      </c>
      <c r="EA229">
        <v>1</v>
      </c>
      <c r="EH229">
        <v>2</v>
      </c>
      <c r="EI229">
        <v>2</v>
      </c>
    </row>
    <row r="230" spans="1:139" x14ac:dyDescent="0.25">
      <c r="A230" s="10">
        <v>43593.278993055559</v>
      </c>
      <c r="C230">
        <v>0</v>
      </c>
      <c r="D230">
        <v>6</v>
      </c>
      <c r="E230">
        <v>3</v>
      </c>
      <c r="F230">
        <v>4</v>
      </c>
      <c r="G230">
        <v>1</v>
      </c>
      <c r="H230">
        <v>2</v>
      </c>
      <c r="I230">
        <v>1</v>
      </c>
      <c r="J230">
        <v>2</v>
      </c>
      <c r="K230">
        <v>6</v>
      </c>
      <c r="Q230" s="13">
        <v>8</v>
      </c>
      <c r="S230">
        <v>1</v>
      </c>
      <c r="AA230">
        <v>1</v>
      </c>
      <c r="AJ230">
        <v>1</v>
      </c>
      <c r="AK230" t="s">
        <v>836</v>
      </c>
      <c r="AL230" s="16">
        <v>3</v>
      </c>
      <c r="AM230" s="13">
        <v>7</v>
      </c>
      <c r="AN230">
        <v>1</v>
      </c>
      <c r="AP230">
        <v>1</v>
      </c>
      <c r="AU230">
        <v>1</v>
      </c>
      <c r="AX230">
        <v>1</v>
      </c>
      <c r="AY230">
        <v>1</v>
      </c>
      <c r="BD230">
        <v>1</v>
      </c>
      <c r="BG230">
        <v>1</v>
      </c>
      <c r="BH230">
        <v>1</v>
      </c>
      <c r="BK230" t="s">
        <v>837</v>
      </c>
      <c r="BL230">
        <v>2</v>
      </c>
      <c r="BN230">
        <v>1</v>
      </c>
      <c r="BS230" s="13">
        <v>100</v>
      </c>
      <c r="BW230" s="20">
        <v>260</v>
      </c>
      <c r="BX230" s="20">
        <v>90</v>
      </c>
      <c r="BY230" s="20">
        <v>61</v>
      </c>
      <c r="BZ230" s="20"/>
      <c r="CB230">
        <v>1</v>
      </c>
      <c r="CD230">
        <v>1</v>
      </c>
      <c r="CK230" t="s">
        <v>838</v>
      </c>
      <c r="CL230">
        <v>1</v>
      </c>
      <c r="CP230">
        <v>1</v>
      </c>
      <c r="CT230" s="16">
        <v>13</v>
      </c>
      <c r="CU230" s="16">
        <v>15</v>
      </c>
      <c r="CV230" s="16">
        <v>13</v>
      </c>
      <c r="CW230" s="16">
        <v>13</v>
      </c>
      <c r="CX230" s="16">
        <v>13</v>
      </c>
      <c r="CZ230" s="16">
        <v>13</v>
      </c>
      <c r="DA230" s="16">
        <v>13</v>
      </c>
      <c r="DB230" s="16">
        <v>13</v>
      </c>
      <c r="DC230" s="16">
        <v>13</v>
      </c>
      <c r="DK230">
        <v>1</v>
      </c>
      <c r="DL230" t="s">
        <v>839</v>
      </c>
      <c r="DM230" t="s">
        <v>840</v>
      </c>
      <c r="DN230" t="s">
        <v>841</v>
      </c>
      <c r="DO230" s="13">
        <v>6</v>
      </c>
      <c r="DP230" s="13">
        <v>6</v>
      </c>
      <c r="DQ230" s="13">
        <v>6</v>
      </c>
      <c r="DR230" s="13">
        <v>9</v>
      </c>
      <c r="DU230">
        <v>1</v>
      </c>
      <c r="DZ230">
        <v>1</v>
      </c>
      <c r="EA230">
        <v>1</v>
      </c>
      <c r="EF230">
        <v>5</v>
      </c>
      <c r="EG230" t="s">
        <v>842</v>
      </c>
      <c r="EH230">
        <v>2</v>
      </c>
      <c r="EI230">
        <v>2</v>
      </c>
    </row>
    <row r="231" spans="1:139" x14ac:dyDescent="0.25">
      <c r="A231" s="10">
        <v>43593.286319444444</v>
      </c>
      <c r="B231">
        <v>75</v>
      </c>
      <c r="D231">
        <v>4</v>
      </c>
      <c r="E231">
        <v>1</v>
      </c>
      <c r="F231">
        <v>4</v>
      </c>
      <c r="G231">
        <v>1</v>
      </c>
      <c r="H231">
        <v>4</v>
      </c>
      <c r="I231">
        <v>6</v>
      </c>
      <c r="J231">
        <v>1</v>
      </c>
      <c r="K231">
        <v>6</v>
      </c>
      <c r="Q231" s="13">
        <v>6</v>
      </c>
      <c r="S231">
        <v>4</v>
      </c>
      <c r="AL231" s="16">
        <v>4</v>
      </c>
      <c r="AM231" s="13">
        <v>1</v>
      </c>
      <c r="AN231">
        <v>1</v>
      </c>
      <c r="AO231" t="s">
        <v>843</v>
      </c>
      <c r="AP231">
        <v>1</v>
      </c>
      <c r="AU231">
        <v>1</v>
      </c>
      <c r="AX231">
        <v>1</v>
      </c>
      <c r="BA231">
        <v>1</v>
      </c>
      <c r="BD231">
        <v>1</v>
      </c>
      <c r="BG231">
        <v>1</v>
      </c>
      <c r="BH231">
        <v>1</v>
      </c>
      <c r="BK231" t="s">
        <v>780</v>
      </c>
      <c r="BL231">
        <v>2</v>
      </c>
      <c r="BN231">
        <v>1</v>
      </c>
      <c r="BS231" s="13">
        <v>51</v>
      </c>
      <c r="BT231">
        <v>1</v>
      </c>
      <c r="BU231">
        <v>2</v>
      </c>
      <c r="BV231">
        <v>3</v>
      </c>
      <c r="BW231" s="20">
        <v>250</v>
      </c>
      <c r="BX231" s="20">
        <v>150</v>
      </c>
      <c r="BY231" s="20"/>
      <c r="BZ231" s="20"/>
      <c r="CA231">
        <v>1</v>
      </c>
      <c r="CD231">
        <v>1</v>
      </c>
      <c r="CT231" s="16">
        <v>14</v>
      </c>
      <c r="CU231" s="16">
        <v>14</v>
      </c>
      <c r="CV231" s="16">
        <v>14</v>
      </c>
      <c r="CW231" s="16">
        <v>14</v>
      </c>
      <c r="CX231" s="16">
        <v>14</v>
      </c>
      <c r="CY231" s="16">
        <v>13</v>
      </c>
      <c r="CZ231" s="16">
        <v>14</v>
      </c>
      <c r="DA231" s="16">
        <v>14</v>
      </c>
      <c r="DB231" s="16">
        <v>13</v>
      </c>
      <c r="DC231" s="16">
        <v>14</v>
      </c>
      <c r="DE231">
        <v>1</v>
      </c>
      <c r="DF231">
        <v>1</v>
      </c>
      <c r="DG231">
        <v>1</v>
      </c>
      <c r="DJ231">
        <v>1</v>
      </c>
      <c r="DM231" t="s">
        <v>844</v>
      </c>
      <c r="DN231" t="s">
        <v>845</v>
      </c>
      <c r="DO231" s="13">
        <v>5</v>
      </c>
      <c r="DP231" s="13">
        <v>5</v>
      </c>
      <c r="DQ231" s="13">
        <v>5</v>
      </c>
      <c r="DR231" s="13">
        <v>10</v>
      </c>
      <c r="DV231">
        <v>1</v>
      </c>
      <c r="EA231">
        <v>1</v>
      </c>
      <c r="EF231">
        <v>4</v>
      </c>
      <c r="EH231">
        <v>2</v>
      </c>
      <c r="EI231">
        <v>1</v>
      </c>
    </row>
    <row r="232" spans="1:139" x14ac:dyDescent="0.25">
      <c r="A232" s="10">
        <v>43593.392893518518</v>
      </c>
      <c r="B232">
        <v>24</v>
      </c>
      <c r="C232">
        <v>90</v>
      </c>
      <c r="D232">
        <v>4</v>
      </c>
      <c r="E232">
        <v>3</v>
      </c>
      <c r="F232">
        <v>5</v>
      </c>
      <c r="G232">
        <v>4</v>
      </c>
      <c r="H232">
        <v>4</v>
      </c>
      <c r="I232">
        <v>4</v>
      </c>
      <c r="J232">
        <v>1</v>
      </c>
      <c r="K232">
        <v>6</v>
      </c>
      <c r="Q232" s="13">
        <v>11</v>
      </c>
      <c r="S232">
        <v>1</v>
      </c>
      <c r="W232">
        <v>1</v>
      </c>
      <c r="AL232" s="16">
        <v>4</v>
      </c>
      <c r="AM232" s="13">
        <v>7</v>
      </c>
      <c r="AN232">
        <v>1</v>
      </c>
      <c r="AP232">
        <v>1</v>
      </c>
      <c r="BI232">
        <v>1</v>
      </c>
      <c r="BK232" t="s">
        <v>862</v>
      </c>
      <c r="BL232">
        <v>1</v>
      </c>
      <c r="BN232">
        <v>1</v>
      </c>
      <c r="BS232" s="13">
        <v>100</v>
      </c>
      <c r="BW232" s="20"/>
      <c r="BX232" s="20"/>
      <c r="BY232" s="20"/>
      <c r="BZ232" s="20"/>
      <c r="CA232">
        <v>1</v>
      </c>
      <c r="CB232">
        <v>1</v>
      </c>
      <c r="CD232">
        <v>1</v>
      </c>
      <c r="CL232">
        <v>1</v>
      </c>
      <c r="CP232">
        <v>1</v>
      </c>
      <c r="CT232" s="16">
        <v>14</v>
      </c>
      <c r="CU232" s="16">
        <v>14</v>
      </c>
      <c r="CV232" s="16">
        <v>13</v>
      </c>
      <c r="CW232" s="16">
        <v>14</v>
      </c>
      <c r="CX232" s="16">
        <v>14</v>
      </c>
      <c r="CY232" s="16">
        <v>13</v>
      </c>
      <c r="CZ232" s="16">
        <v>13</v>
      </c>
      <c r="DA232" s="16">
        <v>13</v>
      </c>
      <c r="DB232" s="16">
        <v>13</v>
      </c>
      <c r="DC232" s="16">
        <v>13</v>
      </c>
      <c r="DH232">
        <v>1</v>
      </c>
      <c r="DJ232">
        <v>1</v>
      </c>
      <c r="DM232" t="s">
        <v>863</v>
      </c>
      <c r="DN232" t="s">
        <v>864</v>
      </c>
      <c r="DO232" s="13">
        <v>7</v>
      </c>
      <c r="DP232" s="13">
        <v>8</v>
      </c>
      <c r="DQ232" s="13">
        <v>5</v>
      </c>
      <c r="DR232" s="13">
        <v>9</v>
      </c>
      <c r="DU232">
        <v>1</v>
      </c>
      <c r="DW232">
        <v>1</v>
      </c>
      <c r="EA232">
        <v>1</v>
      </c>
      <c r="EF232">
        <v>7</v>
      </c>
      <c r="EH232">
        <v>1</v>
      </c>
      <c r="EI232">
        <v>2</v>
      </c>
    </row>
    <row r="233" spans="1:139" x14ac:dyDescent="0.25">
      <c r="A233" s="10">
        <v>43593.403240740743</v>
      </c>
      <c r="B233">
        <v>2</v>
      </c>
      <c r="C233">
        <v>1</v>
      </c>
      <c r="D233">
        <v>4</v>
      </c>
      <c r="E233">
        <v>1</v>
      </c>
      <c r="F233">
        <v>5</v>
      </c>
      <c r="G233">
        <v>3</v>
      </c>
      <c r="H233">
        <v>4</v>
      </c>
      <c r="I233">
        <v>6</v>
      </c>
      <c r="J233">
        <v>1</v>
      </c>
      <c r="K233">
        <v>6</v>
      </c>
      <c r="Q233" s="13">
        <v>11</v>
      </c>
      <c r="S233">
        <v>3</v>
      </c>
      <c r="AL233" s="16">
        <v>3</v>
      </c>
      <c r="AM233" s="13">
        <v>5</v>
      </c>
      <c r="AN233">
        <v>1</v>
      </c>
      <c r="AP233">
        <v>1</v>
      </c>
      <c r="AU233">
        <v>1</v>
      </c>
      <c r="AX233">
        <v>1</v>
      </c>
      <c r="BA233">
        <v>1</v>
      </c>
      <c r="BD233">
        <v>1</v>
      </c>
      <c r="BG233">
        <v>1</v>
      </c>
      <c r="BH233">
        <v>1</v>
      </c>
      <c r="BL233">
        <v>1</v>
      </c>
      <c r="BN233">
        <v>1</v>
      </c>
      <c r="BS233" s="13">
        <v>100</v>
      </c>
      <c r="BW233" s="20">
        <v>200</v>
      </c>
      <c r="BX233" s="20">
        <v>100</v>
      </c>
      <c r="BY233" s="20"/>
      <c r="BZ233" s="20"/>
      <c r="CA233">
        <v>1</v>
      </c>
      <c r="CL233">
        <v>1</v>
      </c>
      <c r="CP233">
        <v>1</v>
      </c>
      <c r="CT233" s="16">
        <v>15</v>
      </c>
      <c r="CU233" s="16">
        <v>16</v>
      </c>
      <c r="CV233" s="16">
        <v>14</v>
      </c>
      <c r="CW233" s="16">
        <v>14</v>
      </c>
      <c r="CX233" s="16">
        <v>14</v>
      </c>
      <c r="CY233" s="16">
        <v>16</v>
      </c>
      <c r="CZ233" s="16">
        <v>16</v>
      </c>
      <c r="DA233" s="16">
        <v>14</v>
      </c>
      <c r="DB233" s="16">
        <v>14</v>
      </c>
      <c r="DD233">
        <v>1</v>
      </c>
      <c r="DM233" t="s">
        <v>871</v>
      </c>
      <c r="DN233" t="s">
        <v>872</v>
      </c>
      <c r="DO233" s="13">
        <v>7</v>
      </c>
      <c r="DP233" s="13">
        <v>7</v>
      </c>
      <c r="DQ233" s="13">
        <v>7</v>
      </c>
      <c r="DR233" s="13">
        <v>9</v>
      </c>
      <c r="DU233">
        <v>1</v>
      </c>
      <c r="DV233">
        <v>1</v>
      </c>
      <c r="EE233">
        <v>1</v>
      </c>
      <c r="EF233">
        <v>6</v>
      </c>
      <c r="EH233">
        <v>2</v>
      </c>
      <c r="EI233">
        <v>2</v>
      </c>
    </row>
    <row r="234" spans="1:139" x14ac:dyDescent="0.25">
      <c r="A234" s="10">
        <v>43593.429710648146</v>
      </c>
      <c r="B234">
        <v>15</v>
      </c>
      <c r="D234">
        <v>4</v>
      </c>
      <c r="E234">
        <v>2</v>
      </c>
      <c r="F234">
        <v>3</v>
      </c>
      <c r="G234">
        <v>6</v>
      </c>
      <c r="H234">
        <v>2</v>
      </c>
      <c r="I234">
        <v>3</v>
      </c>
      <c r="J234">
        <v>2</v>
      </c>
      <c r="K234">
        <v>6</v>
      </c>
      <c r="Q234" s="13">
        <v>11</v>
      </c>
      <c r="S234">
        <v>1</v>
      </c>
      <c r="T234">
        <v>1</v>
      </c>
      <c r="W234">
        <v>1</v>
      </c>
      <c r="AB234">
        <v>1</v>
      </c>
      <c r="AL234" s="16">
        <v>4</v>
      </c>
      <c r="AM234" s="13">
        <v>8</v>
      </c>
      <c r="AN234">
        <v>1</v>
      </c>
      <c r="AO234" t="s">
        <v>873</v>
      </c>
      <c r="AQ234">
        <v>1</v>
      </c>
      <c r="AU234">
        <v>1</v>
      </c>
      <c r="AX234">
        <v>1</v>
      </c>
      <c r="AY234">
        <v>1</v>
      </c>
      <c r="BD234">
        <v>1</v>
      </c>
      <c r="BG234">
        <v>1</v>
      </c>
      <c r="BH234">
        <v>1</v>
      </c>
      <c r="BW234" s="20"/>
      <c r="BX234" s="20"/>
      <c r="BY234" s="20"/>
      <c r="BZ234" s="20"/>
      <c r="DM234" t="s">
        <v>874</v>
      </c>
      <c r="DN234" t="s">
        <v>202</v>
      </c>
      <c r="DO234" s="13">
        <v>7</v>
      </c>
      <c r="DP234" s="13">
        <v>7</v>
      </c>
      <c r="DQ234" s="13">
        <v>7</v>
      </c>
      <c r="DR234" s="13">
        <v>8</v>
      </c>
      <c r="DU234">
        <v>1</v>
      </c>
      <c r="DZ234">
        <v>1</v>
      </c>
      <c r="EE234">
        <v>1</v>
      </c>
      <c r="EF234">
        <v>5</v>
      </c>
      <c r="EH234">
        <v>1</v>
      </c>
      <c r="EI234">
        <v>1</v>
      </c>
    </row>
    <row r="235" spans="1:139" x14ac:dyDescent="0.25">
      <c r="A235" s="10">
        <v>43593.736817129633</v>
      </c>
      <c r="B235">
        <v>33</v>
      </c>
      <c r="D235">
        <v>3</v>
      </c>
      <c r="E235">
        <v>5</v>
      </c>
      <c r="F235">
        <v>5</v>
      </c>
      <c r="G235">
        <v>4</v>
      </c>
      <c r="H235">
        <v>2</v>
      </c>
      <c r="I235">
        <v>2</v>
      </c>
      <c r="J235">
        <v>2</v>
      </c>
      <c r="K235">
        <v>6</v>
      </c>
      <c r="Q235" s="13">
        <v>5</v>
      </c>
      <c r="S235">
        <v>1</v>
      </c>
      <c r="Z235">
        <v>1</v>
      </c>
      <c r="AL235" s="16">
        <v>4</v>
      </c>
      <c r="AM235" s="13">
        <v>7</v>
      </c>
      <c r="AN235">
        <v>1</v>
      </c>
      <c r="AO235" t="s">
        <v>907</v>
      </c>
      <c r="AP235">
        <v>1</v>
      </c>
      <c r="AS235">
        <v>1</v>
      </c>
      <c r="AX235">
        <v>1</v>
      </c>
      <c r="AY235">
        <v>1</v>
      </c>
      <c r="BD235">
        <v>1</v>
      </c>
      <c r="BG235">
        <v>1</v>
      </c>
      <c r="BJ235">
        <v>1</v>
      </c>
      <c r="BL235">
        <v>1</v>
      </c>
      <c r="BN235">
        <v>1</v>
      </c>
      <c r="BO235">
        <v>1</v>
      </c>
      <c r="BP235">
        <v>1</v>
      </c>
      <c r="BS235" s="13">
        <v>95</v>
      </c>
      <c r="BW235" s="20">
        <v>150</v>
      </c>
      <c r="BX235" s="20">
        <v>80</v>
      </c>
      <c r="BY235" s="20">
        <v>60</v>
      </c>
      <c r="BZ235" s="20"/>
      <c r="CD235">
        <v>1</v>
      </c>
      <c r="CK235" t="s">
        <v>908</v>
      </c>
      <c r="CL235">
        <v>1</v>
      </c>
      <c r="CP235">
        <v>1</v>
      </c>
      <c r="CT235" s="16">
        <v>13</v>
      </c>
      <c r="CU235" s="16">
        <v>14</v>
      </c>
      <c r="CV235" s="16">
        <v>13</v>
      </c>
      <c r="CW235" s="16">
        <v>13</v>
      </c>
      <c r="CX235" s="16">
        <v>13</v>
      </c>
      <c r="CY235" s="16">
        <v>13</v>
      </c>
      <c r="CZ235" s="16">
        <v>13</v>
      </c>
      <c r="DA235" s="16">
        <v>13</v>
      </c>
      <c r="DB235" s="16">
        <v>13</v>
      </c>
      <c r="DC235" s="16">
        <v>13</v>
      </c>
      <c r="DJ235">
        <v>1</v>
      </c>
      <c r="DK235">
        <v>1</v>
      </c>
      <c r="DL235" t="s">
        <v>909</v>
      </c>
      <c r="DM235" t="s">
        <v>910</v>
      </c>
      <c r="DN235" t="s">
        <v>911</v>
      </c>
      <c r="DO235" s="13">
        <v>6</v>
      </c>
      <c r="DP235" s="13">
        <v>6</v>
      </c>
      <c r="DQ235" s="13">
        <v>6</v>
      </c>
      <c r="DR235" s="13">
        <v>7</v>
      </c>
      <c r="DU235">
        <v>1</v>
      </c>
      <c r="DZ235">
        <v>1</v>
      </c>
      <c r="EE235">
        <v>1</v>
      </c>
      <c r="EF235">
        <v>6</v>
      </c>
      <c r="EG235" t="s">
        <v>912</v>
      </c>
      <c r="EH235">
        <v>1</v>
      </c>
      <c r="EI235">
        <v>1</v>
      </c>
    </row>
    <row r="236" spans="1:139" x14ac:dyDescent="0.25">
      <c r="A236" s="10">
        <v>43593.737210648149</v>
      </c>
      <c r="B236">
        <v>72</v>
      </c>
      <c r="C236">
        <v>65</v>
      </c>
      <c r="D236">
        <v>4</v>
      </c>
      <c r="E236">
        <v>2</v>
      </c>
      <c r="F236">
        <v>5</v>
      </c>
      <c r="G236">
        <v>3</v>
      </c>
      <c r="H236">
        <v>4</v>
      </c>
      <c r="I236">
        <v>1</v>
      </c>
      <c r="J236">
        <v>1</v>
      </c>
      <c r="K236">
        <v>6</v>
      </c>
      <c r="Q236" s="13">
        <v>4</v>
      </c>
      <c r="S236">
        <v>1</v>
      </c>
      <c r="Z236">
        <v>1</v>
      </c>
      <c r="AL236" s="16">
        <v>4</v>
      </c>
      <c r="AM236" s="13">
        <v>8</v>
      </c>
      <c r="AN236">
        <v>1</v>
      </c>
      <c r="AO236" t="s">
        <v>333</v>
      </c>
      <c r="AP236">
        <v>1</v>
      </c>
      <c r="AS236">
        <v>1</v>
      </c>
      <c r="AX236">
        <v>1</v>
      </c>
      <c r="BA236">
        <v>1</v>
      </c>
      <c r="BD236">
        <v>1</v>
      </c>
      <c r="BG236">
        <v>1</v>
      </c>
      <c r="BH236">
        <v>1</v>
      </c>
      <c r="BK236" t="s">
        <v>914</v>
      </c>
      <c r="BL236">
        <v>2</v>
      </c>
      <c r="BN236">
        <v>1</v>
      </c>
      <c r="BS236" s="13">
        <v>100</v>
      </c>
      <c r="BW236" s="20">
        <v>100</v>
      </c>
      <c r="BX236" s="20">
        <v>50</v>
      </c>
      <c r="BY236" s="20">
        <v>40</v>
      </c>
      <c r="BZ236" s="20"/>
      <c r="CI236">
        <v>1</v>
      </c>
      <c r="CJ236" t="s">
        <v>210</v>
      </c>
      <c r="CK236" t="s">
        <v>915</v>
      </c>
      <c r="CL236">
        <v>1</v>
      </c>
      <c r="CP236">
        <v>1</v>
      </c>
      <c r="CT236" s="16">
        <v>13</v>
      </c>
      <c r="CU236" s="16">
        <v>15</v>
      </c>
      <c r="CV236" s="16">
        <v>14</v>
      </c>
      <c r="CW236" s="16">
        <v>14</v>
      </c>
      <c r="CX236" s="16">
        <v>14</v>
      </c>
      <c r="CY236" s="16">
        <v>13</v>
      </c>
      <c r="CZ236" s="16">
        <v>14</v>
      </c>
      <c r="DA236" s="16">
        <v>13</v>
      </c>
      <c r="DB236" s="16">
        <v>13</v>
      </c>
      <c r="DC236" s="16">
        <v>13</v>
      </c>
      <c r="DF236">
        <v>1</v>
      </c>
      <c r="DG236">
        <v>1</v>
      </c>
      <c r="DJ236">
        <v>1</v>
      </c>
      <c r="DM236" t="s">
        <v>916</v>
      </c>
      <c r="DN236" t="s">
        <v>917</v>
      </c>
      <c r="DO236" s="13">
        <v>5</v>
      </c>
      <c r="DP236" s="13">
        <v>7</v>
      </c>
      <c r="DQ236" s="13">
        <v>6</v>
      </c>
      <c r="DR236" s="13">
        <v>9</v>
      </c>
      <c r="DT236">
        <v>1</v>
      </c>
      <c r="DV236">
        <v>1</v>
      </c>
      <c r="EA236">
        <v>1</v>
      </c>
      <c r="EG236" t="s">
        <v>210</v>
      </c>
      <c r="EH236">
        <v>2</v>
      </c>
      <c r="EI236">
        <v>2</v>
      </c>
    </row>
    <row r="237" spans="1:139" x14ac:dyDescent="0.25">
      <c r="A237" s="10">
        <v>43594.570231481484</v>
      </c>
      <c r="B237">
        <v>70</v>
      </c>
      <c r="C237">
        <v>0</v>
      </c>
      <c r="D237">
        <v>4</v>
      </c>
      <c r="E237">
        <v>1</v>
      </c>
      <c r="F237">
        <v>7</v>
      </c>
      <c r="G237">
        <v>3</v>
      </c>
      <c r="H237">
        <v>4</v>
      </c>
      <c r="I237">
        <v>4</v>
      </c>
      <c r="J237">
        <v>1</v>
      </c>
      <c r="K237">
        <v>6</v>
      </c>
      <c r="Q237" s="13">
        <v>3</v>
      </c>
      <c r="S237">
        <v>2</v>
      </c>
      <c r="AL237" s="16">
        <v>5</v>
      </c>
      <c r="AM237" s="13">
        <v>5</v>
      </c>
      <c r="AN237">
        <v>1</v>
      </c>
      <c r="AO237" t="s">
        <v>942</v>
      </c>
      <c r="AP237">
        <v>1</v>
      </c>
      <c r="AT237">
        <v>1</v>
      </c>
      <c r="AV237">
        <v>1</v>
      </c>
      <c r="AY237">
        <v>1</v>
      </c>
      <c r="BD237">
        <v>1</v>
      </c>
      <c r="BG237">
        <v>1</v>
      </c>
      <c r="BJ237">
        <v>1</v>
      </c>
      <c r="BL237">
        <v>2</v>
      </c>
      <c r="BN237">
        <v>1</v>
      </c>
      <c r="BO237">
        <v>1</v>
      </c>
      <c r="BP237">
        <v>1</v>
      </c>
      <c r="BS237" s="13">
        <v>90</v>
      </c>
      <c r="BT237">
        <v>1</v>
      </c>
      <c r="BU237">
        <v>2</v>
      </c>
      <c r="BV237">
        <v>3</v>
      </c>
      <c r="BW237" s="20">
        <v>350</v>
      </c>
      <c r="BX237" s="20">
        <v>150</v>
      </c>
      <c r="BY237" s="20">
        <v>120</v>
      </c>
      <c r="BZ237" s="20"/>
      <c r="CC237">
        <v>1</v>
      </c>
      <c r="CD237">
        <v>1</v>
      </c>
      <c r="CF237">
        <v>1</v>
      </c>
      <c r="CK237" t="s">
        <v>943</v>
      </c>
      <c r="CL237">
        <v>1</v>
      </c>
      <c r="CP237">
        <v>1</v>
      </c>
      <c r="CT237" s="16">
        <v>13</v>
      </c>
      <c r="CU237" s="16">
        <v>16</v>
      </c>
      <c r="CV237" s="16">
        <v>14</v>
      </c>
      <c r="CW237" s="16">
        <v>15</v>
      </c>
      <c r="CX237" s="16">
        <v>14</v>
      </c>
      <c r="CY237" s="16">
        <v>15</v>
      </c>
      <c r="CZ237" s="16">
        <v>13</v>
      </c>
      <c r="DA237" s="16">
        <v>13</v>
      </c>
      <c r="DB237" s="16">
        <v>13</v>
      </c>
      <c r="DC237" s="16">
        <v>13</v>
      </c>
      <c r="DD237">
        <v>1</v>
      </c>
      <c r="DE237">
        <v>1</v>
      </c>
      <c r="DM237" t="s">
        <v>944</v>
      </c>
      <c r="DN237" t="s">
        <v>945</v>
      </c>
      <c r="DO237" s="13">
        <v>6</v>
      </c>
      <c r="DP237" s="13">
        <v>7</v>
      </c>
      <c r="DQ237" s="13">
        <v>5</v>
      </c>
      <c r="DR237" s="13">
        <v>7</v>
      </c>
      <c r="DU237">
        <v>1</v>
      </c>
      <c r="DV237">
        <v>1</v>
      </c>
      <c r="EA237">
        <v>1</v>
      </c>
      <c r="EF237">
        <v>4</v>
      </c>
      <c r="EG237" t="s">
        <v>946</v>
      </c>
      <c r="EH237">
        <v>1</v>
      </c>
      <c r="EI237">
        <v>1</v>
      </c>
    </row>
    <row r="238" spans="1:139" x14ac:dyDescent="0.25">
      <c r="A238" s="10">
        <v>43595.511562500003</v>
      </c>
      <c r="B238">
        <v>19</v>
      </c>
      <c r="C238">
        <v>17</v>
      </c>
      <c r="D238">
        <v>2</v>
      </c>
      <c r="E238">
        <v>1</v>
      </c>
      <c r="F238">
        <v>6</v>
      </c>
      <c r="G238">
        <v>2</v>
      </c>
      <c r="H238">
        <v>2</v>
      </c>
      <c r="I238">
        <v>4</v>
      </c>
      <c r="J238">
        <v>2</v>
      </c>
      <c r="K238">
        <v>6</v>
      </c>
      <c r="Q238" s="13">
        <v>4</v>
      </c>
      <c r="S238">
        <v>1</v>
      </c>
      <c r="T238">
        <v>1</v>
      </c>
      <c r="AL238" s="16">
        <v>4</v>
      </c>
      <c r="AM238" s="13">
        <v>6</v>
      </c>
      <c r="AN238">
        <v>1</v>
      </c>
      <c r="AO238" t="s">
        <v>971</v>
      </c>
      <c r="AP238">
        <v>1</v>
      </c>
      <c r="AU238">
        <v>1</v>
      </c>
      <c r="AX238">
        <v>1</v>
      </c>
      <c r="BA238">
        <v>1</v>
      </c>
      <c r="BD238">
        <v>1</v>
      </c>
      <c r="BG238">
        <v>1</v>
      </c>
      <c r="BI238">
        <v>1</v>
      </c>
      <c r="BK238" t="s">
        <v>972</v>
      </c>
      <c r="BL238">
        <v>2</v>
      </c>
      <c r="BN238">
        <v>1</v>
      </c>
      <c r="BS238" s="13">
        <v>73</v>
      </c>
      <c r="BT238">
        <v>2</v>
      </c>
      <c r="BU238">
        <v>1</v>
      </c>
      <c r="BV238">
        <v>3</v>
      </c>
      <c r="BW238" s="20">
        <v>150</v>
      </c>
      <c r="BX238" s="20"/>
      <c r="BY238" s="20"/>
      <c r="BZ238" s="20"/>
      <c r="CB238">
        <v>1</v>
      </c>
      <c r="CG238">
        <v>1</v>
      </c>
      <c r="CI238">
        <v>1</v>
      </c>
      <c r="CJ238" t="s">
        <v>973</v>
      </c>
      <c r="CK238" t="s">
        <v>974</v>
      </c>
      <c r="CL238">
        <v>1</v>
      </c>
      <c r="CT238" s="16">
        <v>13</v>
      </c>
      <c r="CU238" s="16">
        <v>13</v>
      </c>
      <c r="CV238" s="16">
        <v>13</v>
      </c>
      <c r="CW238" s="16">
        <v>14</v>
      </c>
      <c r="CX238" s="16">
        <v>14</v>
      </c>
      <c r="CY238" s="16">
        <v>13</v>
      </c>
      <c r="CZ238" s="16">
        <v>13</v>
      </c>
      <c r="DA238" s="16">
        <v>13</v>
      </c>
      <c r="DB238" s="16">
        <v>13</v>
      </c>
      <c r="DC238" s="16">
        <v>13</v>
      </c>
      <c r="DD238">
        <v>1</v>
      </c>
      <c r="DE238">
        <v>1</v>
      </c>
      <c r="DM238" t="s">
        <v>975</v>
      </c>
      <c r="DN238" t="s">
        <v>976</v>
      </c>
      <c r="DO238" s="13">
        <v>7</v>
      </c>
      <c r="DP238" s="13">
        <v>7</v>
      </c>
      <c r="DQ238" s="13">
        <v>7</v>
      </c>
      <c r="DR238" s="13">
        <v>7</v>
      </c>
      <c r="DU238">
        <v>1</v>
      </c>
      <c r="DY238">
        <v>1</v>
      </c>
      <c r="EE238">
        <v>1</v>
      </c>
      <c r="EF238">
        <v>4</v>
      </c>
      <c r="EG238" t="s">
        <v>977</v>
      </c>
      <c r="EH238">
        <v>1</v>
      </c>
      <c r="EI238">
        <v>1</v>
      </c>
    </row>
    <row r="239" spans="1:139" x14ac:dyDescent="0.25">
      <c r="A239" s="10">
        <v>43597.852222222224</v>
      </c>
      <c r="B239">
        <v>22</v>
      </c>
      <c r="C239">
        <v>4</v>
      </c>
      <c r="D239">
        <v>3</v>
      </c>
      <c r="E239">
        <v>5</v>
      </c>
      <c r="F239">
        <v>6</v>
      </c>
      <c r="G239">
        <v>1</v>
      </c>
      <c r="H239">
        <v>2</v>
      </c>
      <c r="I239">
        <v>2</v>
      </c>
      <c r="J239">
        <v>2</v>
      </c>
      <c r="K239">
        <v>6</v>
      </c>
      <c r="Q239" s="13">
        <v>11</v>
      </c>
      <c r="S239">
        <v>1</v>
      </c>
      <c r="T239">
        <v>1</v>
      </c>
      <c r="W239">
        <v>1</v>
      </c>
      <c r="AB239">
        <v>1</v>
      </c>
      <c r="AG239">
        <v>1</v>
      </c>
      <c r="AL239" s="16">
        <v>5</v>
      </c>
      <c r="AM239" s="13">
        <v>8</v>
      </c>
      <c r="AN239">
        <v>1</v>
      </c>
      <c r="AO239" t="s">
        <v>989</v>
      </c>
      <c r="AP239">
        <v>1</v>
      </c>
      <c r="AU239">
        <v>1</v>
      </c>
      <c r="AX239">
        <v>1</v>
      </c>
      <c r="AZ239">
        <v>1</v>
      </c>
      <c r="BD239">
        <v>1</v>
      </c>
      <c r="BF239">
        <v>1</v>
      </c>
      <c r="BJ239">
        <v>1</v>
      </c>
      <c r="BL239">
        <v>1</v>
      </c>
      <c r="BN239">
        <v>1</v>
      </c>
      <c r="BO239">
        <v>1</v>
      </c>
      <c r="BP239">
        <v>1</v>
      </c>
      <c r="BS239" s="13">
        <v>74</v>
      </c>
      <c r="BT239">
        <v>2</v>
      </c>
      <c r="BU239">
        <v>1</v>
      </c>
      <c r="BV239">
        <v>3</v>
      </c>
      <c r="BW239" s="20"/>
      <c r="BX239" s="20"/>
      <c r="BY239" s="20"/>
      <c r="BZ239" s="20"/>
      <c r="CA239">
        <v>1</v>
      </c>
      <c r="CB239">
        <v>1</v>
      </c>
      <c r="CI239">
        <v>1</v>
      </c>
      <c r="CJ239" t="s">
        <v>990</v>
      </c>
      <c r="CK239" t="s">
        <v>991</v>
      </c>
      <c r="CL239">
        <v>1</v>
      </c>
      <c r="CT239" s="16">
        <v>14</v>
      </c>
      <c r="CU239" s="16">
        <v>16</v>
      </c>
      <c r="CV239" s="16">
        <v>14</v>
      </c>
      <c r="CW239" s="16">
        <v>14</v>
      </c>
      <c r="CX239" s="16">
        <v>14</v>
      </c>
      <c r="CY239" s="16">
        <v>14</v>
      </c>
      <c r="CZ239" s="16">
        <v>13</v>
      </c>
      <c r="DA239" s="16">
        <v>13</v>
      </c>
      <c r="DB239" s="16">
        <v>13</v>
      </c>
      <c r="DC239" s="16">
        <v>13</v>
      </c>
      <c r="DF239">
        <v>1</v>
      </c>
      <c r="DH239">
        <v>1</v>
      </c>
      <c r="DO239" s="13">
        <v>5</v>
      </c>
      <c r="DP239" s="13">
        <v>6</v>
      </c>
      <c r="DQ239" s="13">
        <v>5</v>
      </c>
      <c r="DR239" s="13">
        <v>7</v>
      </c>
      <c r="DU239">
        <v>1</v>
      </c>
      <c r="DZ239">
        <v>1</v>
      </c>
      <c r="EE239">
        <v>1</v>
      </c>
      <c r="EF239">
        <v>5</v>
      </c>
      <c r="EH239">
        <v>2</v>
      </c>
      <c r="EI239">
        <v>1</v>
      </c>
    </row>
    <row r="240" spans="1:139" x14ac:dyDescent="0.25">
      <c r="A240" s="10">
        <v>43600.409039351849</v>
      </c>
      <c r="B240">
        <v>50</v>
      </c>
      <c r="C240">
        <v>61</v>
      </c>
      <c r="D240">
        <v>6</v>
      </c>
      <c r="E240">
        <v>5</v>
      </c>
      <c r="F240">
        <v>7</v>
      </c>
      <c r="G240">
        <v>3</v>
      </c>
      <c r="H240">
        <v>1</v>
      </c>
      <c r="I240">
        <v>6</v>
      </c>
      <c r="J240">
        <v>1</v>
      </c>
      <c r="K240">
        <v>6</v>
      </c>
      <c r="Q240" s="13">
        <v>3</v>
      </c>
      <c r="S240">
        <v>1</v>
      </c>
      <c r="W240">
        <v>1</v>
      </c>
      <c r="Y240">
        <v>1</v>
      </c>
      <c r="AB240">
        <v>1</v>
      </c>
      <c r="AL240" s="16">
        <v>1</v>
      </c>
      <c r="AM240" s="13">
        <v>6</v>
      </c>
      <c r="AN240">
        <v>1</v>
      </c>
      <c r="AO240" t="s">
        <v>1018</v>
      </c>
      <c r="AP240">
        <v>1</v>
      </c>
      <c r="AT240">
        <v>1</v>
      </c>
      <c r="AV240">
        <v>1</v>
      </c>
      <c r="BA240">
        <v>1</v>
      </c>
      <c r="BB240">
        <v>1</v>
      </c>
      <c r="BG240">
        <v>1</v>
      </c>
      <c r="BJ240">
        <v>1</v>
      </c>
      <c r="BL240">
        <v>1</v>
      </c>
      <c r="BN240">
        <v>1</v>
      </c>
      <c r="BP240">
        <v>1</v>
      </c>
      <c r="BS240" s="13">
        <v>99</v>
      </c>
      <c r="BT240">
        <v>2</v>
      </c>
      <c r="BU240">
        <v>1</v>
      </c>
      <c r="BV240">
        <v>3</v>
      </c>
      <c r="BW240" s="20">
        <v>200</v>
      </c>
      <c r="BX240" s="20"/>
      <c r="BY240" s="20"/>
      <c r="BZ240" s="20"/>
      <c r="CB240">
        <v>1</v>
      </c>
      <c r="CE240">
        <v>1</v>
      </c>
      <c r="CL240">
        <v>1</v>
      </c>
      <c r="CP240">
        <v>1</v>
      </c>
      <c r="CT240" s="16">
        <v>15</v>
      </c>
      <c r="CU240" s="16">
        <v>15</v>
      </c>
      <c r="CV240" s="16">
        <v>14</v>
      </c>
      <c r="CW240" s="16">
        <v>14</v>
      </c>
      <c r="CX240" s="16">
        <v>15</v>
      </c>
      <c r="CY240" s="16">
        <v>14</v>
      </c>
      <c r="CZ240" s="16">
        <v>15</v>
      </c>
      <c r="DA240" s="16">
        <v>14</v>
      </c>
      <c r="DB240" s="16">
        <v>14</v>
      </c>
      <c r="DC240" s="16">
        <v>14</v>
      </c>
      <c r="DD240">
        <v>1</v>
      </c>
      <c r="DF240">
        <v>1</v>
      </c>
      <c r="DG240">
        <v>1</v>
      </c>
      <c r="DJ240">
        <v>1</v>
      </c>
      <c r="DK240">
        <v>1</v>
      </c>
      <c r="DM240" t="s">
        <v>1019</v>
      </c>
      <c r="DN240" t="s">
        <v>202</v>
      </c>
      <c r="DO240" s="13">
        <v>7</v>
      </c>
      <c r="DP240" s="13">
        <v>8</v>
      </c>
      <c r="DQ240" s="13">
        <v>5</v>
      </c>
      <c r="DR240" s="13">
        <v>10</v>
      </c>
      <c r="DT240">
        <v>1</v>
      </c>
      <c r="DV240">
        <v>1</v>
      </c>
      <c r="EA240">
        <v>1</v>
      </c>
      <c r="EH240">
        <v>2</v>
      </c>
      <c r="EI240">
        <v>2</v>
      </c>
    </row>
    <row r="241" spans="1:139" x14ac:dyDescent="0.25">
      <c r="A241" s="10">
        <v>43600.422662037039</v>
      </c>
      <c r="B241">
        <v>46</v>
      </c>
      <c r="C241">
        <v>44</v>
      </c>
      <c r="D241">
        <v>3</v>
      </c>
      <c r="E241">
        <v>4</v>
      </c>
      <c r="F241">
        <v>7</v>
      </c>
      <c r="G241">
        <v>3</v>
      </c>
      <c r="H241">
        <v>4</v>
      </c>
      <c r="I241">
        <v>4</v>
      </c>
      <c r="J241">
        <v>1</v>
      </c>
      <c r="K241">
        <v>6</v>
      </c>
      <c r="Q241" s="13">
        <v>11</v>
      </c>
      <c r="S241">
        <v>3</v>
      </c>
      <c r="AL241" s="16">
        <v>3</v>
      </c>
      <c r="AM241" s="13">
        <v>1</v>
      </c>
      <c r="AN241">
        <v>1</v>
      </c>
      <c r="AO241" t="s">
        <v>1033</v>
      </c>
      <c r="AQ241">
        <v>1</v>
      </c>
      <c r="AU241">
        <v>1</v>
      </c>
      <c r="AX241">
        <v>1</v>
      </c>
      <c r="BA241">
        <v>1</v>
      </c>
      <c r="BD241">
        <v>1</v>
      </c>
      <c r="BG241">
        <v>1</v>
      </c>
      <c r="BJ241">
        <v>1</v>
      </c>
      <c r="BW241" s="20"/>
      <c r="BX241" s="20"/>
      <c r="BY241" s="20"/>
      <c r="BZ241" s="20"/>
      <c r="DN241" t="s">
        <v>202</v>
      </c>
      <c r="DO241" s="13">
        <v>6</v>
      </c>
      <c r="DP241" s="13">
        <v>6</v>
      </c>
      <c r="DQ241" s="13">
        <v>6</v>
      </c>
      <c r="DR241" s="13">
        <v>9</v>
      </c>
      <c r="DU241">
        <v>1</v>
      </c>
      <c r="DV241">
        <v>1</v>
      </c>
      <c r="EA241">
        <v>1</v>
      </c>
      <c r="EF241">
        <v>5</v>
      </c>
      <c r="EH241">
        <v>1</v>
      </c>
      <c r="EI241">
        <v>1</v>
      </c>
    </row>
    <row r="242" spans="1:139" x14ac:dyDescent="0.25">
      <c r="A242" s="10">
        <v>43600.431875000002</v>
      </c>
      <c r="B242">
        <v>46</v>
      </c>
      <c r="D242">
        <v>5</v>
      </c>
      <c r="E242">
        <v>2</v>
      </c>
      <c r="F242">
        <v>7</v>
      </c>
      <c r="G242">
        <v>4</v>
      </c>
      <c r="H242">
        <v>2</v>
      </c>
      <c r="I242">
        <v>2</v>
      </c>
      <c r="J242">
        <v>2</v>
      </c>
      <c r="K242">
        <v>6</v>
      </c>
      <c r="Q242" s="13">
        <v>14</v>
      </c>
      <c r="S242">
        <v>1</v>
      </c>
      <c r="Z242">
        <v>1</v>
      </c>
      <c r="AD242">
        <v>1</v>
      </c>
      <c r="AL242" s="16">
        <v>1</v>
      </c>
      <c r="AM242" s="13">
        <v>6</v>
      </c>
      <c r="AN242">
        <v>1</v>
      </c>
      <c r="AO242" t="s">
        <v>1035</v>
      </c>
      <c r="AQ242">
        <v>1</v>
      </c>
      <c r="AU242">
        <v>1</v>
      </c>
      <c r="AX242">
        <v>1</v>
      </c>
      <c r="AY242">
        <v>1</v>
      </c>
      <c r="BD242">
        <v>1</v>
      </c>
      <c r="BG242">
        <v>1</v>
      </c>
      <c r="BH242">
        <v>1</v>
      </c>
      <c r="BK242" t="s">
        <v>972</v>
      </c>
      <c r="BW242" s="20"/>
      <c r="BX242" s="20"/>
      <c r="BY242" s="20"/>
      <c r="BZ242" s="20"/>
      <c r="CK242" t="s">
        <v>1036</v>
      </c>
      <c r="DM242" t="s">
        <v>1037</v>
      </c>
      <c r="DN242" t="s">
        <v>1038</v>
      </c>
      <c r="DO242" s="13">
        <v>7</v>
      </c>
      <c r="DP242" s="13">
        <v>7</v>
      </c>
      <c r="DQ242" s="13">
        <v>6</v>
      </c>
      <c r="DR242" s="13">
        <v>6</v>
      </c>
      <c r="DU242">
        <v>1</v>
      </c>
      <c r="DV242">
        <v>1</v>
      </c>
      <c r="EA242">
        <v>1</v>
      </c>
      <c r="EF242">
        <v>5</v>
      </c>
      <c r="EG242" t="s">
        <v>1039</v>
      </c>
      <c r="EH242">
        <v>1</v>
      </c>
      <c r="EI242">
        <v>1</v>
      </c>
    </row>
    <row r="243" spans="1:139" x14ac:dyDescent="0.25">
      <c r="A243" s="10">
        <v>43600.437442129631</v>
      </c>
      <c r="B243">
        <v>36</v>
      </c>
      <c r="D243">
        <v>3</v>
      </c>
      <c r="E243">
        <v>2</v>
      </c>
      <c r="F243">
        <v>6</v>
      </c>
      <c r="G243">
        <v>5</v>
      </c>
      <c r="H243">
        <v>2</v>
      </c>
      <c r="I243">
        <v>2</v>
      </c>
      <c r="J243">
        <v>2</v>
      </c>
      <c r="K243">
        <v>6</v>
      </c>
      <c r="Q243" s="13">
        <v>11</v>
      </c>
      <c r="S243">
        <v>1</v>
      </c>
      <c r="T243">
        <v>1</v>
      </c>
      <c r="W243">
        <v>1</v>
      </c>
      <c r="AB243">
        <v>1</v>
      </c>
      <c r="AG243">
        <v>1</v>
      </c>
      <c r="AL243" s="16">
        <v>4</v>
      </c>
      <c r="AM243" s="13">
        <v>8</v>
      </c>
      <c r="AN243">
        <v>1</v>
      </c>
      <c r="AP243">
        <v>1</v>
      </c>
      <c r="AU243">
        <v>1</v>
      </c>
      <c r="AX243">
        <v>1</v>
      </c>
      <c r="AY243">
        <v>1</v>
      </c>
      <c r="BD243">
        <v>1</v>
      </c>
      <c r="BG243">
        <v>1</v>
      </c>
      <c r="BL243">
        <v>1</v>
      </c>
      <c r="BN243">
        <v>1</v>
      </c>
      <c r="BP243">
        <v>1</v>
      </c>
      <c r="BS243" s="13">
        <v>99</v>
      </c>
      <c r="BT243">
        <v>1</v>
      </c>
      <c r="BU243">
        <v>2</v>
      </c>
      <c r="BV243">
        <v>3</v>
      </c>
      <c r="BW243" s="20">
        <v>250</v>
      </c>
      <c r="BX243" s="20">
        <v>150</v>
      </c>
      <c r="BY243" s="20">
        <v>125</v>
      </c>
      <c r="BZ243" s="20">
        <v>125</v>
      </c>
      <c r="CC243">
        <v>1</v>
      </c>
      <c r="CH243">
        <v>1</v>
      </c>
      <c r="CL243">
        <v>1</v>
      </c>
      <c r="CP243">
        <v>1</v>
      </c>
      <c r="CT243" s="16">
        <v>14</v>
      </c>
      <c r="CU243" s="16">
        <v>16</v>
      </c>
      <c r="CV243" s="16">
        <v>14</v>
      </c>
      <c r="CW243" s="16">
        <v>16</v>
      </c>
      <c r="CX243" s="16">
        <v>16</v>
      </c>
      <c r="CY243" s="16">
        <v>16</v>
      </c>
      <c r="CZ243" s="16">
        <v>15</v>
      </c>
      <c r="DA243" s="16">
        <v>13</v>
      </c>
      <c r="DB243" s="16">
        <v>14</v>
      </c>
      <c r="DC243" s="16">
        <v>13</v>
      </c>
      <c r="DD243">
        <v>1</v>
      </c>
      <c r="DE243">
        <v>1</v>
      </c>
      <c r="DF243">
        <v>1</v>
      </c>
      <c r="DG243">
        <v>1</v>
      </c>
      <c r="DI243">
        <v>1</v>
      </c>
      <c r="DJ243">
        <v>1</v>
      </c>
      <c r="DM243" t="s">
        <v>1047</v>
      </c>
      <c r="DN243" t="s">
        <v>1048</v>
      </c>
      <c r="DO243" s="13">
        <v>8</v>
      </c>
      <c r="DP243" s="13">
        <v>8</v>
      </c>
      <c r="DQ243" s="13">
        <v>8</v>
      </c>
      <c r="DR243" s="13">
        <v>6</v>
      </c>
      <c r="DT243">
        <v>1</v>
      </c>
      <c r="DV243">
        <v>1</v>
      </c>
      <c r="EA243">
        <v>1</v>
      </c>
      <c r="EG243" t="s">
        <v>1049</v>
      </c>
      <c r="EH243">
        <v>2</v>
      </c>
      <c r="EI243">
        <v>2</v>
      </c>
    </row>
    <row r="244" spans="1:139" x14ac:dyDescent="0.25">
      <c r="A244" s="10">
        <v>43600.455000000002</v>
      </c>
      <c r="B244">
        <v>0</v>
      </c>
      <c r="C244">
        <v>0</v>
      </c>
      <c r="D244">
        <v>4</v>
      </c>
      <c r="E244">
        <v>2</v>
      </c>
      <c r="F244">
        <v>4</v>
      </c>
      <c r="G244">
        <v>1</v>
      </c>
      <c r="I244">
        <v>6</v>
      </c>
      <c r="J244">
        <v>1</v>
      </c>
      <c r="K244">
        <v>6</v>
      </c>
      <c r="Q244" s="13">
        <v>11</v>
      </c>
      <c r="S244">
        <v>1</v>
      </c>
      <c r="W244">
        <v>1</v>
      </c>
      <c r="AB244">
        <v>1</v>
      </c>
      <c r="AL244" s="16">
        <v>5</v>
      </c>
      <c r="AM244" s="13">
        <v>6</v>
      </c>
      <c r="AN244">
        <v>1</v>
      </c>
      <c r="AO244" t="s">
        <v>1086</v>
      </c>
      <c r="AP244">
        <v>1</v>
      </c>
      <c r="AT244">
        <v>1</v>
      </c>
      <c r="AX244">
        <v>1</v>
      </c>
      <c r="AZ244">
        <v>1</v>
      </c>
      <c r="BD244">
        <v>1</v>
      </c>
      <c r="BG244">
        <v>1</v>
      </c>
      <c r="BJ244">
        <v>1</v>
      </c>
      <c r="BL244">
        <v>1</v>
      </c>
      <c r="BN244">
        <v>1</v>
      </c>
      <c r="BP244">
        <v>1</v>
      </c>
      <c r="BS244" s="13">
        <v>100</v>
      </c>
      <c r="BW244" s="20">
        <v>170</v>
      </c>
      <c r="BX244" s="20">
        <v>75</v>
      </c>
      <c r="BY244" s="20">
        <v>100</v>
      </c>
      <c r="BZ244" s="20"/>
      <c r="CC244">
        <v>1</v>
      </c>
      <c r="CK244" t="s">
        <v>1087</v>
      </c>
      <c r="CL244">
        <v>1</v>
      </c>
      <c r="CP244">
        <v>1</v>
      </c>
      <c r="CT244" s="16">
        <v>14</v>
      </c>
      <c r="CU244" s="16">
        <v>14</v>
      </c>
      <c r="CV244" s="16">
        <v>14</v>
      </c>
      <c r="CW244" s="16">
        <v>14</v>
      </c>
      <c r="CX244" s="16">
        <v>14</v>
      </c>
      <c r="CY244" s="16">
        <v>14</v>
      </c>
      <c r="CZ244" s="16">
        <v>14</v>
      </c>
      <c r="DA244" s="16">
        <v>14</v>
      </c>
      <c r="DB244" s="16">
        <v>14</v>
      </c>
      <c r="DC244" s="16">
        <v>14</v>
      </c>
      <c r="DM244" t="s">
        <v>1088</v>
      </c>
      <c r="DN244" t="s">
        <v>547</v>
      </c>
      <c r="DO244" s="13">
        <v>5</v>
      </c>
      <c r="DP244" s="13">
        <v>7</v>
      </c>
      <c r="DQ244" s="13">
        <v>5</v>
      </c>
      <c r="DR244" s="13">
        <v>10</v>
      </c>
      <c r="DU244">
        <v>1</v>
      </c>
      <c r="DV244">
        <v>1</v>
      </c>
      <c r="EA244">
        <v>1</v>
      </c>
      <c r="EF244">
        <v>7</v>
      </c>
      <c r="EH244">
        <v>2</v>
      </c>
      <c r="EI244">
        <v>2</v>
      </c>
    </row>
    <row r="245" spans="1:139" x14ac:dyDescent="0.25">
      <c r="A245" s="10">
        <v>43600.467835648145</v>
      </c>
      <c r="B245">
        <v>50</v>
      </c>
      <c r="C245">
        <v>20</v>
      </c>
      <c r="D245">
        <v>3</v>
      </c>
      <c r="E245">
        <v>5</v>
      </c>
      <c r="F245">
        <v>5</v>
      </c>
      <c r="G245">
        <v>3</v>
      </c>
      <c r="H245">
        <v>2</v>
      </c>
      <c r="I245">
        <v>3</v>
      </c>
      <c r="J245">
        <v>2</v>
      </c>
      <c r="K245">
        <v>6</v>
      </c>
      <c r="Q245" s="13">
        <v>11</v>
      </c>
      <c r="S245">
        <v>1</v>
      </c>
      <c r="T245">
        <v>1</v>
      </c>
      <c r="W245">
        <v>1</v>
      </c>
      <c r="AB245">
        <v>1</v>
      </c>
      <c r="AG245">
        <v>1</v>
      </c>
      <c r="AL245" s="16">
        <v>2</v>
      </c>
      <c r="AM245" s="13">
        <v>8</v>
      </c>
      <c r="AN245">
        <v>1</v>
      </c>
      <c r="AO245" t="s">
        <v>1095</v>
      </c>
      <c r="AP245">
        <v>1</v>
      </c>
      <c r="AU245">
        <v>1</v>
      </c>
      <c r="AX245">
        <v>1</v>
      </c>
      <c r="BA245">
        <v>1</v>
      </c>
      <c r="BD245">
        <v>1</v>
      </c>
      <c r="BG245">
        <v>1</v>
      </c>
      <c r="BJ245">
        <v>1</v>
      </c>
      <c r="BL245">
        <v>1</v>
      </c>
      <c r="BN245">
        <v>1</v>
      </c>
      <c r="BO245">
        <v>1</v>
      </c>
      <c r="BP245">
        <v>1</v>
      </c>
      <c r="BS245" s="13">
        <v>85</v>
      </c>
      <c r="BT245">
        <v>2</v>
      </c>
      <c r="BU245">
        <v>1</v>
      </c>
      <c r="BV245">
        <v>3</v>
      </c>
      <c r="BW245" s="20">
        <v>200</v>
      </c>
      <c r="BX245" s="20">
        <v>150</v>
      </c>
      <c r="BY245" s="20">
        <v>110</v>
      </c>
      <c r="BZ245" s="20">
        <v>50</v>
      </c>
      <c r="CD245">
        <v>1</v>
      </c>
      <c r="CL245">
        <v>1</v>
      </c>
      <c r="CP245">
        <v>1</v>
      </c>
      <c r="CT245" s="16">
        <v>14</v>
      </c>
      <c r="CU245" s="16">
        <v>15</v>
      </c>
      <c r="CV245" s="16">
        <v>13</v>
      </c>
      <c r="CX245" s="16">
        <v>13</v>
      </c>
      <c r="CZ245" s="16">
        <v>14</v>
      </c>
      <c r="DA245" s="16">
        <v>13</v>
      </c>
      <c r="DB245" s="16">
        <v>13</v>
      </c>
      <c r="DC245" s="16">
        <v>14</v>
      </c>
      <c r="DM245" t="s">
        <v>1096</v>
      </c>
      <c r="DN245" t="s">
        <v>1097</v>
      </c>
      <c r="DO245" s="13">
        <v>7</v>
      </c>
      <c r="DP245" s="13">
        <v>8</v>
      </c>
      <c r="DQ245" s="13">
        <v>7</v>
      </c>
      <c r="DR245" s="13">
        <v>7</v>
      </c>
      <c r="DT245">
        <v>1</v>
      </c>
      <c r="DY245">
        <v>1</v>
      </c>
      <c r="EE245">
        <v>1</v>
      </c>
      <c r="EH245">
        <v>2</v>
      </c>
      <c r="EI245">
        <v>1</v>
      </c>
    </row>
    <row r="246" spans="1:139" x14ac:dyDescent="0.25">
      <c r="A246" s="10">
        <v>43600.536874999998</v>
      </c>
      <c r="D246">
        <v>2</v>
      </c>
      <c r="E246">
        <v>1</v>
      </c>
      <c r="F246">
        <v>2</v>
      </c>
      <c r="G246">
        <v>3</v>
      </c>
      <c r="H246">
        <v>1</v>
      </c>
      <c r="I246">
        <v>6</v>
      </c>
      <c r="J246">
        <v>1</v>
      </c>
      <c r="K246">
        <v>6</v>
      </c>
      <c r="Q246" s="13">
        <v>11</v>
      </c>
      <c r="S246">
        <v>2</v>
      </c>
      <c r="AL246" s="16">
        <v>2</v>
      </c>
      <c r="AM246" s="13">
        <v>6</v>
      </c>
      <c r="AN246">
        <v>1</v>
      </c>
      <c r="AO246" t="s">
        <v>1033</v>
      </c>
      <c r="AQ246">
        <v>1</v>
      </c>
      <c r="AU246">
        <v>1</v>
      </c>
      <c r="BA246">
        <v>1</v>
      </c>
      <c r="BD246">
        <v>1</v>
      </c>
      <c r="BG246">
        <v>1</v>
      </c>
      <c r="BJ246">
        <v>1</v>
      </c>
      <c r="BW246" s="20"/>
      <c r="BX246" s="20"/>
      <c r="BY246" s="20"/>
      <c r="BZ246" s="20"/>
      <c r="DM246" t="s">
        <v>1106</v>
      </c>
      <c r="DN246" t="s">
        <v>1107</v>
      </c>
      <c r="DO246" s="13">
        <v>7</v>
      </c>
      <c r="DP246" s="13">
        <v>7</v>
      </c>
      <c r="DQ246" s="13">
        <v>7</v>
      </c>
      <c r="DR246" s="13">
        <v>8</v>
      </c>
      <c r="DT246">
        <v>1</v>
      </c>
      <c r="DW246">
        <v>1</v>
      </c>
      <c r="EB246">
        <v>1</v>
      </c>
      <c r="EH246">
        <v>2</v>
      </c>
      <c r="EI246">
        <v>2</v>
      </c>
    </row>
    <row r="247" spans="1:139" x14ac:dyDescent="0.25">
      <c r="A247" s="10">
        <v>43600.619189814817</v>
      </c>
      <c r="B247">
        <v>83</v>
      </c>
      <c r="C247">
        <v>83</v>
      </c>
      <c r="D247">
        <v>5</v>
      </c>
      <c r="E247">
        <v>2</v>
      </c>
      <c r="F247">
        <v>6</v>
      </c>
      <c r="G247">
        <v>1</v>
      </c>
      <c r="H247">
        <v>4</v>
      </c>
      <c r="I247">
        <v>1</v>
      </c>
      <c r="J247">
        <v>1</v>
      </c>
      <c r="K247">
        <v>6</v>
      </c>
      <c r="Q247" s="13">
        <v>6</v>
      </c>
      <c r="S247">
        <v>1</v>
      </c>
      <c r="W247">
        <v>1</v>
      </c>
      <c r="AB247">
        <v>1</v>
      </c>
      <c r="AL247" s="16">
        <v>4</v>
      </c>
      <c r="AM247" s="13">
        <v>5</v>
      </c>
      <c r="AN247">
        <v>1</v>
      </c>
      <c r="AO247">
        <v>1150</v>
      </c>
      <c r="AP247">
        <v>1</v>
      </c>
      <c r="AU247">
        <v>1</v>
      </c>
      <c r="AX247">
        <v>1</v>
      </c>
      <c r="AY247">
        <v>1</v>
      </c>
      <c r="BD247">
        <v>1</v>
      </c>
      <c r="BE247">
        <v>1</v>
      </c>
      <c r="BI247">
        <v>1</v>
      </c>
      <c r="BJ247">
        <v>1</v>
      </c>
      <c r="BK247" t="s">
        <v>1118</v>
      </c>
      <c r="BL247">
        <v>2</v>
      </c>
      <c r="BN247">
        <v>1</v>
      </c>
      <c r="BO247">
        <v>1</v>
      </c>
      <c r="BS247" s="13">
        <v>90</v>
      </c>
      <c r="BT247">
        <v>2</v>
      </c>
      <c r="BU247">
        <v>1</v>
      </c>
      <c r="BV247">
        <v>3</v>
      </c>
      <c r="BW247" s="20">
        <v>150</v>
      </c>
      <c r="BX247" s="20"/>
      <c r="BY247" s="20"/>
      <c r="BZ247" s="20"/>
      <c r="CL247">
        <v>1</v>
      </c>
      <c r="CP247">
        <v>1</v>
      </c>
      <c r="CT247" s="16">
        <v>14</v>
      </c>
      <c r="CU247" s="16">
        <v>15</v>
      </c>
      <c r="CV247" s="16">
        <v>14</v>
      </c>
      <c r="CW247" s="16">
        <v>15</v>
      </c>
      <c r="CX247" s="16">
        <v>15</v>
      </c>
      <c r="CY247" s="16">
        <v>16</v>
      </c>
      <c r="CZ247" s="16">
        <v>16</v>
      </c>
      <c r="DA247" s="16">
        <v>14</v>
      </c>
      <c r="DB247" s="16">
        <v>13</v>
      </c>
      <c r="DC247" s="16">
        <v>14</v>
      </c>
      <c r="DM247" t="s">
        <v>1119</v>
      </c>
      <c r="DO247" s="13">
        <v>7</v>
      </c>
      <c r="DP247" s="13">
        <v>7</v>
      </c>
      <c r="DQ247" s="13">
        <v>5</v>
      </c>
      <c r="DR247" s="13">
        <v>10</v>
      </c>
      <c r="DU247">
        <v>1</v>
      </c>
      <c r="DZ247">
        <v>1</v>
      </c>
      <c r="EA247">
        <v>1</v>
      </c>
      <c r="EF247">
        <v>4</v>
      </c>
      <c r="EH247">
        <v>1</v>
      </c>
      <c r="EI247">
        <v>1</v>
      </c>
    </row>
    <row r="248" spans="1:139" x14ac:dyDescent="0.25">
      <c r="A248" s="10">
        <v>43600.637094907404</v>
      </c>
      <c r="B248">
        <v>40</v>
      </c>
      <c r="C248">
        <v>50</v>
      </c>
      <c r="D248">
        <v>4</v>
      </c>
      <c r="E248">
        <v>3</v>
      </c>
      <c r="F248">
        <v>7</v>
      </c>
      <c r="G248">
        <v>3</v>
      </c>
      <c r="H248">
        <v>4</v>
      </c>
      <c r="I248">
        <v>6</v>
      </c>
      <c r="J248">
        <v>1</v>
      </c>
      <c r="K248">
        <v>6</v>
      </c>
      <c r="Q248" s="13">
        <v>3</v>
      </c>
      <c r="S248">
        <v>2</v>
      </c>
      <c r="AL248" s="16">
        <v>4</v>
      </c>
      <c r="AM248" s="13">
        <v>1</v>
      </c>
      <c r="AN248">
        <v>1</v>
      </c>
      <c r="AP248">
        <v>1</v>
      </c>
      <c r="AU248">
        <v>1</v>
      </c>
      <c r="AX248">
        <v>1</v>
      </c>
      <c r="BA248">
        <v>1</v>
      </c>
      <c r="BD248">
        <v>1</v>
      </c>
      <c r="BG248">
        <v>1</v>
      </c>
      <c r="BL248">
        <v>1</v>
      </c>
      <c r="BN248">
        <v>1</v>
      </c>
      <c r="BP248">
        <v>1</v>
      </c>
      <c r="BS248" s="13">
        <v>90</v>
      </c>
      <c r="BW248" s="20">
        <v>200</v>
      </c>
      <c r="BX248" s="20"/>
      <c r="BY248" s="20"/>
      <c r="BZ248" s="20"/>
      <c r="CB248">
        <v>1</v>
      </c>
      <c r="CL248">
        <v>1</v>
      </c>
      <c r="CP248">
        <v>1</v>
      </c>
      <c r="CT248" s="16">
        <v>13</v>
      </c>
      <c r="CU248" s="16">
        <v>15</v>
      </c>
      <c r="CV248" s="16">
        <v>14</v>
      </c>
      <c r="CW248" s="16">
        <v>15</v>
      </c>
      <c r="CX248" s="16">
        <v>15</v>
      </c>
      <c r="CY248" s="16">
        <v>15</v>
      </c>
      <c r="CZ248" s="16">
        <v>15</v>
      </c>
      <c r="DA248" s="16">
        <v>14</v>
      </c>
      <c r="DB248" s="16">
        <v>14</v>
      </c>
      <c r="DC248" s="16">
        <v>14</v>
      </c>
      <c r="DD248">
        <v>1</v>
      </c>
      <c r="DO248" s="13">
        <v>7</v>
      </c>
      <c r="DP248" s="13">
        <v>7</v>
      </c>
      <c r="DQ248" s="13">
        <v>5</v>
      </c>
      <c r="DR248" s="13">
        <v>10</v>
      </c>
      <c r="DU248">
        <v>1</v>
      </c>
      <c r="DV248">
        <v>1</v>
      </c>
      <c r="EA248">
        <v>1</v>
      </c>
      <c r="EF248">
        <v>7</v>
      </c>
      <c r="EH248">
        <v>2</v>
      </c>
      <c r="EI248">
        <v>2</v>
      </c>
    </row>
    <row r="249" spans="1:139" x14ac:dyDescent="0.25">
      <c r="A249" s="10">
        <v>43600.698784722219</v>
      </c>
      <c r="B249">
        <v>15</v>
      </c>
      <c r="C249">
        <v>50</v>
      </c>
      <c r="D249">
        <v>3</v>
      </c>
      <c r="E249">
        <v>1</v>
      </c>
      <c r="F249">
        <v>7</v>
      </c>
      <c r="G249">
        <v>3</v>
      </c>
      <c r="H249">
        <v>4</v>
      </c>
      <c r="I249">
        <v>2</v>
      </c>
      <c r="J249">
        <v>1</v>
      </c>
      <c r="K249">
        <v>6</v>
      </c>
      <c r="Q249" s="13">
        <v>11</v>
      </c>
      <c r="S249">
        <v>2</v>
      </c>
      <c r="AL249" s="16">
        <v>4</v>
      </c>
      <c r="AM249" s="13">
        <v>1</v>
      </c>
      <c r="AN249">
        <v>1</v>
      </c>
      <c r="AO249" t="s">
        <v>1127</v>
      </c>
      <c r="AP249">
        <v>1</v>
      </c>
      <c r="AU249">
        <v>1</v>
      </c>
      <c r="AX249">
        <v>1</v>
      </c>
      <c r="BA249">
        <v>1</v>
      </c>
      <c r="BD249">
        <v>1</v>
      </c>
      <c r="BG249">
        <v>1</v>
      </c>
      <c r="BH249">
        <v>1</v>
      </c>
      <c r="BL249">
        <v>1</v>
      </c>
      <c r="BN249">
        <v>1</v>
      </c>
      <c r="BO249">
        <v>1</v>
      </c>
      <c r="BP249">
        <v>1</v>
      </c>
      <c r="BS249" s="13">
        <v>100</v>
      </c>
      <c r="BW249" s="20">
        <v>150</v>
      </c>
      <c r="BX249" s="20">
        <v>100</v>
      </c>
      <c r="BY249" s="20"/>
      <c r="BZ249" s="20"/>
      <c r="CF249">
        <v>1</v>
      </c>
      <c r="CI249">
        <v>1</v>
      </c>
      <c r="CJ249" t="s">
        <v>1128</v>
      </c>
      <c r="CL249">
        <v>1</v>
      </c>
      <c r="CP249">
        <v>1</v>
      </c>
      <c r="CT249" s="16">
        <v>14</v>
      </c>
      <c r="CU249" s="16">
        <v>15</v>
      </c>
      <c r="CV249" s="16">
        <v>13</v>
      </c>
      <c r="CW249" s="16">
        <v>14</v>
      </c>
      <c r="CX249" s="16">
        <v>15</v>
      </c>
      <c r="CY249" s="16">
        <v>16</v>
      </c>
      <c r="CZ249" s="16">
        <v>13</v>
      </c>
      <c r="DA249" s="16">
        <v>13</v>
      </c>
      <c r="DB249" s="16">
        <v>13</v>
      </c>
      <c r="DC249" s="16">
        <v>13</v>
      </c>
      <c r="DG249">
        <v>1</v>
      </c>
      <c r="DH249">
        <v>1</v>
      </c>
      <c r="DI249">
        <v>1</v>
      </c>
      <c r="DM249" t="s">
        <v>1129</v>
      </c>
      <c r="DN249" t="s">
        <v>1130</v>
      </c>
      <c r="DO249" s="13">
        <v>5</v>
      </c>
      <c r="DP249" s="13">
        <v>5</v>
      </c>
      <c r="DQ249" s="13">
        <v>5</v>
      </c>
      <c r="DR249" s="13">
        <v>10</v>
      </c>
      <c r="DU249">
        <v>1</v>
      </c>
      <c r="DV249">
        <v>1</v>
      </c>
      <c r="EA249">
        <v>1</v>
      </c>
      <c r="EF249">
        <v>5</v>
      </c>
      <c r="EH249">
        <v>2</v>
      </c>
      <c r="EI249">
        <v>2</v>
      </c>
    </row>
    <row r="250" spans="1:139" x14ac:dyDescent="0.25">
      <c r="A250" s="10">
        <v>43601.557384259257</v>
      </c>
      <c r="D250">
        <v>4</v>
      </c>
      <c r="E250">
        <v>1</v>
      </c>
      <c r="F250">
        <v>6</v>
      </c>
      <c r="G250">
        <v>2</v>
      </c>
      <c r="H250">
        <v>2</v>
      </c>
      <c r="I250">
        <v>6</v>
      </c>
      <c r="J250">
        <v>2</v>
      </c>
      <c r="K250">
        <v>6</v>
      </c>
      <c r="Q250" s="13">
        <v>16</v>
      </c>
      <c r="S250">
        <v>2</v>
      </c>
      <c r="AL250" s="16">
        <v>4</v>
      </c>
      <c r="AM250" s="13">
        <v>7</v>
      </c>
      <c r="AN250">
        <v>1</v>
      </c>
      <c r="AP250">
        <v>1</v>
      </c>
      <c r="AU250">
        <v>1</v>
      </c>
      <c r="AX250">
        <v>1</v>
      </c>
      <c r="BA250">
        <v>1</v>
      </c>
      <c r="BD250">
        <v>1</v>
      </c>
      <c r="BG250">
        <v>1</v>
      </c>
      <c r="BH250">
        <v>1</v>
      </c>
      <c r="BK250" t="s">
        <v>914</v>
      </c>
      <c r="BL250">
        <v>2</v>
      </c>
      <c r="BN250">
        <v>1</v>
      </c>
      <c r="BO250">
        <v>1</v>
      </c>
      <c r="BP250">
        <v>1</v>
      </c>
      <c r="BS250" s="13">
        <v>90</v>
      </c>
      <c r="BW250" s="20"/>
      <c r="BX250" s="20"/>
      <c r="BY250" s="20"/>
      <c r="BZ250" s="20"/>
      <c r="CA250">
        <v>1</v>
      </c>
      <c r="CL250">
        <v>1</v>
      </c>
      <c r="CP250">
        <v>1</v>
      </c>
      <c r="CT250" s="16">
        <v>14</v>
      </c>
      <c r="CU250" s="16">
        <v>16</v>
      </c>
      <c r="CV250" s="16">
        <v>14</v>
      </c>
      <c r="CW250" s="16">
        <v>14</v>
      </c>
      <c r="CX250" s="16">
        <v>14</v>
      </c>
      <c r="CY250" s="16">
        <v>14</v>
      </c>
      <c r="CZ250" s="16">
        <v>14</v>
      </c>
      <c r="DA250" s="16">
        <v>14</v>
      </c>
      <c r="DB250" s="16">
        <v>14</v>
      </c>
      <c r="DC250" s="16">
        <v>14</v>
      </c>
      <c r="DI250">
        <v>1</v>
      </c>
      <c r="DJ250">
        <v>1</v>
      </c>
      <c r="DO250" s="13">
        <v>6</v>
      </c>
      <c r="DP250" s="13">
        <v>7</v>
      </c>
      <c r="DQ250" s="13">
        <v>6</v>
      </c>
      <c r="DR250" s="13">
        <v>7</v>
      </c>
      <c r="DU250">
        <v>1</v>
      </c>
      <c r="DY250">
        <v>1</v>
      </c>
      <c r="ED250">
        <v>1</v>
      </c>
      <c r="EF250">
        <v>6</v>
      </c>
      <c r="EH250">
        <v>2</v>
      </c>
      <c r="EI250">
        <v>2</v>
      </c>
    </row>
    <row r="251" spans="1:139" x14ac:dyDescent="0.25">
      <c r="A251" s="10">
        <v>43601.959236111114</v>
      </c>
      <c r="B251">
        <v>72</v>
      </c>
      <c r="C251">
        <v>98</v>
      </c>
      <c r="D251">
        <v>4</v>
      </c>
      <c r="E251">
        <v>4</v>
      </c>
      <c r="F251">
        <v>6</v>
      </c>
      <c r="G251">
        <v>4</v>
      </c>
      <c r="H251">
        <v>2</v>
      </c>
      <c r="I251">
        <v>6</v>
      </c>
      <c r="J251">
        <v>2</v>
      </c>
      <c r="K251">
        <v>6</v>
      </c>
      <c r="Q251" s="13">
        <v>3</v>
      </c>
      <c r="S251">
        <v>1</v>
      </c>
      <c r="W251">
        <v>1</v>
      </c>
      <c r="AE251">
        <v>1</v>
      </c>
      <c r="AL251" s="16">
        <v>4</v>
      </c>
      <c r="AM251" s="13">
        <v>5</v>
      </c>
      <c r="AN251">
        <v>3</v>
      </c>
      <c r="AO251" t="s">
        <v>1190</v>
      </c>
      <c r="AP251">
        <v>1</v>
      </c>
      <c r="AU251">
        <v>1</v>
      </c>
      <c r="AV251">
        <v>1</v>
      </c>
      <c r="AY251">
        <v>1</v>
      </c>
      <c r="BB251">
        <v>1</v>
      </c>
      <c r="BG251">
        <v>1</v>
      </c>
      <c r="BJ251">
        <v>1</v>
      </c>
      <c r="BL251">
        <v>2</v>
      </c>
      <c r="BN251">
        <v>1</v>
      </c>
      <c r="BP251">
        <v>1</v>
      </c>
      <c r="BS251" s="13">
        <v>100</v>
      </c>
      <c r="BW251" s="20">
        <v>300</v>
      </c>
      <c r="BX251" s="20">
        <v>125</v>
      </c>
      <c r="BY251" s="20">
        <v>100</v>
      </c>
      <c r="BZ251" s="20"/>
      <c r="CC251">
        <v>1</v>
      </c>
      <c r="CD251">
        <v>1</v>
      </c>
      <c r="CG251">
        <v>1</v>
      </c>
      <c r="CK251" t="s">
        <v>1191</v>
      </c>
      <c r="CL251">
        <v>1</v>
      </c>
      <c r="CP251">
        <v>1</v>
      </c>
      <c r="CT251" s="16">
        <v>13</v>
      </c>
      <c r="CU251" s="16">
        <v>14</v>
      </c>
      <c r="CV251" s="16">
        <v>13</v>
      </c>
      <c r="CW251" s="16">
        <v>13</v>
      </c>
      <c r="CX251" s="16">
        <v>14</v>
      </c>
      <c r="CY251" s="16">
        <v>13</v>
      </c>
      <c r="CZ251" s="16">
        <v>13</v>
      </c>
      <c r="DA251" s="16">
        <v>13</v>
      </c>
      <c r="DB251" s="16">
        <v>13</v>
      </c>
      <c r="DC251" s="16">
        <v>13</v>
      </c>
      <c r="DD251">
        <v>1</v>
      </c>
      <c r="DE251">
        <v>1</v>
      </c>
      <c r="DM251" t="s">
        <v>1192</v>
      </c>
      <c r="DN251" t="s">
        <v>1193</v>
      </c>
      <c r="DO251" s="13">
        <v>7</v>
      </c>
      <c r="DP251" s="13">
        <v>8</v>
      </c>
      <c r="DQ251" s="13">
        <v>5</v>
      </c>
      <c r="DR251" s="13">
        <v>8</v>
      </c>
      <c r="DU251">
        <v>1</v>
      </c>
      <c r="DV251">
        <v>1</v>
      </c>
      <c r="EA251">
        <v>1</v>
      </c>
      <c r="EF251">
        <v>4</v>
      </c>
      <c r="EG251" t="s">
        <v>1194</v>
      </c>
      <c r="EH251">
        <v>1</v>
      </c>
      <c r="EI251">
        <v>1</v>
      </c>
    </row>
    <row r="252" spans="1:139" x14ac:dyDescent="0.25">
      <c r="A252" s="10">
        <v>43619.515219907407</v>
      </c>
      <c r="B252">
        <v>0</v>
      </c>
      <c r="C252">
        <v>0</v>
      </c>
      <c r="D252">
        <v>2</v>
      </c>
      <c r="E252">
        <v>2</v>
      </c>
      <c r="F252">
        <v>6</v>
      </c>
      <c r="G252">
        <v>1</v>
      </c>
      <c r="H252">
        <v>4</v>
      </c>
      <c r="I252">
        <v>6</v>
      </c>
      <c r="J252">
        <v>1</v>
      </c>
      <c r="K252">
        <v>6</v>
      </c>
      <c r="Q252" s="13">
        <v>11</v>
      </c>
      <c r="S252">
        <v>3</v>
      </c>
      <c r="AL252" s="16">
        <v>3</v>
      </c>
      <c r="AM252" s="13">
        <v>6</v>
      </c>
      <c r="AN252">
        <v>1</v>
      </c>
      <c r="AP252">
        <v>1</v>
      </c>
      <c r="AU252">
        <v>1</v>
      </c>
      <c r="AX252">
        <v>1</v>
      </c>
      <c r="BA252">
        <v>1</v>
      </c>
      <c r="BD252">
        <v>1</v>
      </c>
      <c r="BG252">
        <v>1</v>
      </c>
      <c r="BJ252">
        <v>1</v>
      </c>
      <c r="BL252">
        <v>1</v>
      </c>
      <c r="BN252">
        <v>1</v>
      </c>
      <c r="BO252">
        <v>1</v>
      </c>
      <c r="BS252" s="13">
        <v>90</v>
      </c>
      <c r="BT252">
        <v>2</v>
      </c>
      <c r="BU252">
        <v>1</v>
      </c>
      <c r="BV252">
        <v>3</v>
      </c>
      <c r="BW252" s="20">
        <v>200</v>
      </c>
      <c r="BX252" s="20">
        <v>100</v>
      </c>
      <c r="BY252" s="20">
        <v>75</v>
      </c>
      <c r="BZ252" s="20"/>
      <c r="CL252">
        <v>1</v>
      </c>
      <c r="CP252">
        <v>1</v>
      </c>
      <c r="CT252" s="16">
        <v>15</v>
      </c>
      <c r="CU252" s="16">
        <v>16</v>
      </c>
      <c r="CV252" s="16">
        <v>15</v>
      </c>
      <c r="CW252" s="16">
        <v>15</v>
      </c>
      <c r="CX252" s="16">
        <v>15</v>
      </c>
      <c r="CY252" s="16">
        <v>15</v>
      </c>
      <c r="CZ252" s="16">
        <v>15</v>
      </c>
      <c r="DA252" s="16">
        <v>15</v>
      </c>
      <c r="DB252" s="16">
        <v>15</v>
      </c>
      <c r="DC252" s="16">
        <v>15</v>
      </c>
      <c r="DD252">
        <v>1</v>
      </c>
      <c r="DM252" t="s">
        <v>1247</v>
      </c>
      <c r="DN252" t="s">
        <v>1248</v>
      </c>
      <c r="DO252" s="13">
        <v>7</v>
      </c>
      <c r="DP252" s="13">
        <v>7</v>
      </c>
      <c r="DQ252" s="13">
        <v>7</v>
      </c>
      <c r="DR252" s="13">
        <v>9</v>
      </c>
      <c r="DU252">
        <v>1</v>
      </c>
      <c r="DV252">
        <v>1</v>
      </c>
      <c r="EA252">
        <v>1</v>
      </c>
      <c r="EF252">
        <v>6</v>
      </c>
      <c r="EH252">
        <v>2</v>
      </c>
      <c r="EI252">
        <v>2</v>
      </c>
    </row>
    <row r="253" spans="1:139" x14ac:dyDescent="0.25">
      <c r="A253" s="10">
        <v>43619.59920138889</v>
      </c>
      <c r="B253">
        <v>24</v>
      </c>
      <c r="C253">
        <v>34</v>
      </c>
      <c r="D253">
        <v>4</v>
      </c>
      <c r="E253">
        <v>5</v>
      </c>
      <c r="F253">
        <v>3</v>
      </c>
      <c r="G253">
        <v>4</v>
      </c>
      <c r="H253">
        <v>2</v>
      </c>
      <c r="I253">
        <v>5</v>
      </c>
      <c r="J253">
        <v>2</v>
      </c>
      <c r="K253">
        <v>6</v>
      </c>
      <c r="Q253" s="13">
        <v>3</v>
      </c>
      <c r="S253">
        <v>2</v>
      </c>
      <c r="AL253" s="16">
        <v>5</v>
      </c>
      <c r="AM253" s="13">
        <v>8</v>
      </c>
      <c r="AN253">
        <v>1</v>
      </c>
      <c r="AO253" t="s">
        <v>1260</v>
      </c>
      <c r="AP253">
        <v>1</v>
      </c>
      <c r="AT253">
        <v>1</v>
      </c>
      <c r="AX253">
        <v>1</v>
      </c>
      <c r="AZ253">
        <v>1</v>
      </c>
      <c r="BC253">
        <v>1</v>
      </c>
      <c r="BF253">
        <v>1</v>
      </c>
      <c r="BH253">
        <v>1</v>
      </c>
      <c r="BL253">
        <v>2</v>
      </c>
      <c r="BN253">
        <v>1</v>
      </c>
      <c r="BS253" s="13">
        <v>85</v>
      </c>
      <c r="BT253">
        <v>1</v>
      </c>
      <c r="BU253">
        <v>2</v>
      </c>
      <c r="BV253">
        <v>3</v>
      </c>
      <c r="BW253" s="20">
        <v>400</v>
      </c>
      <c r="BX253" s="20">
        <v>200</v>
      </c>
      <c r="BY253" s="20">
        <v>300</v>
      </c>
      <c r="BZ253" s="20"/>
      <c r="CD253">
        <v>1</v>
      </c>
      <c r="CL253">
        <v>1</v>
      </c>
      <c r="CP253">
        <v>1</v>
      </c>
      <c r="CT253" s="16">
        <v>13</v>
      </c>
      <c r="CU253" s="16">
        <v>16</v>
      </c>
      <c r="CV253" s="16">
        <v>14</v>
      </c>
      <c r="CW253" s="16">
        <v>15</v>
      </c>
      <c r="CX253" s="16">
        <v>15</v>
      </c>
      <c r="CY253" s="16">
        <v>15</v>
      </c>
      <c r="CZ253" s="16">
        <v>16</v>
      </c>
      <c r="DA253" s="16">
        <v>13</v>
      </c>
      <c r="DB253" s="16">
        <v>14</v>
      </c>
      <c r="DC253" s="16">
        <v>13</v>
      </c>
      <c r="DD253">
        <v>1</v>
      </c>
      <c r="DE253">
        <v>1</v>
      </c>
      <c r="DM253" t="s">
        <v>1261</v>
      </c>
      <c r="DN253" t="s">
        <v>1262</v>
      </c>
      <c r="DO253" s="13">
        <v>6</v>
      </c>
      <c r="DP253" s="13">
        <v>8</v>
      </c>
      <c r="DQ253" s="13">
        <v>6</v>
      </c>
      <c r="DR253" s="13">
        <v>8</v>
      </c>
      <c r="DU253">
        <v>1</v>
      </c>
      <c r="DV253">
        <v>1</v>
      </c>
      <c r="EA253">
        <v>1</v>
      </c>
      <c r="EF253">
        <v>4</v>
      </c>
      <c r="EG253" t="s">
        <v>1263</v>
      </c>
      <c r="EH253">
        <v>1</v>
      </c>
      <c r="EI253">
        <v>1</v>
      </c>
    </row>
    <row r="254" spans="1:139" x14ac:dyDescent="0.25">
      <c r="A254" s="10">
        <v>43619.642222222225</v>
      </c>
      <c r="B254">
        <v>60</v>
      </c>
      <c r="C254">
        <v>75</v>
      </c>
      <c r="D254">
        <v>5</v>
      </c>
      <c r="E254">
        <v>3</v>
      </c>
      <c r="F254">
        <v>5</v>
      </c>
      <c r="G254">
        <v>3</v>
      </c>
      <c r="H254">
        <v>4</v>
      </c>
      <c r="I254">
        <v>2</v>
      </c>
      <c r="J254">
        <v>1</v>
      </c>
      <c r="K254">
        <v>6</v>
      </c>
      <c r="Q254" s="13">
        <v>1</v>
      </c>
      <c r="S254">
        <v>1</v>
      </c>
      <c r="Z254">
        <v>1</v>
      </c>
      <c r="AL254" s="16">
        <v>4</v>
      </c>
      <c r="AM254" s="13">
        <v>7</v>
      </c>
      <c r="AN254">
        <v>1</v>
      </c>
      <c r="AP254">
        <v>1</v>
      </c>
      <c r="AS254">
        <v>1</v>
      </c>
      <c r="AX254">
        <v>1</v>
      </c>
      <c r="AY254">
        <v>1</v>
      </c>
      <c r="BC254">
        <v>1</v>
      </c>
      <c r="BG254">
        <v>1</v>
      </c>
      <c r="BJ254">
        <v>1</v>
      </c>
      <c r="BL254">
        <v>1</v>
      </c>
      <c r="BN254">
        <v>1</v>
      </c>
      <c r="BO254">
        <v>1</v>
      </c>
      <c r="BS254" s="13">
        <v>80</v>
      </c>
      <c r="BT254">
        <v>1</v>
      </c>
      <c r="BU254">
        <v>2</v>
      </c>
      <c r="BV254">
        <v>3</v>
      </c>
      <c r="BW254" s="20">
        <v>350</v>
      </c>
      <c r="BX254" s="20">
        <v>150</v>
      </c>
      <c r="BY254" s="20">
        <v>150</v>
      </c>
      <c r="BZ254" s="20"/>
      <c r="CB254">
        <v>1</v>
      </c>
      <c r="CK254" t="s">
        <v>1271</v>
      </c>
      <c r="CL254">
        <v>1</v>
      </c>
      <c r="CP254">
        <v>1</v>
      </c>
      <c r="CT254" s="16">
        <v>14</v>
      </c>
      <c r="CU254" s="16">
        <v>14</v>
      </c>
      <c r="CV254" s="16">
        <v>14</v>
      </c>
      <c r="CW254" s="16">
        <v>14</v>
      </c>
      <c r="CX254" s="16">
        <v>14</v>
      </c>
      <c r="CY254" s="16">
        <v>14</v>
      </c>
      <c r="CZ254" s="16">
        <v>14</v>
      </c>
      <c r="DA254" s="16">
        <v>14</v>
      </c>
      <c r="DB254" s="16">
        <v>14</v>
      </c>
      <c r="DC254" s="16">
        <v>14</v>
      </c>
      <c r="DD254">
        <v>1</v>
      </c>
      <c r="DG254">
        <v>1</v>
      </c>
      <c r="DJ254">
        <v>1</v>
      </c>
      <c r="DM254" t="s">
        <v>1272</v>
      </c>
      <c r="DN254" t="s">
        <v>1273</v>
      </c>
      <c r="DO254" s="13">
        <v>5</v>
      </c>
      <c r="DP254" s="13">
        <v>5</v>
      </c>
      <c r="DQ254" s="13">
        <v>5</v>
      </c>
      <c r="DR254" s="13">
        <v>10</v>
      </c>
      <c r="DU254">
        <v>1</v>
      </c>
      <c r="DV254">
        <v>1</v>
      </c>
      <c r="EA254">
        <v>1</v>
      </c>
      <c r="EF254">
        <v>5</v>
      </c>
      <c r="EG254" t="s">
        <v>1274</v>
      </c>
      <c r="EH254">
        <v>2</v>
      </c>
      <c r="EI254">
        <v>1</v>
      </c>
    </row>
    <row r="255" spans="1:139" x14ac:dyDescent="0.25">
      <c r="A255" s="10">
        <v>43619.675000000003</v>
      </c>
      <c r="B255">
        <v>10</v>
      </c>
      <c r="C255">
        <v>10</v>
      </c>
      <c r="D255">
        <v>3</v>
      </c>
      <c r="E255">
        <v>3</v>
      </c>
      <c r="F255">
        <v>4</v>
      </c>
      <c r="G255">
        <v>3</v>
      </c>
      <c r="H255">
        <v>2</v>
      </c>
      <c r="I255">
        <v>6</v>
      </c>
      <c r="J255">
        <v>2</v>
      </c>
      <c r="K255">
        <v>6</v>
      </c>
      <c r="Q255" s="13">
        <v>1</v>
      </c>
      <c r="S255">
        <v>1</v>
      </c>
      <c r="Z255">
        <v>1</v>
      </c>
      <c r="AH255">
        <v>1</v>
      </c>
      <c r="AL255" s="16">
        <v>3</v>
      </c>
      <c r="AM255" s="13">
        <v>6</v>
      </c>
      <c r="AN255">
        <v>1</v>
      </c>
      <c r="AO255" t="s">
        <v>1280</v>
      </c>
      <c r="AP255">
        <v>1</v>
      </c>
      <c r="AU255">
        <v>1</v>
      </c>
      <c r="AX255">
        <v>1</v>
      </c>
      <c r="BA255">
        <v>1</v>
      </c>
      <c r="BD255">
        <v>1</v>
      </c>
      <c r="BG255">
        <v>1</v>
      </c>
      <c r="BJ255">
        <v>1</v>
      </c>
      <c r="BL255">
        <v>2</v>
      </c>
      <c r="BN255">
        <v>1</v>
      </c>
      <c r="BO255">
        <v>1</v>
      </c>
      <c r="BP255">
        <v>1</v>
      </c>
      <c r="BS255" s="13">
        <v>97</v>
      </c>
      <c r="BT255">
        <v>2</v>
      </c>
      <c r="BU255">
        <v>1</v>
      </c>
      <c r="BV255">
        <v>3</v>
      </c>
      <c r="BW255" s="20">
        <v>350</v>
      </c>
      <c r="BX255" s="20"/>
      <c r="BY255" s="20"/>
      <c r="BZ255" s="20"/>
      <c r="CK255" t="s">
        <v>1281</v>
      </c>
      <c r="CL255">
        <v>1</v>
      </c>
      <c r="CT255" s="16">
        <v>13</v>
      </c>
      <c r="CU255" s="16">
        <v>14</v>
      </c>
      <c r="CV255" s="16">
        <v>13</v>
      </c>
      <c r="CW255" s="16">
        <v>14</v>
      </c>
      <c r="CX255" s="16">
        <v>16</v>
      </c>
      <c r="CY255" s="16">
        <v>14</v>
      </c>
      <c r="CZ255" s="16">
        <v>15</v>
      </c>
      <c r="DA255" s="16">
        <v>13</v>
      </c>
      <c r="DB255" s="16">
        <v>13</v>
      </c>
      <c r="DC255" s="16">
        <v>13</v>
      </c>
      <c r="DD255">
        <v>1</v>
      </c>
      <c r="DJ255">
        <v>1</v>
      </c>
      <c r="DM255" t="s">
        <v>1282</v>
      </c>
      <c r="DN255" t="s">
        <v>1283</v>
      </c>
      <c r="DO255" s="13">
        <v>5</v>
      </c>
      <c r="DP255" s="13">
        <v>7</v>
      </c>
      <c r="DQ255" s="13">
        <v>5</v>
      </c>
      <c r="DR255" s="13">
        <v>8</v>
      </c>
      <c r="DU255">
        <v>1</v>
      </c>
      <c r="DY255">
        <v>1</v>
      </c>
      <c r="EE255">
        <v>1</v>
      </c>
      <c r="EF255">
        <v>6</v>
      </c>
      <c r="EG255" t="s">
        <v>1284</v>
      </c>
      <c r="EH255">
        <v>2</v>
      </c>
      <c r="EI255">
        <v>2</v>
      </c>
    </row>
    <row r="256" spans="1:139" x14ac:dyDescent="0.25">
      <c r="A256" s="10">
        <v>43619.696180555555</v>
      </c>
      <c r="B256">
        <v>7</v>
      </c>
      <c r="C256">
        <v>5</v>
      </c>
      <c r="D256">
        <v>4</v>
      </c>
      <c r="E256">
        <v>1</v>
      </c>
      <c r="F256">
        <v>5</v>
      </c>
      <c r="G256">
        <v>2</v>
      </c>
      <c r="H256">
        <v>2</v>
      </c>
      <c r="I256">
        <v>4</v>
      </c>
      <c r="J256">
        <v>2</v>
      </c>
      <c r="K256">
        <v>6</v>
      </c>
      <c r="Q256" s="13">
        <v>11</v>
      </c>
      <c r="S256">
        <v>1</v>
      </c>
      <c r="W256">
        <v>1</v>
      </c>
      <c r="AB256">
        <v>1</v>
      </c>
      <c r="AG256">
        <v>1</v>
      </c>
      <c r="AL256" s="16">
        <v>4</v>
      </c>
      <c r="AM256" s="13">
        <v>8</v>
      </c>
      <c r="AN256">
        <v>1</v>
      </c>
      <c r="AO256" t="s">
        <v>1289</v>
      </c>
      <c r="AP256">
        <v>1</v>
      </c>
      <c r="AU256">
        <v>1</v>
      </c>
      <c r="AX256">
        <v>1</v>
      </c>
      <c r="BA256">
        <v>1</v>
      </c>
      <c r="BD256">
        <v>1</v>
      </c>
      <c r="BE256">
        <v>1</v>
      </c>
      <c r="BJ256">
        <v>1</v>
      </c>
      <c r="BL256">
        <v>1</v>
      </c>
      <c r="BN256">
        <v>1</v>
      </c>
      <c r="BS256" s="13">
        <v>90</v>
      </c>
      <c r="BT256">
        <v>1</v>
      </c>
      <c r="BU256">
        <v>2</v>
      </c>
      <c r="BV256">
        <v>3</v>
      </c>
      <c r="BW256" s="20">
        <v>200</v>
      </c>
      <c r="BX256" s="20"/>
      <c r="BY256" s="20"/>
      <c r="BZ256" s="20"/>
      <c r="CC256">
        <v>1</v>
      </c>
      <c r="CK256" t="s">
        <v>1290</v>
      </c>
      <c r="CL256">
        <v>1</v>
      </c>
      <c r="CP256">
        <v>1</v>
      </c>
      <c r="CT256" s="16">
        <v>14</v>
      </c>
      <c r="CU256" s="16">
        <v>16</v>
      </c>
      <c r="CV256" s="16">
        <v>14</v>
      </c>
      <c r="CW256" s="16">
        <v>15</v>
      </c>
      <c r="CX256" s="16">
        <v>14</v>
      </c>
      <c r="CY256" s="16">
        <v>15</v>
      </c>
      <c r="CZ256" s="16">
        <v>15</v>
      </c>
      <c r="DA256" s="16">
        <v>15</v>
      </c>
      <c r="DB256" s="16">
        <v>14</v>
      </c>
      <c r="DC256" s="16">
        <v>14</v>
      </c>
      <c r="DD256">
        <v>1</v>
      </c>
      <c r="DF256">
        <v>1</v>
      </c>
      <c r="DI256">
        <v>1</v>
      </c>
      <c r="DO256" s="13">
        <v>6</v>
      </c>
      <c r="DP256" s="13">
        <v>7</v>
      </c>
      <c r="DQ256" s="13">
        <v>5</v>
      </c>
      <c r="DR256" s="13">
        <v>8</v>
      </c>
      <c r="DU256">
        <v>1</v>
      </c>
      <c r="DY256">
        <v>1</v>
      </c>
      <c r="EA256">
        <v>1</v>
      </c>
      <c r="EF256">
        <v>4</v>
      </c>
      <c r="EH256">
        <v>2</v>
      </c>
      <c r="EI256">
        <v>2</v>
      </c>
    </row>
    <row r="257" spans="1:139" x14ac:dyDescent="0.25">
      <c r="A257" s="10">
        <v>43619.869201388887</v>
      </c>
      <c r="B257">
        <v>42</v>
      </c>
      <c r="D257">
        <v>4</v>
      </c>
      <c r="E257">
        <v>2</v>
      </c>
      <c r="F257">
        <v>6</v>
      </c>
      <c r="G257">
        <v>6</v>
      </c>
      <c r="H257">
        <v>4</v>
      </c>
      <c r="I257">
        <v>3</v>
      </c>
      <c r="J257">
        <v>1</v>
      </c>
      <c r="K257">
        <v>6</v>
      </c>
      <c r="Q257" s="13">
        <v>1</v>
      </c>
      <c r="S257">
        <v>1</v>
      </c>
      <c r="Z257">
        <v>1</v>
      </c>
      <c r="AH257">
        <v>1</v>
      </c>
      <c r="AL257" s="16">
        <v>4</v>
      </c>
      <c r="AM257" s="13">
        <v>6</v>
      </c>
      <c r="AN257">
        <v>1</v>
      </c>
      <c r="AP257">
        <v>1</v>
      </c>
      <c r="AU257">
        <v>1</v>
      </c>
      <c r="AX257">
        <v>1</v>
      </c>
      <c r="AZ257">
        <v>1</v>
      </c>
      <c r="BC257">
        <v>1</v>
      </c>
      <c r="BG257">
        <v>1</v>
      </c>
      <c r="BJ257">
        <v>1</v>
      </c>
      <c r="BL257">
        <v>2</v>
      </c>
      <c r="BN257">
        <v>1</v>
      </c>
      <c r="BO257">
        <v>1</v>
      </c>
      <c r="BP257">
        <v>1</v>
      </c>
      <c r="BS257" s="13">
        <v>90</v>
      </c>
      <c r="BW257" s="20">
        <v>400</v>
      </c>
      <c r="BX257" s="20">
        <v>250</v>
      </c>
      <c r="BY257" s="20">
        <v>280</v>
      </c>
      <c r="BZ257" s="20">
        <v>120</v>
      </c>
      <c r="CC257">
        <v>1</v>
      </c>
      <c r="CI257">
        <v>1</v>
      </c>
      <c r="CJ257" t="s">
        <v>1309</v>
      </c>
      <c r="CL257">
        <v>1</v>
      </c>
      <c r="CP257">
        <v>1</v>
      </c>
      <c r="CT257" s="16">
        <v>14</v>
      </c>
      <c r="CU257" s="16">
        <v>16</v>
      </c>
      <c r="CV257" s="16">
        <v>13</v>
      </c>
      <c r="CW257" s="16">
        <v>14</v>
      </c>
      <c r="CX257" s="16">
        <v>14</v>
      </c>
      <c r="CY257" s="16">
        <v>14</v>
      </c>
      <c r="CZ257" s="16">
        <v>14</v>
      </c>
      <c r="DA257" s="16">
        <v>14</v>
      </c>
      <c r="DB257" s="16">
        <v>13</v>
      </c>
      <c r="DC257" s="16">
        <v>14</v>
      </c>
      <c r="DD257">
        <v>1</v>
      </c>
      <c r="DH257">
        <v>1</v>
      </c>
      <c r="DI257">
        <v>1</v>
      </c>
      <c r="DJ257">
        <v>1</v>
      </c>
      <c r="DM257" t="s">
        <v>1310</v>
      </c>
      <c r="DN257" t="s">
        <v>1311</v>
      </c>
      <c r="DO257" s="13">
        <v>6</v>
      </c>
      <c r="DP257" s="13">
        <v>7</v>
      </c>
      <c r="DQ257" s="13">
        <v>5</v>
      </c>
      <c r="DR257" s="13">
        <v>8</v>
      </c>
      <c r="DU257">
        <v>1</v>
      </c>
      <c r="DV257">
        <v>1</v>
      </c>
      <c r="ED257">
        <v>1</v>
      </c>
      <c r="EF257">
        <v>7</v>
      </c>
      <c r="EH257">
        <v>2</v>
      </c>
      <c r="EI257">
        <v>1</v>
      </c>
    </row>
    <row r="258" spans="1:139" x14ac:dyDescent="0.25">
      <c r="A258" s="10">
        <v>43619.91510416667</v>
      </c>
      <c r="B258">
        <v>35</v>
      </c>
      <c r="C258">
        <v>80</v>
      </c>
      <c r="D258">
        <v>6</v>
      </c>
      <c r="E258">
        <v>6</v>
      </c>
      <c r="F258">
        <v>5</v>
      </c>
      <c r="G258">
        <v>6</v>
      </c>
      <c r="H258">
        <v>1</v>
      </c>
      <c r="I258">
        <v>2</v>
      </c>
      <c r="J258">
        <v>1</v>
      </c>
      <c r="K258">
        <v>6</v>
      </c>
      <c r="Q258" s="13">
        <v>4</v>
      </c>
      <c r="S258">
        <v>1</v>
      </c>
      <c r="AB258">
        <v>1</v>
      </c>
      <c r="AL258" s="16">
        <v>5</v>
      </c>
      <c r="AM258" s="13">
        <v>1</v>
      </c>
      <c r="AN258">
        <v>1</v>
      </c>
      <c r="AO258" t="s">
        <v>1313</v>
      </c>
      <c r="AP258">
        <v>1</v>
      </c>
      <c r="AU258">
        <v>1</v>
      </c>
      <c r="AX258">
        <v>1</v>
      </c>
      <c r="AY258">
        <v>1</v>
      </c>
      <c r="BD258">
        <v>1</v>
      </c>
      <c r="BH258">
        <v>1</v>
      </c>
      <c r="BK258" t="s">
        <v>1314</v>
      </c>
      <c r="BL258">
        <v>2</v>
      </c>
      <c r="BN258">
        <v>1</v>
      </c>
      <c r="BP258">
        <v>1</v>
      </c>
      <c r="BS258" s="13">
        <v>95</v>
      </c>
      <c r="BT258">
        <v>1</v>
      </c>
      <c r="BU258">
        <v>2</v>
      </c>
      <c r="BV258">
        <v>3</v>
      </c>
      <c r="BW258" s="20">
        <v>200</v>
      </c>
      <c r="BX258" s="20"/>
      <c r="BY258" s="20">
        <v>140</v>
      </c>
      <c r="BZ258" s="20"/>
      <c r="CI258">
        <v>1</v>
      </c>
      <c r="CJ258" t="s">
        <v>1315</v>
      </c>
      <c r="CK258" t="s">
        <v>1316</v>
      </c>
      <c r="CL258">
        <v>1</v>
      </c>
      <c r="CP258">
        <v>1</v>
      </c>
      <c r="CT258" s="16">
        <v>14</v>
      </c>
      <c r="CU258" s="16">
        <v>14</v>
      </c>
      <c r="CV258" s="16">
        <v>14</v>
      </c>
      <c r="CY258" s="16">
        <v>13</v>
      </c>
      <c r="CZ258" s="16">
        <v>13</v>
      </c>
      <c r="DA258" s="16">
        <v>13</v>
      </c>
      <c r="DB258" s="16">
        <v>13</v>
      </c>
      <c r="DC258" s="16">
        <v>14</v>
      </c>
      <c r="DD258">
        <v>1</v>
      </c>
      <c r="DF258">
        <v>1</v>
      </c>
      <c r="DH258">
        <v>1</v>
      </c>
      <c r="DM258" t="s">
        <v>1317</v>
      </c>
      <c r="DN258" t="s">
        <v>1318</v>
      </c>
      <c r="DO258" s="13">
        <v>8</v>
      </c>
      <c r="DP258" s="13">
        <v>8</v>
      </c>
      <c r="DQ258" s="13">
        <v>5</v>
      </c>
      <c r="DR258" s="13">
        <v>10</v>
      </c>
      <c r="DU258">
        <v>1</v>
      </c>
      <c r="DV258">
        <v>1</v>
      </c>
      <c r="ED258">
        <v>1</v>
      </c>
      <c r="EF258">
        <v>7</v>
      </c>
      <c r="EH258">
        <v>2</v>
      </c>
      <c r="EI258">
        <v>2</v>
      </c>
    </row>
    <row r="259" spans="1:139" x14ac:dyDescent="0.25">
      <c r="A259" s="10">
        <v>43620.315995370373</v>
      </c>
      <c r="B259">
        <v>30</v>
      </c>
      <c r="C259">
        <v>84</v>
      </c>
      <c r="D259">
        <v>5</v>
      </c>
      <c r="E259">
        <v>2</v>
      </c>
      <c r="F259">
        <v>5</v>
      </c>
      <c r="G259">
        <v>4</v>
      </c>
      <c r="H259">
        <v>4</v>
      </c>
      <c r="I259">
        <v>1</v>
      </c>
      <c r="J259">
        <v>1</v>
      </c>
      <c r="K259">
        <v>6</v>
      </c>
      <c r="Q259" s="13">
        <v>4</v>
      </c>
      <c r="S259">
        <v>1</v>
      </c>
      <c r="AB259">
        <v>1</v>
      </c>
      <c r="AL259" s="16">
        <v>1</v>
      </c>
      <c r="AM259" s="13">
        <v>6</v>
      </c>
      <c r="AN259">
        <v>1</v>
      </c>
      <c r="AO259" t="s">
        <v>333</v>
      </c>
      <c r="AP259">
        <v>1</v>
      </c>
      <c r="AT259">
        <v>1</v>
      </c>
      <c r="AX259">
        <v>1</v>
      </c>
      <c r="BA259">
        <v>1</v>
      </c>
      <c r="BD259">
        <v>1</v>
      </c>
      <c r="BG259">
        <v>1</v>
      </c>
      <c r="BH259">
        <v>1</v>
      </c>
      <c r="BL259">
        <v>2</v>
      </c>
      <c r="BN259">
        <v>1</v>
      </c>
      <c r="BO259">
        <v>1</v>
      </c>
      <c r="BS259" s="13">
        <v>100</v>
      </c>
      <c r="BW259" s="20"/>
      <c r="BX259" s="20"/>
      <c r="BY259" s="20"/>
      <c r="BZ259" s="20"/>
      <c r="CA259">
        <v>1</v>
      </c>
      <c r="CB259">
        <v>1</v>
      </c>
      <c r="CE259">
        <v>1</v>
      </c>
      <c r="CL259">
        <v>1</v>
      </c>
      <c r="CP259">
        <v>1</v>
      </c>
      <c r="CT259" s="16">
        <v>13</v>
      </c>
      <c r="CU259" s="16">
        <v>15</v>
      </c>
      <c r="CV259" s="16">
        <v>13</v>
      </c>
      <c r="CW259" s="16">
        <v>14</v>
      </c>
      <c r="CX259" s="16">
        <v>14</v>
      </c>
      <c r="CY259" s="16">
        <v>13</v>
      </c>
      <c r="CZ259" s="16">
        <v>13</v>
      </c>
      <c r="DA259" s="16">
        <v>13</v>
      </c>
      <c r="DB259" s="16">
        <v>13</v>
      </c>
      <c r="DC259" s="16">
        <v>13</v>
      </c>
      <c r="DF259">
        <v>1</v>
      </c>
      <c r="DG259">
        <v>1</v>
      </c>
      <c r="DJ259">
        <v>1</v>
      </c>
      <c r="DM259" t="s">
        <v>1324</v>
      </c>
      <c r="DN259" t="s">
        <v>1325</v>
      </c>
      <c r="DO259" s="13">
        <v>6</v>
      </c>
      <c r="DP259" s="13">
        <v>7</v>
      </c>
      <c r="DQ259" s="13">
        <v>6</v>
      </c>
      <c r="DR259" s="13">
        <v>9</v>
      </c>
      <c r="DT259">
        <v>1</v>
      </c>
      <c r="DV259">
        <v>1</v>
      </c>
      <c r="EA259">
        <v>1</v>
      </c>
      <c r="EH259">
        <v>2</v>
      </c>
      <c r="EI259">
        <v>2</v>
      </c>
    </row>
    <row r="260" spans="1:139" x14ac:dyDescent="0.25">
      <c r="A260" s="10">
        <v>43620.708020833335</v>
      </c>
      <c r="B260">
        <v>52</v>
      </c>
      <c r="C260">
        <v>14</v>
      </c>
      <c r="D260">
        <v>1</v>
      </c>
      <c r="E260">
        <v>7</v>
      </c>
      <c r="F260">
        <v>7</v>
      </c>
      <c r="G260">
        <v>5</v>
      </c>
      <c r="H260">
        <v>4</v>
      </c>
      <c r="I260">
        <v>4</v>
      </c>
      <c r="J260">
        <v>1</v>
      </c>
      <c r="K260">
        <v>6</v>
      </c>
      <c r="Q260" s="13">
        <v>11</v>
      </c>
      <c r="S260">
        <v>3</v>
      </c>
      <c r="AL260" s="16">
        <v>3</v>
      </c>
      <c r="AM260" s="13">
        <v>6</v>
      </c>
      <c r="AN260">
        <v>1</v>
      </c>
      <c r="AO260" t="s">
        <v>1033</v>
      </c>
      <c r="AP260">
        <v>1</v>
      </c>
      <c r="BL260">
        <v>1</v>
      </c>
      <c r="BN260">
        <v>1</v>
      </c>
      <c r="BS260" s="13">
        <v>99</v>
      </c>
      <c r="BW260" s="20">
        <v>200</v>
      </c>
      <c r="BX260" s="20">
        <v>100</v>
      </c>
      <c r="BY260" s="20"/>
      <c r="BZ260" s="20"/>
      <c r="CI260">
        <v>1</v>
      </c>
      <c r="CJ260" t="s">
        <v>1337</v>
      </c>
      <c r="CL260">
        <v>1</v>
      </c>
      <c r="CP260">
        <v>1</v>
      </c>
      <c r="CT260" s="16">
        <v>13</v>
      </c>
      <c r="CU260" s="16">
        <v>13</v>
      </c>
      <c r="CV260" s="16">
        <v>13</v>
      </c>
      <c r="CW260" s="16">
        <v>16</v>
      </c>
      <c r="CX260" s="16">
        <v>13</v>
      </c>
      <c r="CY260" s="16">
        <v>16</v>
      </c>
      <c r="CZ260" s="16">
        <v>16</v>
      </c>
      <c r="DA260" s="16">
        <v>13</v>
      </c>
      <c r="DB260" s="16">
        <v>13</v>
      </c>
      <c r="DC260" s="16">
        <v>13</v>
      </c>
      <c r="DD260">
        <v>1</v>
      </c>
      <c r="DE260">
        <v>1</v>
      </c>
      <c r="DF260">
        <v>1</v>
      </c>
      <c r="DM260" t="s">
        <v>1338</v>
      </c>
      <c r="DO260" s="13">
        <v>7</v>
      </c>
      <c r="DP260" s="13">
        <v>8</v>
      </c>
      <c r="DQ260" s="13">
        <v>6</v>
      </c>
      <c r="DR260" s="13">
        <v>9</v>
      </c>
      <c r="DV260">
        <v>1</v>
      </c>
      <c r="EA260">
        <v>1</v>
      </c>
      <c r="EF260">
        <v>5</v>
      </c>
      <c r="EH260">
        <v>1</v>
      </c>
      <c r="EI260">
        <v>2</v>
      </c>
    </row>
    <row r="261" spans="1:139" x14ac:dyDescent="0.25">
      <c r="A261" s="10">
        <v>43620.792523148149</v>
      </c>
      <c r="B261">
        <v>50</v>
      </c>
      <c r="C261">
        <v>95</v>
      </c>
      <c r="D261">
        <v>7</v>
      </c>
      <c r="E261">
        <v>3</v>
      </c>
      <c r="F261">
        <v>2</v>
      </c>
      <c r="G261">
        <v>3</v>
      </c>
      <c r="H261">
        <v>1</v>
      </c>
      <c r="I261">
        <v>2</v>
      </c>
      <c r="J261">
        <v>1</v>
      </c>
      <c r="K261">
        <v>6</v>
      </c>
      <c r="Q261" s="13">
        <v>11</v>
      </c>
      <c r="S261">
        <v>1</v>
      </c>
      <c r="T261">
        <v>1</v>
      </c>
      <c r="W261">
        <v>1</v>
      </c>
      <c r="AB261">
        <v>1</v>
      </c>
      <c r="AL261" s="16">
        <v>4</v>
      </c>
      <c r="AM261" s="13">
        <v>6</v>
      </c>
      <c r="AN261">
        <v>1</v>
      </c>
      <c r="AO261" t="s">
        <v>1339</v>
      </c>
      <c r="AP261">
        <v>1</v>
      </c>
      <c r="AU261">
        <v>1</v>
      </c>
      <c r="AX261">
        <v>1</v>
      </c>
      <c r="AY261">
        <v>1</v>
      </c>
      <c r="BF261">
        <v>1</v>
      </c>
      <c r="BJ261">
        <v>1</v>
      </c>
      <c r="BL261">
        <v>1</v>
      </c>
      <c r="BN261">
        <v>1</v>
      </c>
      <c r="BP261">
        <v>1</v>
      </c>
      <c r="BS261" s="13">
        <v>95</v>
      </c>
      <c r="BT261">
        <v>2</v>
      </c>
      <c r="BU261">
        <v>1</v>
      </c>
      <c r="BV261">
        <v>3</v>
      </c>
      <c r="BW261" s="20"/>
      <c r="BX261" s="20"/>
      <c r="BY261" s="20">
        <v>100</v>
      </c>
      <c r="BZ261" s="20"/>
      <c r="CA261">
        <v>1</v>
      </c>
      <c r="CK261" t="s">
        <v>1340</v>
      </c>
      <c r="CL261">
        <v>1</v>
      </c>
      <c r="CP261">
        <v>1</v>
      </c>
      <c r="CT261" s="16">
        <v>14</v>
      </c>
      <c r="CU261" s="16">
        <v>15</v>
      </c>
      <c r="CV261" s="16">
        <v>13</v>
      </c>
      <c r="CW261" s="16">
        <v>14</v>
      </c>
      <c r="CX261" s="16">
        <v>15</v>
      </c>
      <c r="CY261" s="16">
        <v>14</v>
      </c>
      <c r="CZ261" s="16">
        <v>14</v>
      </c>
      <c r="DA261" s="16">
        <v>14</v>
      </c>
      <c r="DB261" s="16">
        <v>14</v>
      </c>
      <c r="DC261" s="16">
        <v>15</v>
      </c>
      <c r="DD261">
        <v>1</v>
      </c>
      <c r="DG261">
        <v>1</v>
      </c>
      <c r="DJ261">
        <v>1</v>
      </c>
      <c r="DO261" s="13">
        <v>5</v>
      </c>
      <c r="DP261" s="13">
        <v>7</v>
      </c>
      <c r="DQ261" s="13">
        <v>5</v>
      </c>
      <c r="DR261" s="13">
        <v>9</v>
      </c>
      <c r="DU261">
        <v>1</v>
      </c>
      <c r="DV261">
        <v>1</v>
      </c>
      <c r="EB261">
        <v>1</v>
      </c>
      <c r="EF261">
        <v>5</v>
      </c>
      <c r="EH261">
        <v>2</v>
      </c>
      <c r="EI261">
        <v>1</v>
      </c>
    </row>
    <row r="262" spans="1:139" x14ac:dyDescent="0.25">
      <c r="A262" s="9"/>
      <c r="E262" s="1"/>
      <c r="H262" s="1"/>
      <c r="BW262" s="20"/>
      <c r="BX262" s="20"/>
      <c r="BY262" s="20"/>
      <c r="BZ262" s="20"/>
    </row>
    <row r="263" spans="1:139" x14ac:dyDescent="0.25">
      <c r="A263" s="9"/>
      <c r="E263" s="1"/>
      <c r="H263" s="1"/>
      <c r="BW263" s="20"/>
      <c r="BX263" s="20"/>
      <c r="BY263" s="20"/>
      <c r="BZ263" s="20"/>
    </row>
    <row r="264" spans="1:139" x14ac:dyDescent="0.25">
      <c r="A264" s="9"/>
      <c r="E264" s="1"/>
      <c r="H264" s="1"/>
      <c r="BW264" s="20"/>
      <c r="BX264" s="20"/>
      <c r="BY264" s="20"/>
      <c r="BZ264" s="20"/>
    </row>
    <row r="265" spans="1:139" x14ac:dyDescent="0.25">
      <c r="A265" s="9"/>
      <c r="E265" s="1"/>
      <c r="H265" s="1"/>
      <c r="BW265" s="20"/>
      <c r="BX265" s="20"/>
      <c r="BY265" s="20"/>
      <c r="BZ265" s="20"/>
    </row>
    <row r="266" spans="1:139" x14ac:dyDescent="0.25">
      <c r="A266" s="9"/>
      <c r="E266" s="1"/>
      <c r="H266" s="1"/>
      <c r="BW266" s="20"/>
      <c r="BX266" s="20"/>
      <c r="BY266" s="20"/>
      <c r="BZ266" s="20"/>
    </row>
    <row r="267" spans="1:139" x14ac:dyDescent="0.25">
      <c r="A267" s="9"/>
      <c r="E267" s="1"/>
      <c r="H267" s="1"/>
      <c r="BW267" s="20"/>
      <c r="BX267" s="20"/>
      <c r="BY267" s="20"/>
      <c r="BZ267" s="20"/>
    </row>
    <row r="268" spans="1:139" x14ac:dyDescent="0.25">
      <c r="A268" s="9"/>
      <c r="E268" s="1"/>
      <c r="H268" s="1"/>
      <c r="BW268" s="20"/>
      <c r="BX268" s="20"/>
      <c r="BY268" s="20"/>
      <c r="BZ268" s="20"/>
    </row>
    <row r="269" spans="1:139" x14ac:dyDescent="0.25">
      <c r="A269" s="9"/>
      <c r="E269" s="1"/>
      <c r="H269" s="1"/>
      <c r="BW269" s="20"/>
      <c r="BX269" s="20"/>
      <c r="BY269" s="20"/>
      <c r="BZ269" s="20"/>
    </row>
    <row r="270" spans="1:139" x14ac:dyDescent="0.25">
      <c r="A270" s="9"/>
      <c r="E270" s="1"/>
      <c r="H270" s="1"/>
      <c r="BW270" s="20"/>
      <c r="BX270" s="20"/>
      <c r="BY270" s="20"/>
      <c r="BZ270" s="20"/>
    </row>
    <row r="271" spans="1:139" x14ac:dyDescent="0.25">
      <c r="A271" s="9"/>
      <c r="E271" s="1"/>
      <c r="H271" s="1"/>
      <c r="BW271" s="20"/>
      <c r="BX271" s="20"/>
      <c r="BY271" s="20"/>
      <c r="BZ271" s="20"/>
    </row>
    <row r="272" spans="1:139"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78" x14ac:dyDescent="0.25">
      <c r="A289" s="10"/>
      <c r="BW289" s="20"/>
      <c r="BX289" s="20"/>
      <c r="BY289" s="20"/>
      <c r="BZ289" s="20"/>
    </row>
    <row r="290" spans="1:78" x14ac:dyDescent="0.25">
      <c r="A290" s="10"/>
      <c r="BW290" s="20"/>
      <c r="BX290" s="20"/>
      <c r="BY290" s="20"/>
      <c r="BZ290" s="20"/>
    </row>
    <row r="291" spans="1:78" x14ac:dyDescent="0.25">
      <c r="A291" s="10"/>
      <c r="BW291" s="20"/>
      <c r="BX291" s="20"/>
      <c r="BY291" s="20"/>
      <c r="BZ291" s="20"/>
    </row>
    <row r="292" spans="1:78" x14ac:dyDescent="0.25">
      <c r="A292" s="10"/>
      <c r="BW292" s="20"/>
      <c r="BX292" s="20"/>
      <c r="BY292" s="20"/>
      <c r="BZ292" s="20"/>
    </row>
    <row r="293" spans="1:78" x14ac:dyDescent="0.25">
      <c r="A293" s="10"/>
      <c r="BW293" s="20"/>
      <c r="BX293" s="20"/>
      <c r="BY293" s="20"/>
      <c r="BZ293" s="20"/>
    </row>
    <row r="294" spans="1:78" x14ac:dyDescent="0.25">
      <c r="A294" s="10"/>
      <c r="BW294" s="20"/>
      <c r="BX294" s="20"/>
      <c r="BY294" s="20"/>
      <c r="BZ294" s="20"/>
    </row>
    <row r="295" spans="1:78" x14ac:dyDescent="0.25">
      <c r="A295" s="10"/>
      <c r="BW295" s="20"/>
      <c r="BX295" s="20"/>
      <c r="BY295" s="20"/>
      <c r="BZ295" s="20"/>
    </row>
    <row r="296" spans="1:78" x14ac:dyDescent="0.25">
      <c r="A296" s="9"/>
      <c r="E296" s="1"/>
      <c r="H296" s="1"/>
      <c r="BW296" s="20"/>
      <c r="BX296" s="20"/>
      <c r="BY296" s="20"/>
      <c r="BZ296" s="20"/>
    </row>
    <row r="297" spans="1:78" x14ac:dyDescent="0.25">
      <c r="A297" s="10"/>
      <c r="BW297" s="20"/>
      <c r="BX297" s="20"/>
      <c r="BY297" s="20"/>
      <c r="BZ297" s="20"/>
    </row>
    <row r="298" spans="1:78" x14ac:dyDescent="0.25">
      <c r="A298" s="10"/>
      <c r="BW298" s="20"/>
      <c r="BX298" s="20"/>
      <c r="BY298" s="20"/>
      <c r="BZ298" s="20"/>
    </row>
    <row r="299" spans="1:78" x14ac:dyDescent="0.25">
      <c r="A299" s="10"/>
      <c r="BW299" s="20"/>
      <c r="BX299" s="20"/>
      <c r="BY299" s="20"/>
      <c r="BZ299" s="20"/>
    </row>
    <row r="300" spans="1:78" x14ac:dyDescent="0.25">
      <c r="A300" s="10"/>
      <c r="BW300" s="20"/>
      <c r="BX300" s="20"/>
      <c r="BY300" s="20"/>
      <c r="BZ300" s="20"/>
    </row>
    <row r="301" spans="1:78" x14ac:dyDescent="0.25">
      <c r="A301" s="9"/>
      <c r="E301" s="1"/>
      <c r="H301" s="1"/>
      <c r="BW301" s="20"/>
      <c r="BX301" s="20"/>
      <c r="BY301" s="20"/>
      <c r="BZ301" s="20"/>
    </row>
    <row r="302" spans="1:78" x14ac:dyDescent="0.25">
      <c r="A302" s="10"/>
      <c r="BW302" s="20"/>
      <c r="BX302" s="20"/>
      <c r="BY302" s="20"/>
      <c r="BZ302" s="20"/>
    </row>
    <row r="303" spans="1:78" x14ac:dyDescent="0.25">
      <c r="A303" s="10"/>
      <c r="BW303" s="20"/>
      <c r="BX303" s="20"/>
      <c r="BY303" s="20"/>
      <c r="BZ303" s="20"/>
    </row>
    <row r="304" spans="1:78"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12</v>
      </c>
      <c r="C307">
        <f>COUNTIF(C$2:C$305,"&lt;20")</f>
        <v>15</v>
      </c>
    </row>
    <row r="308" spans="1:78" x14ac:dyDescent="0.25">
      <c r="A308" s="7" t="s">
        <v>11</v>
      </c>
      <c r="B308">
        <f>COUNTIFS(B$2:B$305,"&gt;19",B$2:B$305,"&lt;40")</f>
        <v>19</v>
      </c>
      <c r="C308">
        <f>COUNTIFS(C$2:C$305,"&gt;19",C$2:C$305,"&lt;40")</f>
        <v>8</v>
      </c>
    </row>
    <row r="309" spans="1:78" x14ac:dyDescent="0.25">
      <c r="A309" s="7" t="s">
        <v>12</v>
      </c>
      <c r="B309">
        <f>COUNTIFS(B$2:B$305,"&gt;=40",B$2:B$305,"&lt;=59")</f>
        <v>12</v>
      </c>
      <c r="C309">
        <f>COUNTIFS(C$2:C$305,"&gt;=40",C$2:C$305,"&lt;=59")</f>
        <v>6</v>
      </c>
    </row>
    <row r="310" spans="1:78" x14ac:dyDescent="0.25">
      <c r="A310" s="7" t="s">
        <v>13</v>
      </c>
      <c r="B310">
        <f>COUNTIFS(B$2:B$305,"&gt;=60",B$2:B$305,"&lt;=79")</f>
        <v>13</v>
      </c>
      <c r="C310">
        <f>COUNTIFS(C$2:C$305,"&gt;=60",C$2:C$305,"&lt;=79")</f>
        <v>11</v>
      </c>
    </row>
    <row r="311" spans="1:78" x14ac:dyDescent="0.25">
      <c r="A311" s="7" t="s">
        <v>14</v>
      </c>
      <c r="B311">
        <f>COUNTIF(B$2:B$305,"&gt;79")</f>
        <v>1</v>
      </c>
      <c r="C311">
        <f>COUNTIF(C$2:C$305,"&gt;=80")</f>
        <v>11</v>
      </c>
    </row>
    <row r="312" spans="1:78" x14ac:dyDescent="0.25">
      <c r="B312">
        <f>SUM(B307:B311)</f>
        <v>57</v>
      </c>
      <c r="C312">
        <f>SUM(C307:C311)</f>
        <v>51</v>
      </c>
    </row>
    <row r="315" spans="1:78" x14ac:dyDescent="0.25">
      <c r="A315" s="7" t="s">
        <v>15</v>
      </c>
      <c r="B315" s="4">
        <f>B307/B312</f>
        <v>0.21052631578947367</v>
      </c>
      <c r="C315" s="4">
        <f>C307/C312</f>
        <v>0.29411764705882354</v>
      </c>
    </row>
    <row r="316" spans="1:78" x14ac:dyDescent="0.25">
      <c r="A316" s="7" t="s">
        <v>11</v>
      </c>
      <c r="B316" s="4">
        <f>B308/B312</f>
        <v>0.33333333333333331</v>
      </c>
      <c r="C316" s="4">
        <f>C308/C312</f>
        <v>0.15686274509803921</v>
      </c>
    </row>
    <row r="317" spans="1:78" x14ac:dyDescent="0.25">
      <c r="A317" s="7" t="s">
        <v>12</v>
      </c>
      <c r="B317" s="4">
        <f>B309/B312</f>
        <v>0.21052631578947367</v>
      </c>
      <c r="C317" s="4">
        <f>C309/C312</f>
        <v>0.11764705882352941</v>
      </c>
    </row>
    <row r="318" spans="1:78" x14ac:dyDescent="0.25">
      <c r="A318" s="7" t="s">
        <v>13</v>
      </c>
      <c r="B318" s="4">
        <f>B310/B312</f>
        <v>0.22807017543859648</v>
      </c>
      <c r="C318" s="4">
        <f>C310/C312</f>
        <v>0.21568627450980393</v>
      </c>
    </row>
    <row r="319" spans="1:78" x14ac:dyDescent="0.25">
      <c r="A319" s="7" t="s">
        <v>14</v>
      </c>
      <c r="B319" s="4">
        <f>B311/B312</f>
        <v>1.7543859649122806E-2</v>
      </c>
      <c r="C319" s="4">
        <f>C311/C312</f>
        <v>0.21568627450980393</v>
      </c>
    </row>
    <row r="320" spans="1:78" x14ac:dyDescent="0.25">
      <c r="B320" s="12">
        <f>SUM(B315:B319)</f>
        <v>1</v>
      </c>
      <c r="C320" s="12">
        <f>SUM(C315:C319)</f>
        <v>1</v>
      </c>
    </row>
    <row r="323" spans="1:139" x14ac:dyDescent="0.25">
      <c r="A323" s="11">
        <v>1</v>
      </c>
      <c r="D323">
        <f>COUNTIF(D$2:D$305,1)</f>
        <v>2</v>
      </c>
      <c r="E323">
        <f t="shared" ref="E323:BP349" si="0">COUNTIF(E$2:E$305,1)</f>
        <v>17</v>
      </c>
      <c r="F323">
        <f t="shared" si="0"/>
        <v>2</v>
      </c>
      <c r="G323">
        <f t="shared" si="0"/>
        <v>13</v>
      </c>
      <c r="H323">
        <f t="shared" si="0"/>
        <v>11</v>
      </c>
      <c r="I323">
        <f t="shared" si="0"/>
        <v>9</v>
      </c>
      <c r="J323">
        <f t="shared" si="0"/>
        <v>40</v>
      </c>
      <c r="K323">
        <f t="shared" si="0"/>
        <v>0</v>
      </c>
      <c r="S323">
        <f t="shared" si="0"/>
        <v>42</v>
      </c>
      <c r="T323">
        <f t="shared" si="0"/>
        <v>10</v>
      </c>
      <c r="U323">
        <f t="shared" si="0"/>
        <v>0</v>
      </c>
      <c r="V323">
        <f t="shared" si="0"/>
        <v>0</v>
      </c>
      <c r="W323">
        <f t="shared" si="0"/>
        <v>20</v>
      </c>
      <c r="X323">
        <f t="shared" si="0"/>
        <v>1</v>
      </c>
      <c r="Y323">
        <f t="shared" si="0"/>
        <v>6</v>
      </c>
      <c r="Z323">
        <f t="shared" si="0"/>
        <v>16</v>
      </c>
      <c r="AA323">
        <f t="shared" si="0"/>
        <v>2</v>
      </c>
      <c r="AB323">
        <f t="shared" si="0"/>
        <v>17</v>
      </c>
      <c r="AC323">
        <f t="shared" si="0"/>
        <v>0</v>
      </c>
      <c r="AD323">
        <f t="shared" si="0"/>
        <v>1</v>
      </c>
      <c r="AE323">
        <f t="shared" si="0"/>
        <v>5</v>
      </c>
      <c r="AF323">
        <f t="shared" si="0"/>
        <v>0</v>
      </c>
      <c r="AG323">
        <f t="shared" si="0"/>
        <v>4</v>
      </c>
      <c r="AH323">
        <f t="shared" si="0"/>
        <v>6</v>
      </c>
      <c r="AJ323">
        <f t="shared" si="0"/>
        <v>5</v>
      </c>
      <c r="AL323" s="16">
        <f t="shared" si="0"/>
        <v>4</v>
      </c>
      <c r="AM323" s="13">
        <f t="shared" si="0"/>
        <v>11</v>
      </c>
      <c r="AN323">
        <f t="shared" si="0"/>
        <v>62</v>
      </c>
      <c r="AP323">
        <f t="shared" si="0"/>
        <v>57</v>
      </c>
      <c r="AQ323">
        <f t="shared" si="0"/>
        <v>10</v>
      </c>
      <c r="AR323">
        <f t="shared" si="0"/>
        <v>0</v>
      </c>
      <c r="AS323">
        <f t="shared" si="0"/>
        <v>8</v>
      </c>
      <c r="AT323">
        <f t="shared" si="0"/>
        <v>7</v>
      </c>
      <c r="AU323">
        <f t="shared" si="0"/>
        <v>47</v>
      </c>
      <c r="AV323">
        <f t="shared" si="0"/>
        <v>5</v>
      </c>
      <c r="AW323">
        <f t="shared" si="0"/>
        <v>4</v>
      </c>
      <c r="AX323">
        <f t="shared" si="0"/>
        <v>50</v>
      </c>
      <c r="AY323">
        <f t="shared" si="0"/>
        <v>24</v>
      </c>
      <c r="AZ323">
        <f t="shared" si="0"/>
        <v>9</v>
      </c>
      <c r="BA323">
        <f t="shared" si="0"/>
        <v>29</v>
      </c>
      <c r="BB323">
        <f t="shared" si="0"/>
        <v>5</v>
      </c>
      <c r="BC323">
        <f t="shared" si="0"/>
        <v>7</v>
      </c>
      <c r="BD323">
        <f t="shared" si="0"/>
        <v>47</v>
      </c>
      <c r="BE323">
        <f t="shared" si="0"/>
        <v>4</v>
      </c>
      <c r="BF323">
        <f t="shared" si="0"/>
        <v>4</v>
      </c>
      <c r="BG323">
        <f t="shared" si="0"/>
        <v>51</v>
      </c>
      <c r="BH323">
        <f t="shared" si="0"/>
        <v>19</v>
      </c>
      <c r="BI323">
        <f t="shared" si="0"/>
        <v>4</v>
      </c>
      <c r="BJ323">
        <f t="shared" si="0"/>
        <v>39</v>
      </c>
      <c r="BL323">
        <f t="shared" si="0"/>
        <v>33</v>
      </c>
      <c r="BM323">
        <f t="shared" si="0"/>
        <v>0</v>
      </c>
      <c r="BN323">
        <f t="shared" si="0"/>
        <v>55</v>
      </c>
      <c r="BO323">
        <f t="shared" si="0"/>
        <v>18</v>
      </c>
      <c r="BP323">
        <f t="shared" si="0"/>
        <v>31</v>
      </c>
      <c r="BQ323">
        <f t="shared" ref="BQ323:EB323" si="1">COUNTIF(BQ$2:BQ$305,1)</f>
        <v>2</v>
      </c>
      <c r="BT323">
        <f t="shared" si="1"/>
        <v>18</v>
      </c>
      <c r="BU323">
        <f t="shared" si="1"/>
        <v>14</v>
      </c>
      <c r="BV323">
        <f t="shared" si="1"/>
        <v>0</v>
      </c>
      <c r="CA323">
        <f t="shared" si="1"/>
        <v>11</v>
      </c>
      <c r="CB323">
        <f t="shared" si="1"/>
        <v>12</v>
      </c>
      <c r="CC323">
        <f t="shared" si="1"/>
        <v>14</v>
      </c>
      <c r="CD323">
        <f t="shared" si="1"/>
        <v>26</v>
      </c>
      <c r="CE323">
        <f t="shared" si="1"/>
        <v>3</v>
      </c>
      <c r="CF323">
        <f t="shared" si="1"/>
        <v>7</v>
      </c>
      <c r="CG323">
        <f t="shared" si="1"/>
        <v>9</v>
      </c>
      <c r="CH323">
        <f t="shared" si="1"/>
        <v>2</v>
      </c>
      <c r="CI323">
        <f t="shared" si="1"/>
        <v>16</v>
      </c>
      <c r="CL323">
        <f t="shared" si="1"/>
        <v>54</v>
      </c>
      <c r="CM323">
        <f t="shared" si="1"/>
        <v>1</v>
      </c>
      <c r="CN323">
        <f t="shared" si="1"/>
        <v>0</v>
      </c>
      <c r="CO323">
        <f t="shared" si="1"/>
        <v>0</v>
      </c>
      <c r="CP323">
        <f t="shared" si="1"/>
        <v>42</v>
      </c>
      <c r="CQ323">
        <f t="shared" si="1"/>
        <v>1</v>
      </c>
      <c r="CR323">
        <f t="shared" si="1"/>
        <v>0</v>
      </c>
      <c r="CS323">
        <f t="shared" si="1"/>
        <v>0</v>
      </c>
      <c r="CT323" s="16">
        <f>COUNTIF(CT$2:CT$305,13)</f>
        <v>21</v>
      </c>
      <c r="CU323" s="16">
        <f t="shared" ref="CU323:DC323" si="2">COUNTIF(CU$2:CU$305,13)</f>
        <v>5</v>
      </c>
      <c r="CV323" s="16">
        <f t="shared" si="2"/>
        <v>24</v>
      </c>
      <c r="CW323" s="16">
        <f t="shared" si="2"/>
        <v>5</v>
      </c>
      <c r="CX323" s="16">
        <f t="shared" si="2"/>
        <v>10</v>
      </c>
      <c r="CY323" s="16">
        <f t="shared" si="2"/>
        <v>13</v>
      </c>
      <c r="CZ323" s="16">
        <f t="shared" si="2"/>
        <v>16</v>
      </c>
      <c r="DA323" s="16">
        <f t="shared" si="2"/>
        <v>29</v>
      </c>
      <c r="DB323" s="16">
        <f t="shared" si="2"/>
        <v>28</v>
      </c>
      <c r="DC323" s="16">
        <f t="shared" si="2"/>
        <v>25</v>
      </c>
      <c r="DD323">
        <f t="shared" si="1"/>
        <v>35</v>
      </c>
      <c r="DE323">
        <f t="shared" si="1"/>
        <v>23</v>
      </c>
      <c r="DF323">
        <f t="shared" si="1"/>
        <v>18</v>
      </c>
      <c r="DG323">
        <f t="shared" si="1"/>
        <v>13</v>
      </c>
      <c r="DH323">
        <f t="shared" si="1"/>
        <v>11</v>
      </c>
      <c r="DI323">
        <f t="shared" si="1"/>
        <v>12</v>
      </c>
      <c r="DJ323">
        <f t="shared" si="1"/>
        <v>27</v>
      </c>
      <c r="DK323">
        <f t="shared" si="1"/>
        <v>5</v>
      </c>
      <c r="DO323" s="13">
        <f>COUNTIF(DO$2:DO$305,5)</f>
        <v>14</v>
      </c>
      <c r="DP323" s="13">
        <f t="shared" ref="DP323:DQ323" si="3">COUNTIF(DP$2:DP$305,5)</f>
        <v>3</v>
      </c>
      <c r="DQ323" s="13">
        <f t="shared" si="3"/>
        <v>32</v>
      </c>
      <c r="DR323" s="13">
        <f>COUNTIF(DR$2:DR$305,6)</f>
        <v>4</v>
      </c>
      <c r="DS323">
        <f t="shared" si="1"/>
        <v>2</v>
      </c>
      <c r="DT323">
        <f t="shared" si="1"/>
        <v>10</v>
      </c>
      <c r="DU323">
        <f t="shared" si="1"/>
        <v>46</v>
      </c>
      <c r="DV323">
        <f t="shared" si="1"/>
        <v>42</v>
      </c>
      <c r="DW323">
        <f t="shared" si="1"/>
        <v>2</v>
      </c>
      <c r="DX323">
        <f t="shared" si="1"/>
        <v>1</v>
      </c>
      <c r="DY323">
        <f t="shared" si="1"/>
        <v>10</v>
      </c>
      <c r="DZ323">
        <f t="shared" si="1"/>
        <v>12</v>
      </c>
      <c r="EA323">
        <f t="shared" si="1"/>
        <v>42</v>
      </c>
      <c r="EB323">
        <f t="shared" si="1"/>
        <v>4</v>
      </c>
      <c r="EC323">
        <f t="shared" ref="EC323:EI323" si="4">COUNTIF(EC$2:EC$305,1)</f>
        <v>0</v>
      </c>
      <c r="ED323">
        <f t="shared" si="4"/>
        <v>4</v>
      </c>
      <c r="EE323">
        <f t="shared" si="4"/>
        <v>14</v>
      </c>
      <c r="EF323">
        <f t="shared" si="4"/>
        <v>0</v>
      </c>
      <c r="EH323">
        <f t="shared" si="4"/>
        <v>30</v>
      </c>
      <c r="EI323">
        <f t="shared" si="4"/>
        <v>33</v>
      </c>
    </row>
    <row r="324" spans="1:139" x14ac:dyDescent="0.25">
      <c r="A324" s="11">
        <v>2</v>
      </c>
      <c r="D324">
        <f>COUNTIF(D$2:D$305,2)</f>
        <v>9</v>
      </c>
      <c r="E324">
        <f t="shared" ref="E324:BP350" si="5">COUNTIF(E$2:E$305,2)</f>
        <v>18</v>
      </c>
      <c r="F324">
        <f t="shared" si="5"/>
        <v>4</v>
      </c>
      <c r="G324">
        <f t="shared" si="5"/>
        <v>5</v>
      </c>
      <c r="H324">
        <f t="shared" si="5"/>
        <v>25</v>
      </c>
      <c r="I324">
        <f t="shared" si="5"/>
        <v>14</v>
      </c>
      <c r="J324">
        <f t="shared" si="5"/>
        <v>25</v>
      </c>
      <c r="K324">
        <f t="shared" si="5"/>
        <v>0</v>
      </c>
      <c r="S324">
        <f t="shared" si="5"/>
        <v>15</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6</v>
      </c>
      <c r="AM324" s="13">
        <f>COUNTIF(AM$2:AM$305,5)</f>
        <v>14</v>
      </c>
      <c r="AN324">
        <f t="shared" si="5"/>
        <v>1</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23</v>
      </c>
      <c r="BM324">
        <f t="shared" si="5"/>
        <v>0</v>
      </c>
      <c r="BN324">
        <f t="shared" si="5"/>
        <v>0</v>
      </c>
      <c r="BO324">
        <f t="shared" si="5"/>
        <v>0</v>
      </c>
      <c r="BP324">
        <f t="shared" si="5"/>
        <v>0</v>
      </c>
      <c r="BQ324">
        <f t="shared" ref="BQ324:EB324" si="6">COUNTIF(BQ$2:BQ$305,2)</f>
        <v>0</v>
      </c>
      <c r="BT324">
        <f t="shared" si="6"/>
        <v>14</v>
      </c>
      <c r="BU324">
        <f t="shared" si="6"/>
        <v>17</v>
      </c>
      <c r="BV324">
        <f t="shared" si="6"/>
        <v>1</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28</v>
      </c>
      <c r="CU324" s="16">
        <f t="shared" ref="CU324:DC324" si="7">COUNTIF(CU$2:CU$305,14)</f>
        <v>13</v>
      </c>
      <c r="CV324" s="16">
        <f t="shared" si="7"/>
        <v>26</v>
      </c>
      <c r="CW324" s="16">
        <f t="shared" si="7"/>
        <v>27</v>
      </c>
      <c r="CX324" s="16">
        <f t="shared" si="7"/>
        <v>24</v>
      </c>
      <c r="CY324" s="16">
        <f t="shared" si="7"/>
        <v>20</v>
      </c>
      <c r="CZ324" s="16">
        <f t="shared" si="7"/>
        <v>21</v>
      </c>
      <c r="DA324" s="16">
        <f t="shared" si="7"/>
        <v>24</v>
      </c>
      <c r="DB324" s="16">
        <f t="shared" si="7"/>
        <v>25</v>
      </c>
      <c r="DC324" s="16">
        <f t="shared" si="7"/>
        <v>22</v>
      </c>
      <c r="DD324">
        <f t="shared" si="6"/>
        <v>0</v>
      </c>
      <c r="DE324">
        <f t="shared" si="6"/>
        <v>0</v>
      </c>
      <c r="DF324">
        <f t="shared" si="6"/>
        <v>0</v>
      </c>
      <c r="DG324">
        <f t="shared" si="6"/>
        <v>0</v>
      </c>
      <c r="DH324">
        <f t="shared" si="6"/>
        <v>0</v>
      </c>
      <c r="DI324">
        <f t="shared" si="6"/>
        <v>0</v>
      </c>
      <c r="DJ324">
        <f t="shared" si="6"/>
        <v>0</v>
      </c>
      <c r="DK324">
        <f t="shared" si="6"/>
        <v>0</v>
      </c>
      <c r="DO324" s="13">
        <f>COUNTIF(DO$2:DO$305,6)</f>
        <v>19</v>
      </c>
      <c r="DP324" s="13">
        <f t="shared" ref="DP324:DQ324" si="8">COUNTIF(DP$2:DP$305,6)</f>
        <v>8</v>
      </c>
      <c r="DQ324" s="13">
        <f t="shared" si="8"/>
        <v>16</v>
      </c>
      <c r="DR324" s="13">
        <f>COUNTIF(DR$2:DR$305,7)</f>
        <v>15</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35</v>
      </c>
      <c r="EI324">
        <f t="shared" si="9"/>
        <v>32</v>
      </c>
    </row>
    <row r="325" spans="1:139" x14ac:dyDescent="0.25">
      <c r="A325" s="11">
        <v>3</v>
      </c>
      <c r="D325">
        <f>COUNTIF(D$2:D$305,3)</f>
        <v>12</v>
      </c>
      <c r="E325">
        <f t="shared" ref="E325:BP351" si="10">COUNTIF(E$2:E$305,3)</f>
        <v>16</v>
      </c>
      <c r="F325">
        <f t="shared" si="10"/>
        <v>4</v>
      </c>
      <c r="G325">
        <f t="shared" si="10"/>
        <v>18</v>
      </c>
      <c r="H325">
        <f t="shared" si="10"/>
        <v>0</v>
      </c>
      <c r="I325">
        <f t="shared" si="10"/>
        <v>9</v>
      </c>
      <c r="J325">
        <f t="shared" si="10"/>
        <v>0</v>
      </c>
      <c r="K325">
        <f t="shared" si="10"/>
        <v>0</v>
      </c>
      <c r="S325">
        <f t="shared" si="10"/>
        <v>6</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11</v>
      </c>
      <c r="AM325" s="13">
        <f>COUNTIF(AM$2:AM$305,6)</f>
        <v>18</v>
      </c>
      <c r="AN325">
        <f t="shared" si="10"/>
        <v>2</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0</v>
      </c>
      <c r="BM325">
        <f t="shared" si="10"/>
        <v>0</v>
      </c>
      <c r="BN325">
        <f t="shared" si="10"/>
        <v>0</v>
      </c>
      <c r="BO325">
        <f t="shared" si="10"/>
        <v>0</v>
      </c>
      <c r="BP325">
        <f t="shared" si="10"/>
        <v>0</v>
      </c>
      <c r="BQ325">
        <f t="shared" ref="BQ325:EB325" si="11">COUNTIF(BQ$2:BQ$305,3)</f>
        <v>0</v>
      </c>
      <c r="BT325">
        <f t="shared" si="11"/>
        <v>0</v>
      </c>
      <c r="BU325">
        <f t="shared" si="11"/>
        <v>1</v>
      </c>
      <c r="BV325">
        <f t="shared" si="11"/>
        <v>31</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6</v>
      </c>
      <c r="CU325" s="16">
        <f t="shared" ref="CU325:DC325" si="12">COUNTIF(CU$2:CU$305,15)</f>
        <v>18</v>
      </c>
      <c r="CV325" s="16">
        <f t="shared" si="12"/>
        <v>6</v>
      </c>
      <c r="CW325" s="16">
        <f t="shared" si="12"/>
        <v>15</v>
      </c>
      <c r="CX325" s="16">
        <f t="shared" si="12"/>
        <v>13</v>
      </c>
      <c r="CY325" s="16">
        <f t="shared" si="12"/>
        <v>11</v>
      </c>
      <c r="CZ325" s="16">
        <f t="shared" si="12"/>
        <v>14</v>
      </c>
      <c r="DA325" s="16">
        <f t="shared" si="12"/>
        <v>4</v>
      </c>
      <c r="DB325" s="16">
        <f t="shared" si="12"/>
        <v>4</v>
      </c>
      <c r="DC325" s="16">
        <f t="shared" si="12"/>
        <v>5</v>
      </c>
      <c r="DD325">
        <f t="shared" si="11"/>
        <v>0</v>
      </c>
      <c r="DE325">
        <f t="shared" si="11"/>
        <v>0</v>
      </c>
      <c r="DF325">
        <f t="shared" si="11"/>
        <v>0</v>
      </c>
      <c r="DG325">
        <f t="shared" si="11"/>
        <v>0</v>
      </c>
      <c r="DH325">
        <f t="shared" si="11"/>
        <v>0</v>
      </c>
      <c r="DI325">
        <f t="shared" si="11"/>
        <v>0</v>
      </c>
      <c r="DJ325">
        <f t="shared" si="11"/>
        <v>0</v>
      </c>
      <c r="DK325">
        <f t="shared" si="11"/>
        <v>0</v>
      </c>
      <c r="DO325" s="13">
        <f>COUNTIF(DO$2:DO$305,7)</f>
        <v>25</v>
      </c>
      <c r="DP325" s="13">
        <f t="shared" ref="DP325:DQ325" si="13">COUNTIF(DP$2:DP$305,7)</f>
        <v>32</v>
      </c>
      <c r="DQ325" s="13">
        <f t="shared" si="13"/>
        <v>14</v>
      </c>
      <c r="DR325" s="13">
        <f>COUNTIF(DR$2:DR$305,8)</f>
        <v>10</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1</v>
      </c>
      <c r="EH325">
        <f t="shared" si="14"/>
        <v>0</v>
      </c>
      <c r="EI325">
        <f t="shared" si="14"/>
        <v>0</v>
      </c>
    </row>
    <row r="326" spans="1:139" x14ac:dyDescent="0.25">
      <c r="A326" s="11">
        <v>4</v>
      </c>
      <c r="D326">
        <f>COUNTIF(D$2:D$305,4)</f>
        <v>23</v>
      </c>
      <c r="E326">
        <f t="shared" ref="E326:BP352" si="15">COUNTIF(E$2:E$305,4)</f>
        <v>5</v>
      </c>
      <c r="F326">
        <f t="shared" si="15"/>
        <v>9</v>
      </c>
      <c r="G326">
        <f t="shared" si="15"/>
        <v>13</v>
      </c>
      <c r="H326">
        <f t="shared" si="15"/>
        <v>28</v>
      </c>
      <c r="I326">
        <f t="shared" si="15"/>
        <v>11</v>
      </c>
      <c r="J326">
        <f t="shared" si="15"/>
        <v>0</v>
      </c>
      <c r="K326">
        <f t="shared" si="15"/>
        <v>0</v>
      </c>
      <c r="S326">
        <f t="shared" si="15"/>
        <v>2</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36</v>
      </c>
      <c r="AM326" s="13">
        <f>COUNTIF(AM$2:AM$305,7)</f>
        <v>10</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2</v>
      </c>
      <c r="CU326" s="16">
        <f t="shared" ref="CU326:DC326" si="17">COUNTIF(CU$2:CU$305,16)</f>
        <v>21</v>
      </c>
      <c r="CV326" s="16">
        <f t="shared" si="17"/>
        <v>1</v>
      </c>
      <c r="CW326" s="16">
        <f t="shared" si="17"/>
        <v>5</v>
      </c>
      <c r="CX326" s="16">
        <f t="shared" si="17"/>
        <v>6</v>
      </c>
      <c r="CY326" s="16">
        <f t="shared" si="17"/>
        <v>9</v>
      </c>
      <c r="CZ326" s="16">
        <f t="shared" si="17"/>
        <v>5</v>
      </c>
      <c r="DA326" s="16">
        <f t="shared" si="17"/>
        <v>0</v>
      </c>
      <c r="DB326" s="16">
        <f t="shared" si="17"/>
        <v>0</v>
      </c>
      <c r="DC326" s="16">
        <f t="shared" si="17"/>
        <v>2</v>
      </c>
      <c r="DD326">
        <f t="shared" si="16"/>
        <v>0</v>
      </c>
      <c r="DE326">
        <f t="shared" si="16"/>
        <v>0</v>
      </c>
      <c r="DF326">
        <f t="shared" si="16"/>
        <v>0</v>
      </c>
      <c r="DG326">
        <f t="shared" si="16"/>
        <v>0</v>
      </c>
      <c r="DH326">
        <f t="shared" si="16"/>
        <v>0</v>
      </c>
      <c r="DI326">
        <f t="shared" si="16"/>
        <v>0</v>
      </c>
      <c r="DJ326">
        <f t="shared" si="16"/>
        <v>0</v>
      </c>
      <c r="DK326">
        <f t="shared" si="16"/>
        <v>0</v>
      </c>
      <c r="DO326" s="13">
        <f>COUNTIF(DO$2:DO$305,8)</f>
        <v>7</v>
      </c>
      <c r="DP326" s="13">
        <f t="shared" ref="DP326:DQ326" si="18">COUNTIF(DP$2:DP$305,8)</f>
        <v>22</v>
      </c>
      <c r="DQ326" s="13">
        <f t="shared" si="18"/>
        <v>2</v>
      </c>
      <c r="DR326" s="13">
        <f>COUNTIF(DR$2:DR$305,9)</f>
        <v>20</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14</v>
      </c>
      <c r="EH326">
        <f t="shared" si="19"/>
        <v>0</v>
      </c>
      <c r="EI326">
        <f t="shared" si="19"/>
        <v>0</v>
      </c>
    </row>
    <row r="327" spans="1:139" x14ac:dyDescent="0.25">
      <c r="A327" s="11">
        <v>5</v>
      </c>
      <c r="D327">
        <f>COUNTIF(D$2:D$305,5)</f>
        <v>9</v>
      </c>
      <c r="E327">
        <f t="shared" ref="E327:BP353" si="20">COUNTIF(E$2:E$305,5)</f>
        <v>6</v>
      </c>
      <c r="F327">
        <f t="shared" si="20"/>
        <v>13</v>
      </c>
      <c r="G327">
        <f t="shared" si="20"/>
        <v>6</v>
      </c>
      <c r="H327">
        <f t="shared" si="20"/>
        <v>0</v>
      </c>
      <c r="I327">
        <f t="shared" si="20"/>
        <v>5</v>
      </c>
      <c r="J327">
        <f t="shared" si="20"/>
        <v>0</v>
      </c>
      <c r="K327">
        <f t="shared" si="20"/>
        <v>0</v>
      </c>
      <c r="S327">
        <f t="shared" si="20"/>
        <v>0</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8</v>
      </c>
      <c r="AM327" s="13">
        <f>COUNTIF(AM$2:AM$305,8)</f>
        <v>12</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0</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16</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15</v>
      </c>
      <c r="EH327">
        <f t="shared" si="23"/>
        <v>0</v>
      </c>
      <c r="EI327">
        <f t="shared" si="23"/>
        <v>0</v>
      </c>
    </row>
    <row r="328" spans="1:139" x14ac:dyDescent="0.25">
      <c r="A328" s="11">
        <v>6</v>
      </c>
      <c r="D328">
        <f>COUNTIF(D$2:D$305,6)</f>
        <v>6</v>
      </c>
      <c r="E328">
        <f t="shared" ref="E328:BP354" si="24">COUNTIF(E$2:E$305,6)</f>
        <v>1</v>
      </c>
      <c r="F328">
        <f t="shared" si="24"/>
        <v>19</v>
      </c>
      <c r="G328">
        <f t="shared" si="24"/>
        <v>9</v>
      </c>
      <c r="H328">
        <f t="shared" si="24"/>
        <v>0</v>
      </c>
      <c r="I328">
        <f t="shared" si="24"/>
        <v>17</v>
      </c>
      <c r="J328">
        <f t="shared" si="24"/>
        <v>0</v>
      </c>
      <c r="K328">
        <f t="shared" si="24"/>
        <v>65</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0</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8</v>
      </c>
      <c r="EH328">
        <f t="shared" si="27"/>
        <v>0</v>
      </c>
      <c r="EI328">
        <f t="shared" si="27"/>
        <v>0</v>
      </c>
    </row>
    <row r="329" spans="1:139" x14ac:dyDescent="0.25">
      <c r="A329" s="11">
        <v>7</v>
      </c>
      <c r="D329">
        <f>COUNTIF(D$2:D$305,7)</f>
        <v>2</v>
      </c>
      <c r="E329">
        <f t="shared" ref="E329:BP355" si="28">COUNTIF(E$2:E$305,7)</f>
        <v>2</v>
      </c>
      <c r="F329">
        <f t="shared" si="28"/>
        <v>13</v>
      </c>
      <c r="G329">
        <f t="shared" si="28"/>
        <v>0</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15</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63</v>
      </c>
      <c r="E332">
        <f t="shared" ref="E332:BJ332" si="32">SUM(E323:E329)</f>
        <v>65</v>
      </c>
      <c r="F332">
        <f t="shared" si="32"/>
        <v>64</v>
      </c>
      <c r="G332">
        <f t="shared" si="32"/>
        <v>64</v>
      </c>
      <c r="H332">
        <f t="shared" si="32"/>
        <v>64</v>
      </c>
      <c r="I332">
        <f t="shared" si="32"/>
        <v>65</v>
      </c>
      <c r="J332">
        <f t="shared" si="32"/>
        <v>65</v>
      </c>
      <c r="K332">
        <f>SUM(K323:K331)</f>
        <v>65</v>
      </c>
      <c r="S332">
        <f t="shared" si="32"/>
        <v>65</v>
      </c>
      <c r="T332">
        <f t="shared" si="32"/>
        <v>10</v>
      </c>
      <c r="U332">
        <f t="shared" si="32"/>
        <v>0</v>
      </c>
      <c r="V332">
        <f t="shared" si="32"/>
        <v>0</v>
      </c>
      <c r="W332">
        <f t="shared" si="32"/>
        <v>20</v>
      </c>
      <c r="X332">
        <f t="shared" si="32"/>
        <v>1</v>
      </c>
      <c r="Y332">
        <f t="shared" si="32"/>
        <v>6</v>
      </c>
      <c r="Z332">
        <f t="shared" si="32"/>
        <v>16</v>
      </c>
      <c r="AA332">
        <f t="shared" si="32"/>
        <v>2</v>
      </c>
      <c r="AB332">
        <f t="shared" si="32"/>
        <v>17</v>
      </c>
      <c r="AC332">
        <f t="shared" si="32"/>
        <v>0</v>
      </c>
      <c r="AD332">
        <f t="shared" si="32"/>
        <v>1</v>
      </c>
      <c r="AE332">
        <f t="shared" si="32"/>
        <v>5</v>
      </c>
      <c r="AF332">
        <f t="shared" si="32"/>
        <v>0</v>
      </c>
      <c r="AG332">
        <f t="shared" si="32"/>
        <v>4</v>
      </c>
      <c r="AH332">
        <f t="shared" si="32"/>
        <v>6</v>
      </c>
      <c r="AJ332">
        <f t="shared" si="32"/>
        <v>5</v>
      </c>
      <c r="AL332" s="16">
        <f t="shared" si="32"/>
        <v>65</v>
      </c>
      <c r="AM332" s="13">
        <f t="shared" si="32"/>
        <v>65</v>
      </c>
      <c r="AN332">
        <f t="shared" si="32"/>
        <v>65</v>
      </c>
      <c r="AP332">
        <f t="shared" si="32"/>
        <v>57</v>
      </c>
      <c r="AQ332">
        <f t="shared" si="32"/>
        <v>10</v>
      </c>
      <c r="AR332">
        <f t="shared" si="32"/>
        <v>0</v>
      </c>
      <c r="AS332">
        <f t="shared" si="32"/>
        <v>8</v>
      </c>
      <c r="AT332">
        <f t="shared" si="32"/>
        <v>7</v>
      </c>
      <c r="AU332">
        <f t="shared" si="32"/>
        <v>47</v>
      </c>
      <c r="AV332">
        <f t="shared" si="32"/>
        <v>5</v>
      </c>
      <c r="AW332">
        <f t="shared" si="32"/>
        <v>4</v>
      </c>
      <c r="AX332">
        <f t="shared" si="32"/>
        <v>50</v>
      </c>
      <c r="AY332">
        <f t="shared" si="32"/>
        <v>24</v>
      </c>
      <c r="AZ332">
        <f t="shared" si="32"/>
        <v>9</v>
      </c>
      <c r="BA332">
        <f t="shared" si="32"/>
        <v>29</v>
      </c>
      <c r="BB332">
        <f t="shared" si="32"/>
        <v>5</v>
      </c>
      <c r="BC332">
        <f t="shared" si="32"/>
        <v>7</v>
      </c>
      <c r="BD332">
        <f t="shared" si="32"/>
        <v>47</v>
      </c>
      <c r="BE332">
        <f t="shared" si="32"/>
        <v>4</v>
      </c>
      <c r="BF332">
        <f t="shared" si="32"/>
        <v>4</v>
      </c>
      <c r="BG332">
        <f t="shared" si="32"/>
        <v>51</v>
      </c>
      <c r="BH332">
        <f t="shared" si="32"/>
        <v>19</v>
      </c>
      <c r="BI332">
        <f t="shared" si="32"/>
        <v>4</v>
      </c>
      <c r="BJ332">
        <f t="shared" si="32"/>
        <v>39</v>
      </c>
      <c r="BL332">
        <f t="shared" ref="BL332:BQ332" si="33">SUM(BL323:BL329)</f>
        <v>56</v>
      </c>
      <c r="BM332">
        <f t="shared" si="33"/>
        <v>0</v>
      </c>
      <c r="BN332">
        <f t="shared" si="33"/>
        <v>55</v>
      </c>
      <c r="BO332">
        <f t="shared" si="33"/>
        <v>18</v>
      </c>
      <c r="BP332">
        <f t="shared" si="33"/>
        <v>31</v>
      </c>
      <c r="BQ332">
        <f t="shared" si="33"/>
        <v>2</v>
      </c>
      <c r="BT332">
        <f t="shared" ref="BT332:BV332" si="34">SUM(BT323:BT329)</f>
        <v>32</v>
      </c>
      <c r="BU332">
        <f t="shared" si="34"/>
        <v>32</v>
      </c>
      <c r="BV332">
        <f t="shared" si="34"/>
        <v>32</v>
      </c>
      <c r="CA332">
        <f t="shared" ref="CA332:CI332" si="35">SUM(CA323:CA329)</f>
        <v>11</v>
      </c>
      <c r="CB332">
        <f t="shared" si="35"/>
        <v>12</v>
      </c>
      <c r="CC332">
        <f t="shared" si="35"/>
        <v>14</v>
      </c>
      <c r="CD332">
        <f t="shared" si="35"/>
        <v>26</v>
      </c>
      <c r="CE332">
        <f t="shared" si="35"/>
        <v>3</v>
      </c>
      <c r="CF332">
        <f t="shared" si="35"/>
        <v>7</v>
      </c>
      <c r="CG332">
        <f t="shared" si="35"/>
        <v>9</v>
      </c>
      <c r="CH332">
        <f t="shared" si="35"/>
        <v>2</v>
      </c>
      <c r="CI332">
        <f t="shared" si="35"/>
        <v>16</v>
      </c>
      <c r="CL332">
        <f t="shared" ref="CL332:DK332" si="36">SUM(CL323:CL329)</f>
        <v>54</v>
      </c>
      <c r="CM332">
        <f t="shared" si="36"/>
        <v>1</v>
      </c>
      <c r="CN332">
        <f t="shared" si="36"/>
        <v>0</v>
      </c>
      <c r="CO332">
        <f t="shared" si="36"/>
        <v>0</v>
      </c>
      <c r="CP332">
        <f t="shared" si="36"/>
        <v>42</v>
      </c>
      <c r="CQ332">
        <f t="shared" si="36"/>
        <v>1</v>
      </c>
      <c r="CR332">
        <f t="shared" si="36"/>
        <v>0</v>
      </c>
      <c r="CS332">
        <f t="shared" si="36"/>
        <v>0</v>
      </c>
      <c r="CT332" s="16">
        <f t="shared" si="36"/>
        <v>57</v>
      </c>
      <c r="CU332" s="16">
        <f t="shared" si="36"/>
        <v>57</v>
      </c>
      <c r="CV332" s="16">
        <f t="shared" si="36"/>
        <v>57</v>
      </c>
      <c r="CW332" s="16">
        <f t="shared" si="36"/>
        <v>52</v>
      </c>
      <c r="CX332" s="16">
        <f t="shared" si="36"/>
        <v>53</v>
      </c>
      <c r="CY332" s="16">
        <f t="shared" si="36"/>
        <v>53</v>
      </c>
      <c r="CZ332" s="16">
        <f t="shared" si="36"/>
        <v>56</v>
      </c>
      <c r="DA332" s="16">
        <f t="shared" si="36"/>
        <v>57</v>
      </c>
      <c r="DB332" s="16">
        <f t="shared" si="36"/>
        <v>57</v>
      </c>
      <c r="DC332" s="16">
        <f t="shared" si="36"/>
        <v>54</v>
      </c>
      <c r="DD332">
        <f t="shared" si="36"/>
        <v>35</v>
      </c>
      <c r="DE332">
        <f t="shared" si="36"/>
        <v>23</v>
      </c>
      <c r="DF332">
        <f t="shared" si="36"/>
        <v>18</v>
      </c>
      <c r="DG332">
        <f t="shared" si="36"/>
        <v>13</v>
      </c>
      <c r="DH332">
        <f t="shared" si="36"/>
        <v>11</v>
      </c>
      <c r="DI332">
        <f t="shared" si="36"/>
        <v>12</v>
      </c>
      <c r="DJ332">
        <f t="shared" si="36"/>
        <v>27</v>
      </c>
      <c r="DK332">
        <f t="shared" si="36"/>
        <v>5</v>
      </c>
      <c r="DO332" s="13">
        <f t="shared" ref="DO332:EF332" si="37">SUM(DO323:DO329)</f>
        <v>65</v>
      </c>
      <c r="DP332" s="13">
        <f t="shared" si="37"/>
        <v>65</v>
      </c>
      <c r="DQ332" s="13">
        <f t="shared" si="37"/>
        <v>64</v>
      </c>
      <c r="DR332" s="13">
        <f t="shared" si="37"/>
        <v>65</v>
      </c>
      <c r="DS332">
        <f t="shared" si="37"/>
        <v>2</v>
      </c>
      <c r="DT332">
        <f t="shared" si="37"/>
        <v>10</v>
      </c>
      <c r="DU332">
        <f t="shared" si="37"/>
        <v>46</v>
      </c>
      <c r="DV332">
        <f t="shared" si="37"/>
        <v>42</v>
      </c>
      <c r="DW332">
        <f t="shared" si="37"/>
        <v>2</v>
      </c>
      <c r="DX332">
        <f t="shared" si="37"/>
        <v>1</v>
      </c>
      <c r="DY332">
        <f t="shared" si="37"/>
        <v>10</v>
      </c>
      <c r="DZ332">
        <f t="shared" si="37"/>
        <v>12</v>
      </c>
      <c r="EA332">
        <f t="shared" si="37"/>
        <v>42</v>
      </c>
      <c r="EB332">
        <f t="shared" si="37"/>
        <v>4</v>
      </c>
      <c r="EC332">
        <f t="shared" si="37"/>
        <v>0</v>
      </c>
      <c r="ED332">
        <f t="shared" si="37"/>
        <v>4</v>
      </c>
      <c r="EE332">
        <f t="shared" si="37"/>
        <v>14</v>
      </c>
      <c r="EF332">
        <f t="shared" si="37"/>
        <v>53</v>
      </c>
      <c r="EH332">
        <f t="shared" ref="EH332:EI332" si="38">SUM(EH323:EH329)</f>
        <v>65</v>
      </c>
      <c r="EI332">
        <f t="shared" si="38"/>
        <v>65</v>
      </c>
    </row>
    <row r="333" spans="1:139" x14ac:dyDescent="0.25">
      <c r="A333" s="11" t="s">
        <v>1491</v>
      </c>
      <c r="D333">
        <f>COUNTBLANK(D2:D305)</f>
        <v>241</v>
      </c>
      <c r="E333">
        <f t="shared" ref="E333:BP333" si="39">COUNTBLANK(E2:E305)</f>
        <v>239</v>
      </c>
      <c r="F333">
        <f t="shared" si="39"/>
        <v>240</v>
      </c>
      <c r="G333">
        <f t="shared" si="39"/>
        <v>240</v>
      </c>
      <c r="H333">
        <f t="shared" si="39"/>
        <v>240</v>
      </c>
      <c r="I333">
        <f t="shared" si="39"/>
        <v>239</v>
      </c>
      <c r="J333">
        <f t="shared" si="39"/>
        <v>239</v>
      </c>
      <c r="K333">
        <f t="shared" si="39"/>
        <v>239</v>
      </c>
      <c r="S333">
        <f t="shared" si="39"/>
        <v>239</v>
      </c>
      <c r="T333">
        <f t="shared" si="39"/>
        <v>294</v>
      </c>
      <c r="U333">
        <f t="shared" si="39"/>
        <v>304</v>
      </c>
      <c r="V333">
        <f t="shared" si="39"/>
        <v>304</v>
      </c>
      <c r="W333">
        <f t="shared" si="39"/>
        <v>284</v>
      </c>
      <c r="X333">
        <f t="shared" si="39"/>
        <v>303</v>
      </c>
      <c r="Y333">
        <f t="shared" si="39"/>
        <v>298</v>
      </c>
      <c r="Z333">
        <f t="shared" si="39"/>
        <v>288</v>
      </c>
      <c r="AA333">
        <f t="shared" si="39"/>
        <v>302</v>
      </c>
      <c r="AB333">
        <f t="shared" si="39"/>
        <v>287</v>
      </c>
      <c r="AC333">
        <f t="shared" si="39"/>
        <v>304</v>
      </c>
      <c r="AD333">
        <f t="shared" si="39"/>
        <v>303</v>
      </c>
      <c r="AE333">
        <f t="shared" si="39"/>
        <v>299</v>
      </c>
      <c r="AF333">
        <f t="shared" si="39"/>
        <v>304</v>
      </c>
      <c r="AG333">
        <f t="shared" si="39"/>
        <v>300</v>
      </c>
      <c r="AH333">
        <f t="shared" si="39"/>
        <v>298</v>
      </c>
      <c r="AJ333">
        <f t="shared" si="39"/>
        <v>299</v>
      </c>
      <c r="AL333" s="16">
        <f t="shared" si="39"/>
        <v>239</v>
      </c>
      <c r="AM333" s="13">
        <f t="shared" si="39"/>
        <v>239</v>
      </c>
      <c r="AN333">
        <f t="shared" si="39"/>
        <v>239</v>
      </c>
      <c r="AP333">
        <f t="shared" si="39"/>
        <v>247</v>
      </c>
      <c r="AQ333">
        <f t="shared" si="39"/>
        <v>294</v>
      </c>
      <c r="AR333">
        <f t="shared" si="39"/>
        <v>304</v>
      </c>
      <c r="AS333">
        <f t="shared" si="39"/>
        <v>296</v>
      </c>
      <c r="AT333">
        <f t="shared" si="39"/>
        <v>297</v>
      </c>
      <c r="AU333">
        <f t="shared" si="39"/>
        <v>257</v>
      </c>
      <c r="AV333">
        <f t="shared" si="39"/>
        <v>299</v>
      </c>
      <c r="AW333">
        <f t="shared" si="39"/>
        <v>300</v>
      </c>
      <c r="AX333">
        <f t="shared" si="39"/>
        <v>254</v>
      </c>
      <c r="AY333">
        <f t="shared" si="39"/>
        <v>280</v>
      </c>
      <c r="AZ333">
        <f t="shared" si="39"/>
        <v>295</v>
      </c>
      <c r="BA333">
        <f t="shared" si="39"/>
        <v>275</v>
      </c>
      <c r="BB333">
        <f t="shared" si="39"/>
        <v>299</v>
      </c>
      <c r="BC333">
        <f t="shared" si="39"/>
        <v>297</v>
      </c>
      <c r="BD333">
        <f t="shared" si="39"/>
        <v>257</v>
      </c>
      <c r="BE333">
        <f t="shared" si="39"/>
        <v>300</v>
      </c>
      <c r="BF333">
        <f t="shared" si="39"/>
        <v>300</v>
      </c>
      <c r="BG333">
        <f t="shared" si="39"/>
        <v>253</v>
      </c>
      <c r="BH333">
        <f t="shared" si="39"/>
        <v>285</v>
      </c>
      <c r="BI333">
        <f t="shared" si="39"/>
        <v>300</v>
      </c>
      <c r="BJ333">
        <f t="shared" si="39"/>
        <v>265</v>
      </c>
      <c r="BL333">
        <f t="shared" si="39"/>
        <v>248</v>
      </c>
      <c r="BM333">
        <f t="shared" si="39"/>
        <v>304</v>
      </c>
      <c r="BN333">
        <f t="shared" si="39"/>
        <v>249</v>
      </c>
      <c r="BO333">
        <f t="shared" si="39"/>
        <v>286</v>
      </c>
      <c r="BP333">
        <f t="shared" si="39"/>
        <v>273</v>
      </c>
      <c r="BQ333">
        <f t="shared" ref="BQ333:EB333" si="40">COUNTBLANK(BQ2:BQ305)</f>
        <v>302</v>
      </c>
      <c r="BT333">
        <f t="shared" si="40"/>
        <v>272</v>
      </c>
      <c r="BU333">
        <f t="shared" si="40"/>
        <v>272</v>
      </c>
      <c r="BV333">
        <f t="shared" si="40"/>
        <v>272</v>
      </c>
      <c r="BW333">
        <f t="shared" si="40"/>
        <v>256</v>
      </c>
      <c r="BX333">
        <f t="shared" si="40"/>
        <v>271</v>
      </c>
      <c r="BY333">
        <f t="shared" si="40"/>
        <v>274</v>
      </c>
      <c r="BZ333">
        <f t="shared" si="40"/>
        <v>297</v>
      </c>
      <c r="CA333">
        <f t="shared" si="40"/>
        <v>293</v>
      </c>
      <c r="CB333">
        <f t="shared" si="40"/>
        <v>292</v>
      </c>
      <c r="CC333">
        <f t="shared" si="40"/>
        <v>290</v>
      </c>
      <c r="CD333">
        <f t="shared" si="40"/>
        <v>278</v>
      </c>
      <c r="CE333">
        <f t="shared" si="40"/>
        <v>301</v>
      </c>
      <c r="CF333">
        <f t="shared" si="40"/>
        <v>297</v>
      </c>
      <c r="CG333">
        <f t="shared" si="40"/>
        <v>295</v>
      </c>
      <c r="CH333">
        <f t="shared" si="40"/>
        <v>302</v>
      </c>
      <c r="CI333">
        <f t="shared" si="40"/>
        <v>288</v>
      </c>
      <c r="CL333">
        <f t="shared" si="40"/>
        <v>250</v>
      </c>
      <c r="CM333">
        <f t="shared" si="40"/>
        <v>303</v>
      </c>
      <c r="CN333">
        <f t="shared" si="40"/>
        <v>304</v>
      </c>
      <c r="CO333">
        <f t="shared" si="40"/>
        <v>304</v>
      </c>
      <c r="CP333">
        <f t="shared" si="40"/>
        <v>262</v>
      </c>
      <c r="CQ333">
        <f t="shared" si="40"/>
        <v>303</v>
      </c>
      <c r="CR333">
        <f t="shared" si="40"/>
        <v>304</v>
      </c>
      <c r="CS333">
        <f t="shared" si="40"/>
        <v>304</v>
      </c>
      <c r="CT333" s="16">
        <f t="shared" si="40"/>
        <v>247</v>
      </c>
      <c r="CU333" s="16">
        <f t="shared" si="40"/>
        <v>247</v>
      </c>
      <c r="CV333" s="16">
        <f t="shared" si="40"/>
        <v>247</v>
      </c>
      <c r="CW333" s="16">
        <f t="shared" si="40"/>
        <v>252</v>
      </c>
      <c r="CX333" s="16">
        <f t="shared" si="40"/>
        <v>251</v>
      </c>
      <c r="CY333" s="16">
        <f t="shared" si="40"/>
        <v>251</v>
      </c>
      <c r="CZ333" s="16">
        <f t="shared" si="40"/>
        <v>248</v>
      </c>
      <c r="DA333" s="16">
        <f t="shared" si="40"/>
        <v>247</v>
      </c>
      <c r="DB333" s="16">
        <f t="shared" si="40"/>
        <v>247</v>
      </c>
      <c r="DC333" s="16">
        <f t="shared" si="40"/>
        <v>250</v>
      </c>
      <c r="DD333">
        <f t="shared" si="40"/>
        <v>269</v>
      </c>
      <c r="DE333">
        <f t="shared" si="40"/>
        <v>281</v>
      </c>
      <c r="DF333">
        <f t="shared" si="40"/>
        <v>286</v>
      </c>
      <c r="DG333">
        <f t="shared" si="40"/>
        <v>291</v>
      </c>
      <c r="DH333">
        <f t="shared" si="40"/>
        <v>293</v>
      </c>
      <c r="DI333">
        <f t="shared" si="40"/>
        <v>292</v>
      </c>
      <c r="DJ333">
        <f t="shared" si="40"/>
        <v>277</v>
      </c>
      <c r="DK333">
        <f t="shared" si="40"/>
        <v>299</v>
      </c>
      <c r="DO333" s="13">
        <f t="shared" si="40"/>
        <v>239</v>
      </c>
      <c r="DP333" s="13">
        <f t="shared" si="40"/>
        <v>239</v>
      </c>
      <c r="DQ333" s="13">
        <f t="shared" si="40"/>
        <v>240</v>
      </c>
      <c r="DR333" s="13">
        <f t="shared" si="40"/>
        <v>239</v>
      </c>
      <c r="DS333">
        <f t="shared" si="40"/>
        <v>302</v>
      </c>
      <c r="DT333">
        <f t="shared" si="40"/>
        <v>294</v>
      </c>
      <c r="DU333">
        <f t="shared" si="40"/>
        <v>258</v>
      </c>
      <c r="DV333">
        <f t="shared" si="40"/>
        <v>262</v>
      </c>
      <c r="DW333">
        <f t="shared" si="40"/>
        <v>302</v>
      </c>
      <c r="DX333">
        <f t="shared" si="40"/>
        <v>303</v>
      </c>
      <c r="DY333">
        <f t="shared" si="40"/>
        <v>294</v>
      </c>
      <c r="DZ333">
        <f t="shared" si="40"/>
        <v>292</v>
      </c>
      <c r="EA333">
        <f t="shared" si="40"/>
        <v>262</v>
      </c>
      <c r="EB333">
        <f t="shared" si="40"/>
        <v>300</v>
      </c>
      <c r="EC333">
        <f t="shared" ref="EC333:EI333" si="41">COUNTBLANK(EC2:EC305)</f>
        <v>304</v>
      </c>
      <c r="ED333">
        <f t="shared" si="41"/>
        <v>300</v>
      </c>
      <c r="EE333">
        <f t="shared" si="41"/>
        <v>290</v>
      </c>
      <c r="EF333">
        <f t="shared" si="41"/>
        <v>251</v>
      </c>
      <c r="EH333">
        <f t="shared" si="41"/>
        <v>239</v>
      </c>
      <c r="EI333">
        <f t="shared" si="41"/>
        <v>239</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304</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3.1746031746031744E-2</v>
      </c>
      <c r="E337" s="4">
        <f t="shared" ref="E337:BP337" si="49">E323/E332</f>
        <v>0.26153846153846155</v>
      </c>
      <c r="F337" s="4">
        <f t="shared" si="49"/>
        <v>3.125E-2</v>
      </c>
      <c r="G337" s="4">
        <f t="shared" si="49"/>
        <v>0.203125</v>
      </c>
      <c r="H337" s="4">
        <f t="shared" si="49"/>
        <v>0.171875</v>
      </c>
      <c r="I337" s="4">
        <f t="shared" si="49"/>
        <v>0.13846153846153847</v>
      </c>
      <c r="J337" s="4">
        <f t="shared" si="49"/>
        <v>0.61538461538461542</v>
      </c>
      <c r="K337" s="4">
        <f t="shared" si="49"/>
        <v>0</v>
      </c>
      <c r="S337" s="4">
        <f t="shared" si="49"/>
        <v>0.64615384615384619</v>
      </c>
      <c r="T337" s="4">
        <f t="shared" si="49"/>
        <v>1</v>
      </c>
      <c r="U337" s="4"/>
      <c r="V337" s="4" t="e">
        <f t="shared" si="49"/>
        <v>#DIV/0!</v>
      </c>
      <c r="W337" s="4">
        <f t="shared" si="49"/>
        <v>1</v>
      </c>
      <c r="X337" s="4">
        <f t="shared" si="49"/>
        <v>1</v>
      </c>
      <c r="Y337" s="4">
        <f t="shared" si="49"/>
        <v>1</v>
      </c>
      <c r="Z337" s="4">
        <f t="shared" si="49"/>
        <v>1</v>
      </c>
      <c r="AA337" s="4">
        <f t="shared" si="49"/>
        <v>1</v>
      </c>
      <c r="AB337" s="4">
        <f t="shared" si="49"/>
        <v>1</v>
      </c>
      <c r="AC337" s="4" t="e">
        <f t="shared" si="49"/>
        <v>#DIV/0!</v>
      </c>
      <c r="AD337" s="4">
        <f t="shared" si="49"/>
        <v>1</v>
      </c>
      <c r="AE337" s="4">
        <f t="shared" si="49"/>
        <v>1</v>
      </c>
      <c r="AF337" s="4" t="e">
        <f t="shared" si="49"/>
        <v>#DIV/0!</v>
      </c>
      <c r="AG337" s="4">
        <f t="shared" si="49"/>
        <v>1</v>
      </c>
      <c r="AH337" s="4">
        <f t="shared" si="49"/>
        <v>1</v>
      </c>
      <c r="AI337" s="4"/>
      <c r="AJ337" s="4">
        <f t="shared" si="49"/>
        <v>1</v>
      </c>
      <c r="AK337" s="4"/>
      <c r="AL337" s="17">
        <f t="shared" si="49"/>
        <v>6.1538461538461542E-2</v>
      </c>
      <c r="AM337" s="14">
        <f t="shared" si="49"/>
        <v>0.16923076923076924</v>
      </c>
      <c r="AN337" s="4">
        <f t="shared" si="49"/>
        <v>0.9538461538461539</v>
      </c>
      <c r="AO337" s="4"/>
      <c r="AP337" s="4">
        <f t="shared" si="49"/>
        <v>1</v>
      </c>
      <c r="AQ337" s="4">
        <f t="shared" si="49"/>
        <v>1</v>
      </c>
      <c r="AR337" s="4" t="e">
        <f t="shared" si="49"/>
        <v>#DIV/0!</v>
      </c>
      <c r="AS337" s="4">
        <f t="shared" si="49"/>
        <v>1</v>
      </c>
      <c r="AT337" s="4">
        <f t="shared" si="49"/>
        <v>1</v>
      </c>
      <c r="AU337" s="4">
        <f t="shared" si="49"/>
        <v>1</v>
      </c>
      <c r="AV337" s="4">
        <f t="shared" si="49"/>
        <v>1</v>
      </c>
      <c r="AW337" s="4">
        <f t="shared" si="49"/>
        <v>1</v>
      </c>
      <c r="AX337" s="4">
        <f t="shared" si="49"/>
        <v>1</v>
      </c>
      <c r="AY337" s="4">
        <f t="shared" si="49"/>
        <v>1</v>
      </c>
      <c r="AZ337" s="4">
        <f t="shared" si="49"/>
        <v>1</v>
      </c>
      <c r="BA337" s="4">
        <f t="shared" si="49"/>
        <v>1</v>
      </c>
      <c r="BB337" s="4">
        <f t="shared" si="49"/>
        <v>1</v>
      </c>
      <c r="BC337" s="4">
        <f t="shared" si="49"/>
        <v>1</v>
      </c>
      <c r="BD337" s="4">
        <f t="shared" si="49"/>
        <v>1</v>
      </c>
      <c r="BE337" s="4">
        <f t="shared" si="49"/>
        <v>1</v>
      </c>
      <c r="BF337" s="4">
        <f t="shared" si="49"/>
        <v>1</v>
      </c>
      <c r="BG337" s="4">
        <f t="shared" si="49"/>
        <v>1</v>
      </c>
      <c r="BH337" s="4">
        <f t="shared" si="49"/>
        <v>1</v>
      </c>
      <c r="BI337" s="4">
        <f t="shared" si="49"/>
        <v>1</v>
      </c>
      <c r="BJ337" s="4">
        <f t="shared" si="49"/>
        <v>1</v>
      </c>
      <c r="BK337" s="4"/>
      <c r="BL337" s="4">
        <f t="shared" si="49"/>
        <v>0.5892857142857143</v>
      </c>
      <c r="BM337" s="4" t="e">
        <f t="shared" si="49"/>
        <v>#DIV/0!</v>
      </c>
      <c r="BN337" s="4">
        <f t="shared" si="49"/>
        <v>1</v>
      </c>
      <c r="BO337" s="4">
        <f t="shared" si="49"/>
        <v>1</v>
      </c>
      <c r="BP337" s="4">
        <f t="shared" si="49"/>
        <v>1</v>
      </c>
      <c r="BQ337" s="4">
        <f t="shared" ref="BQ337:EB337" si="50">BQ323/BQ332</f>
        <v>1</v>
      </c>
      <c r="BR337" s="4"/>
      <c r="BS337" s="14"/>
      <c r="BT337" s="4">
        <f t="shared" si="50"/>
        <v>0.5625</v>
      </c>
      <c r="BU337" s="4">
        <f t="shared" si="50"/>
        <v>0.4375</v>
      </c>
      <c r="BV337" s="4">
        <f t="shared" si="50"/>
        <v>0</v>
      </c>
      <c r="BW337" s="14"/>
      <c r="BX337" s="14"/>
      <c r="BY337" s="14"/>
      <c r="BZ337" s="14"/>
      <c r="CA337" s="4">
        <f t="shared" si="50"/>
        <v>1</v>
      </c>
      <c r="CB337" s="4">
        <f t="shared" si="50"/>
        <v>1</v>
      </c>
      <c r="CC337" s="4">
        <f t="shared" si="50"/>
        <v>1</v>
      </c>
      <c r="CD337" s="4">
        <f t="shared" si="50"/>
        <v>1</v>
      </c>
      <c r="CE337" s="4">
        <f t="shared" si="50"/>
        <v>1</v>
      </c>
      <c r="CF337" s="4">
        <f t="shared" si="50"/>
        <v>1</v>
      </c>
      <c r="CG337" s="4">
        <f t="shared" si="50"/>
        <v>1</v>
      </c>
      <c r="CH337" s="4">
        <f t="shared" si="50"/>
        <v>1</v>
      </c>
      <c r="CI337" s="4">
        <f t="shared" si="50"/>
        <v>1</v>
      </c>
      <c r="CJ337" s="4"/>
      <c r="CK337" s="4"/>
      <c r="CL337" s="4">
        <f t="shared" si="50"/>
        <v>1</v>
      </c>
      <c r="CM337" s="4">
        <f t="shared" si="50"/>
        <v>1</v>
      </c>
      <c r="CN337" s="4" t="e">
        <f t="shared" si="50"/>
        <v>#DIV/0!</v>
      </c>
      <c r="CO337" s="4" t="e">
        <f t="shared" si="50"/>
        <v>#DIV/0!</v>
      </c>
      <c r="CP337" s="4">
        <f t="shared" si="50"/>
        <v>1</v>
      </c>
      <c r="CQ337" s="4">
        <f t="shared" si="50"/>
        <v>1</v>
      </c>
      <c r="CR337" s="4" t="e">
        <f t="shared" si="50"/>
        <v>#DIV/0!</v>
      </c>
      <c r="CS337" s="4" t="e">
        <f t="shared" si="50"/>
        <v>#DIV/0!</v>
      </c>
      <c r="CT337" s="17">
        <f t="shared" si="50"/>
        <v>0.36842105263157893</v>
      </c>
      <c r="CU337" s="17">
        <f t="shared" si="50"/>
        <v>8.771929824561403E-2</v>
      </c>
      <c r="CV337" s="17">
        <f t="shared" si="50"/>
        <v>0.42105263157894735</v>
      </c>
      <c r="CW337" s="17">
        <f t="shared" si="50"/>
        <v>9.6153846153846159E-2</v>
      </c>
      <c r="CX337" s="17">
        <f t="shared" si="50"/>
        <v>0.18867924528301888</v>
      </c>
      <c r="CY337" s="17">
        <f t="shared" si="50"/>
        <v>0.24528301886792453</v>
      </c>
      <c r="CZ337" s="17">
        <f t="shared" si="50"/>
        <v>0.2857142857142857</v>
      </c>
      <c r="DA337" s="17">
        <f t="shared" si="50"/>
        <v>0.50877192982456143</v>
      </c>
      <c r="DB337" s="17">
        <f t="shared" si="50"/>
        <v>0.49122807017543857</v>
      </c>
      <c r="DC337" s="17">
        <f t="shared" si="50"/>
        <v>0.46296296296296297</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0.2153846153846154</v>
      </c>
      <c r="DP337" s="14">
        <f t="shared" si="50"/>
        <v>4.6153846153846156E-2</v>
      </c>
      <c r="DQ337" s="14">
        <f t="shared" si="50"/>
        <v>0.5</v>
      </c>
      <c r="DR337" s="14">
        <f t="shared" si="50"/>
        <v>6.1538461538461542E-2</v>
      </c>
      <c r="DS337" s="4">
        <f t="shared" si="50"/>
        <v>1</v>
      </c>
      <c r="DT337" s="4">
        <f t="shared" si="50"/>
        <v>1</v>
      </c>
      <c r="DU337" s="4">
        <f t="shared" si="50"/>
        <v>1</v>
      </c>
      <c r="DV337" s="4">
        <f t="shared" si="50"/>
        <v>1</v>
      </c>
      <c r="DW337" s="4">
        <f t="shared" si="50"/>
        <v>1</v>
      </c>
      <c r="DX337" s="4">
        <f t="shared" si="50"/>
        <v>1</v>
      </c>
      <c r="DY337" s="4">
        <f t="shared" si="50"/>
        <v>1</v>
      </c>
      <c r="DZ337" s="4">
        <f t="shared" si="50"/>
        <v>1</v>
      </c>
      <c r="EA337" s="4">
        <f t="shared" si="50"/>
        <v>1</v>
      </c>
      <c r="EB337" s="4">
        <f t="shared" si="50"/>
        <v>1</v>
      </c>
      <c r="EC337" s="4" t="e">
        <f t="shared" ref="EC337:EI337" si="51">EC323/EC332</f>
        <v>#DIV/0!</v>
      </c>
      <c r="ED337" s="4">
        <f t="shared" si="51"/>
        <v>1</v>
      </c>
      <c r="EE337" s="4">
        <f t="shared" si="51"/>
        <v>1</v>
      </c>
      <c r="EF337" s="4">
        <f t="shared" si="51"/>
        <v>0</v>
      </c>
      <c r="EG337" s="4"/>
      <c r="EH337" s="4">
        <f t="shared" si="51"/>
        <v>0.46153846153846156</v>
      </c>
      <c r="EI337" s="4">
        <f t="shared" si="51"/>
        <v>0.50769230769230766</v>
      </c>
      <c r="EJ337" s="4"/>
    </row>
    <row r="338" spans="1:140" x14ac:dyDescent="0.25">
      <c r="A338" s="11">
        <v>2</v>
      </c>
      <c r="D338" s="4">
        <f>D324/D332</f>
        <v>0.14285714285714285</v>
      </c>
      <c r="E338" s="4">
        <f t="shared" ref="E338:BP338" si="52">E324/E332</f>
        <v>0.27692307692307694</v>
      </c>
      <c r="F338" s="4">
        <f t="shared" si="52"/>
        <v>6.25E-2</v>
      </c>
      <c r="G338" s="4">
        <f t="shared" si="52"/>
        <v>7.8125E-2</v>
      </c>
      <c r="H338" s="4">
        <f t="shared" si="52"/>
        <v>0.390625</v>
      </c>
      <c r="I338" s="4">
        <f t="shared" si="52"/>
        <v>0.2153846153846154</v>
      </c>
      <c r="J338" s="4">
        <f t="shared" si="52"/>
        <v>0.38461538461538464</v>
      </c>
      <c r="K338" s="4">
        <f t="shared" si="52"/>
        <v>0</v>
      </c>
      <c r="S338" s="4">
        <f t="shared" si="52"/>
        <v>0.23076923076923078</v>
      </c>
      <c r="T338" s="4">
        <f t="shared" si="52"/>
        <v>0</v>
      </c>
      <c r="U338" s="4"/>
      <c r="V338" s="4" t="e">
        <f t="shared" si="52"/>
        <v>#DIV/0!</v>
      </c>
      <c r="W338" s="4">
        <f t="shared" si="52"/>
        <v>0</v>
      </c>
      <c r="X338" s="4">
        <f t="shared" si="52"/>
        <v>0</v>
      </c>
      <c r="Y338" s="4">
        <f t="shared" si="52"/>
        <v>0</v>
      </c>
      <c r="Z338" s="4">
        <f t="shared" si="52"/>
        <v>0</v>
      </c>
      <c r="AA338" s="4">
        <f t="shared" si="52"/>
        <v>0</v>
      </c>
      <c r="AB338" s="4">
        <f t="shared" si="52"/>
        <v>0</v>
      </c>
      <c r="AC338" s="4" t="e">
        <f t="shared" si="52"/>
        <v>#DIV/0!</v>
      </c>
      <c r="AD338" s="4">
        <f t="shared" si="52"/>
        <v>0</v>
      </c>
      <c r="AE338" s="4">
        <f t="shared" si="52"/>
        <v>0</v>
      </c>
      <c r="AF338" s="4" t="e">
        <f t="shared" si="52"/>
        <v>#DIV/0!</v>
      </c>
      <c r="AG338" s="4">
        <f t="shared" si="52"/>
        <v>0</v>
      </c>
      <c r="AH338" s="4">
        <f t="shared" si="52"/>
        <v>0</v>
      </c>
      <c r="AI338" s="4"/>
      <c r="AJ338" s="4">
        <f t="shared" si="52"/>
        <v>0</v>
      </c>
      <c r="AK338" s="4"/>
      <c r="AL338" s="17">
        <f t="shared" si="52"/>
        <v>9.2307692307692313E-2</v>
      </c>
      <c r="AM338" s="14">
        <f t="shared" si="52"/>
        <v>0.2153846153846154</v>
      </c>
      <c r="AN338" s="4">
        <f t="shared" si="52"/>
        <v>1.5384615384615385E-2</v>
      </c>
      <c r="AO338" s="4"/>
      <c r="AP338" s="4">
        <f t="shared" si="52"/>
        <v>0</v>
      </c>
      <c r="AQ338" s="4">
        <f t="shared" si="52"/>
        <v>0</v>
      </c>
      <c r="AR338" s="4" t="e">
        <f t="shared" si="52"/>
        <v>#DIV/0!</v>
      </c>
      <c r="AS338" s="4">
        <f t="shared" si="52"/>
        <v>0</v>
      </c>
      <c r="AT338" s="4">
        <f t="shared" si="52"/>
        <v>0</v>
      </c>
      <c r="AU338" s="4">
        <f t="shared" si="52"/>
        <v>0</v>
      </c>
      <c r="AV338" s="4">
        <f t="shared" si="52"/>
        <v>0</v>
      </c>
      <c r="AW338" s="4">
        <f t="shared" si="52"/>
        <v>0</v>
      </c>
      <c r="AX338" s="4">
        <f t="shared" si="52"/>
        <v>0</v>
      </c>
      <c r="AY338" s="4">
        <f t="shared" si="52"/>
        <v>0</v>
      </c>
      <c r="AZ338" s="4">
        <f t="shared" si="52"/>
        <v>0</v>
      </c>
      <c r="BA338" s="4">
        <f t="shared" si="52"/>
        <v>0</v>
      </c>
      <c r="BB338" s="4">
        <f t="shared" si="52"/>
        <v>0</v>
      </c>
      <c r="BC338" s="4">
        <f t="shared" si="52"/>
        <v>0</v>
      </c>
      <c r="BD338" s="4">
        <f t="shared" si="52"/>
        <v>0</v>
      </c>
      <c r="BE338" s="4">
        <f t="shared" si="52"/>
        <v>0</v>
      </c>
      <c r="BF338" s="4">
        <f t="shared" si="52"/>
        <v>0</v>
      </c>
      <c r="BG338" s="4">
        <f t="shared" si="52"/>
        <v>0</v>
      </c>
      <c r="BH338" s="4">
        <f t="shared" si="52"/>
        <v>0</v>
      </c>
      <c r="BI338" s="4">
        <f t="shared" si="52"/>
        <v>0</v>
      </c>
      <c r="BJ338" s="4">
        <f t="shared" si="52"/>
        <v>0</v>
      </c>
      <c r="BK338" s="4"/>
      <c r="BL338" s="4">
        <f t="shared" si="52"/>
        <v>0.4107142857142857</v>
      </c>
      <c r="BM338" s="4" t="e">
        <f t="shared" si="52"/>
        <v>#DIV/0!</v>
      </c>
      <c r="BN338" s="4">
        <f t="shared" si="52"/>
        <v>0</v>
      </c>
      <c r="BO338" s="4">
        <f t="shared" si="52"/>
        <v>0</v>
      </c>
      <c r="BP338" s="4">
        <f t="shared" si="52"/>
        <v>0</v>
      </c>
      <c r="BQ338" s="4">
        <f t="shared" ref="BQ338:EB338" si="53">BQ324/BQ332</f>
        <v>0</v>
      </c>
      <c r="BR338" s="4"/>
      <c r="BS338" s="14"/>
      <c r="BT338" s="4">
        <f t="shared" si="53"/>
        <v>0.4375</v>
      </c>
      <c r="BU338" s="4">
        <f t="shared" si="53"/>
        <v>0.53125</v>
      </c>
      <c r="BV338" s="4">
        <f t="shared" si="53"/>
        <v>3.125E-2</v>
      </c>
      <c r="BW338" s="14"/>
      <c r="BX338" s="14"/>
      <c r="BY338" s="14"/>
      <c r="BZ338" s="14"/>
      <c r="CA338" s="4">
        <f t="shared" si="53"/>
        <v>0</v>
      </c>
      <c r="CB338" s="4">
        <f t="shared" si="53"/>
        <v>0</v>
      </c>
      <c r="CC338" s="4">
        <f t="shared" si="53"/>
        <v>0</v>
      </c>
      <c r="CD338" s="4">
        <f t="shared" si="53"/>
        <v>0</v>
      </c>
      <c r="CE338" s="4">
        <f t="shared" si="53"/>
        <v>0</v>
      </c>
      <c r="CF338" s="4">
        <f t="shared" si="53"/>
        <v>0</v>
      </c>
      <c r="CG338" s="4">
        <f t="shared" si="53"/>
        <v>0</v>
      </c>
      <c r="CH338" s="4">
        <f t="shared" si="53"/>
        <v>0</v>
      </c>
      <c r="CI338" s="4">
        <f t="shared" si="53"/>
        <v>0</v>
      </c>
      <c r="CJ338" s="4"/>
      <c r="CK338" s="4"/>
      <c r="CL338" s="4">
        <f t="shared" si="53"/>
        <v>0</v>
      </c>
      <c r="CM338" s="4">
        <f t="shared" si="53"/>
        <v>0</v>
      </c>
      <c r="CN338" s="4" t="e">
        <f t="shared" si="53"/>
        <v>#DIV/0!</v>
      </c>
      <c r="CO338" s="4" t="e">
        <f t="shared" si="53"/>
        <v>#DIV/0!</v>
      </c>
      <c r="CP338" s="4">
        <f t="shared" si="53"/>
        <v>0</v>
      </c>
      <c r="CQ338" s="4">
        <f t="shared" si="53"/>
        <v>0</v>
      </c>
      <c r="CR338" s="4" t="e">
        <f t="shared" si="53"/>
        <v>#DIV/0!</v>
      </c>
      <c r="CS338" s="4" t="e">
        <f t="shared" si="53"/>
        <v>#DIV/0!</v>
      </c>
      <c r="CT338" s="17">
        <f t="shared" si="53"/>
        <v>0.49122807017543857</v>
      </c>
      <c r="CU338" s="17">
        <f t="shared" si="53"/>
        <v>0.22807017543859648</v>
      </c>
      <c r="CV338" s="17">
        <f t="shared" si="53"/>
        <v>0.45614035087719296</v>
      </c>
      <c r="CW338" s="17">
        <f t="shared" si="53"/>
        <v>0.51923076923076927</v>
      </c>
      <c r="CX338" s="17">
        <f t="shared" si="53"/>
        <v>0.45283018867924529</v>
      </c>
      <c r="CY338" s="17">
        <f t="shared" si="53"/>
        <v>0.37735849056603776</v>
      </c>
      <c r="CZ338" s="17">
        <f t="shared" si="53"/>
        <v>0.375</v>
      </c>
      <c r="DA338" s="17">
        <f t="shared" si="53"/>
        <v>0.42105263157894735</v>
      </c>
      <c r="DB338" s="17">
        <f t="shared" si="53"/>
        <v>0.43859649122807015</v>
      </c>
      <c r="DC338" s="17">
        <f t="shared" si="53"/>
        <v>0.40740740740740738</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0.29230769230769232</v>
      </c>
      <c r="DP338" s="14">
        <f t="shared" si="53"/>
        <v>0.12307692307692308</v>
      </c>
      <c r="DQ338" s="14">
        <f t="shared" si="53"/>
        <v>0.25</v>
      </c>
      <c r="DR338" s="14">
        <f t="shared" si="53"/>
        <v>0.23076923076923078</v>
      </c>
      <c r="DS338" s="4">
        <f t="shared" si="53"/>
        <v>0</v>
      </c>
      <c r="DT338" s="4">
        <f t="shared" si="53"/>
        <v>0</v>
      </c>
      <c r="DU338" s="4">
        <f t="shared" si="53"/>
        <v>0</v>
      </c>
      <c r="DV338" s="4">
        <f t="shared" si="53"/>
        <v>0</v>
      </c>
      <c r="DW338" s="4">
        <f t="shared" si="53"/>
        <v>0</v>
      </c>
      <c r="DX338" s="4">
        <f t="shared" si="53"/>
        <v>0</v>
      </c>
      <c r="DY338" s="4">
        <f t="shared" si="53"/>
        <v>0</v>
      </c>
      <c r="DZ338" s="4">
        <f t="shared" si="53"/>
        <v>0</v>
      </c>
      <c r="EA338" s="4">
        <f t="shared" si="53"/>
        <v>0</v>
      </c>
      <c r="EB338" s="4">
        <f t="shared" si="53"/>
        <v>0</v>
      </c>
      <c r="EC338" s="4" t="e">
        <f t="shared" ref="EC338:EI338" si="54">EC324/EC332</f>
        <v>#DIV/0!</v>
      </c>
      <c r="ED338" s="4">
        <f t="shared" si="54"/>
        <v>0</v>
      </c>
      <c r="EE338" s="4">
        <f t="shared" si="54"/>
        <v>0</v>
      </c>
      <c r="EF338" s="4">
        <f t="shared" si="54"/>
        <v>0</v>
      </c>
      <c r="EG338" s="4"/>
      <c r="EH338" s="4">
        <f t="shared" si="54"/>
        <v>0.53846153846153844</v>
      </c>
      <c r="EI338" s="4">
        <f t="shared" si="54"/>
        <v>0.49230769230769234</v>
      </c>
      <c r="EJ338" s="4"/>
    </row>
    <row r="339" spans="1:140" x14ac:dyDescent="0.25">
      <c r="A339" s="11">
        <v>3</v>
      </c>
      <c r="D339" s="4">
        <f>D325/D332</f>
        <v>0.19047619047619047</v>
      </c>
      <c r="E339" s="4">
        <f t="shared" ref="E339:BP339" si="55">E325/E332</f>
        <v>0.24615384615384617</v>
      </c>
      <c r="F339" s="4">
        <f t="shared" si="55"/>
        <v>6.25E-2</v>
      </c>
      <c r="G339" s="4">
        <f t="shared" si="55"/>
        <v>0.28125</v>
      </c>
      <c r="H339" s="4">
        <f t="shared" si="55"/>
        <v>0</v>
      </c>
      <c r="I339" s="4">
        <f t="shared" si="55"/>
        <v>0.13846153846153847</v>
      </c>
      <c r="J339" s="4">
        <f t="shared" si="55"/>
        <v>0</v>
      </c>
      <c r="K339" s="4">
        <f t="shared" si="55"/>
        <v>0</v>
      </c>
      <c r="S339" s="4">
        <f t="shared" si="55"/>
        <v>9.2307692307692313E-2</v>
      </c>
      <c r="T339" s="4">
        <f t="shared" si="55"/>
        <v>0</v>
      </c>
      <c r="U339" s="4"/>
      <c r="V339" s="4" t="e">
        <f t="shared" si="55"/>
        <v>#DIV/0!</v>
      </c>
      <c r="W339" s="4">
        <f t="shared" si="55"/>
        <v>0</v>
      </c>
      <c r="X339" s="4">
        <f t="shared" si="55"/>
        <v>0</v>
      </c>
      <c r="Y339" s="4">
        <f t="shared" si="55"/>
        <v>0</v>
      </c>
      <c r="Z339" s="4">
        <f t="shared" si="55"/>
        <v>0</v>
      </c>
      <c r="AA339" s="4">
        <f t="shared" si="55"/>
        <v>0</v>
      </c>
      <c r="AB339" s="4">
        <f t="shared" si="55"/>
        <v>0</v>
      </c>
      <c r="AC339" s="4" t="e">
        <f t="shared" si="55"/>
        <v>#DIV/0!</v>
      </c>
      <c r="AD339" s="4">
        <f t="shared" si="55"/>
        <v>0</v>
      </c>
      <c r="AE339" s="4">
        <f t="shared" si="55"/>
        <v>0</v>
      </c>
      <c r="AF339" s="4" t="e">
        <f t="shared" si="55"/>
        <v>#DIV/0!</v>
      </c>
      <c r="AG339" s="4">
        <f t="shared" si="55"/>
        <v>0</v>
      </c>
      <c r="AH339" s="4">
        <f t="shared" si="55"/>
        <v>0</v>
      </c>
      <c r="AI339" s="4"/>
      <c r="AJ339" s="4">
        <f t="shared" si="55"/>
        <v>0</v>
      </c>
      <c r="AK339" s="4"/>
      <c r="AL339" s="17">
        <f t="shared" si="55"/>
        <v>0.16923076923076924</v>
      </c>
      <c r="AM339" s="14">
        <f t="shared" si="55"/>
        <v>0.27692307692307694</v>
      </c>
      <c r="AN339" s="4">
        <f t="shared" si="55"/>
        <v>3.0769230769230771E-2</v>
      </c>
      <c r="AO339" s="4"/>
      <c r="AP339" s="4">
        <f t="shared" si="55"/>
        <v>0</v>
      </c>
      <c r="AQ339" s="4">
        <f t="shared" si="55"/>
        <v>0</v>
      </c>
      <c r="AR339" s="4" t="e">
        <f t="shared" si="55"/>
        <v>#DIV/0!</v>
      </c>
      <c r="AS339" s="4">
        <f t="shared" si="55"/>
        <v>0</v>
      </c>
      <c r="AT339" s="4">
        <f t="shared" si="55"/>
        <v>0</v>
      </c>
      <c r="AU339" s="4">
        <f t="shared" si="55"/>
        <v>0</v>
      </c>
      <c r="AV339" s="4">
        <f t="shared" si="55"/>
        <v>0</v>
      </c>
      <c r="AW339" s="4">
        <f t="shared" si="55"/>
        <v>0</v>
      </c>
      <c r="AX339" s="4">
        <f t="shared" si="55"/>
        <v>0</v>
      </c>
      <c r="AY339" s="4">
        <f t="shared" si="55"/>
        <v>0</v>
      </c>
      <c r="AZ339" s="4">
        <f t="shared" si="55"/>
        <v>0</v>
      </c>
      <c r="BA339" s="4">
        <f t="shared" si="55"/>
        <v>0</v>
      </c>
      <c r="BB339" s="4">
        <f t="shared" si="55"/>
        <v>0</v>
      </c>
      <c r="BC339" s="4">
        <f t="shared" si="55"/>
        <v>0</v>
      </c>
      <c r="BD339" s="4">
        <f t="shared" si="55"/>
        <v>0</v>
      </c>
      <c r="BE339" s="4">
        <f t="shared" si="55"/>
        <v>0</v>
      </c>
      <c r="BF339" s="4">
        <f t="shared" si="55"/>
        <v>0</v>
      </c>
      <c r="BG339" s="4">
        <f t="shared" si="55"/>
        <v>0</v>
      </c>
      <c r="BH339" s="4">
        <f t="shared" si="55"/>
        <v>0</v>
      </c>
      <c r="BI339" s="4">
        <f t="shared" si="55"/>
        <v>0</v>
      </c>
      <c r="BJ339" s="4">
        <f t="shared" si="55"/>
        <v>0</v>
      </c>
      <c r="BK339" s="4"/>
      <c r="BL339" s="4">
        <f t="shared" si="55"/>
        <v>0</v>
      </c>
      <c r="BM339" s="4" t="e">
        <f t="shared" si="55"/>
        <v>#DIV/0!</v>
      </c>
      <c r="BN339" s="4">
        <f t="shared" si="55"/>
        <v>0</v>
      </c>
      <c r="BO339" s="4">
        <f t="shared" si="55"/>
        <v>0</v>
      </c>
      <c r="BP339" s="4">
        <f t="shared" si="55"/>
        <v>0</v>
      </c>
      <c r="BQ339" s="4">
        <f t="shared" ref="BQ339:EB339" si="56">BQ325/BQ332</f>
        <v>0</v>
      </c>
      <c r="BR339" s="4"/>
      <c r="BS339" s="14"/>
      <c r="BT339" s="4">
        <f t="shared" si="56"/>
        <v>0</v>
      </c>
      <c r="BU339" s="4">
        <f t="shared" si="56"/>
        <v>3.125E-2</v>
      </c>
      <c r="BV339" s="4">
        <f t="shared" si="56"/>
        <v>0.96875</v>
      </c>
      <c r="BW339" s="14"/>
      <c r="BX339" s="14"/>
      <c r="BY339" s="14"/>
      <c r="BZ339" s="14"/>
      <c r="CA339" s="4">
        <f t="shared" si="56"/>
        <v>0</v>
      </c>
      <c r="CB339" s="4">
        <f t="shared" si="56"/>
        <v>0</v>
      </c>
      <c r="CC339" s="4">
        <f t="shared" si="56"/>
        <v>0</v>
      </c>
      <c r="CD339" s="4">
        <f t="shared" si="56"/>
        <v>0</v>
      </c>
      <c r="CE339" s="4">
        <f t="shared" si="56"/>
        <v>0</v>
      </c>
      <c r="CF339" s="4">
        <f t="shared" si="56"/>
        <v>0</v>
      </c>
      <c r="CG339" s="4">
        <f t="shared" si="56"/>
        <v>0</v>
      </c>
      <c r="CH339" s="4">
        <f t="shared" si="56"/>
        <v>0</v>
      </c>
      <c r="CI339" s="4">
        <f t="shared" si="56"/>
        <v>0</v>
      </c>
      <c r="CJ339" s="4"/>
      <c r="CK339" s="4"/>
      <c r="CL339" s="4">
        <f t="shared" si="56"/>
        <v>0</v>
      </c>
      <c r="CM339" s="4">
        <f t="shared" si="56"/>
        <v>0</v>
      </c>
      <c r="CN339" s="4" t="e">
        <f t="shared" si="56"/>
        <v>#DIV/0!</v>
      </c>
      <c r="CO339" s="4" t="e">
        <f t="shared" si="56"/>
        <v>#DIV/0!</v>
      </c>
      <c r="CP339" s="4">
        <f t="shared" si="56"/>
        <v>0</v>
      </c>
      <c r="CQ339" s="4">
        <f t="shared" si="56"/>
        <v>0</v>
      </c>
      <c r="CR339" s="4" t="e">
        <f t="shared" si="56"/>
        <v>#DIV/0!</v>
      </c>
      <c r="CS339" s="4" t="e">
        <f t="shared" si="56"/>
        <v>#DIV/0!</v>
      </c>
      <c r="CT339" s="17">
        <f t="shared" si="56"/>
        <v>0.10526315789473684</v>
      </c>
      <c r="CU339" s="17">
        <f t="shared" si="56"/>
        <v>0.31578947368421051</v>
      </c>
      <c r="CV339" s="17">
        <f t="shared" si="56"/>
        <v>0.10526315789473684</v>
      </c>
      <c r="CW339" s="17">
        <f t="shared" si="56"/>
        <v>0.28846153846153844</v>
      </c>
      <c r="CX339" s="17">
        <f t="shared" si="56"/>
        <v>0.24528301886792453</v>
      </c>
      <c r="CY339" s="17">
        <f t="shared" si="56"/>
        <v>0.20754716981132076</v>
      </c>
      <c r="CZ339" s="17">
        <f t="shared" si="56"/>
        <v>0.25</v>
      </c>
      <c r="DA339" s="17">
        <f t="shared" si="56"/>
        <v>7.0175438596491224E-2</v>
      </c>
      <c r="DB339" s="17">
        <f t="shared" si="56"/>
        <v>7.0175438596491224E-2</v>
      </c>
      <c r="DC339" s="17">
        <f t="shared" si="56"/>
        <v>9.2592592592592587E-2</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0.38461538461538464</v>
      </c>
      <c r="DP339" s="14">
        <f t="shared" si="56"/>
        <v>0.49230769230769234</v>
      </c>
      <c r="DQ339" s="14">
        <f t="shared" si="56"/>
        <v>0.21875</v>
      </c>
      <c r="DR339" s="14">
        <f t="shared" si="56"/>
        <v>0.15384615384615385</v>
      </c>
      <c r="DS339" s="4">
        <f t="shared" si="56"/>
        <v>0</v>
      </c>
      <c r="DT339" s="4">
        <f t="shared" si="56"/>
        <v>0</v>
      </c>
      <c r="DU339" s="4">
        <f t="shared" si="56"/>
        <v>0</v>
      </c>
      <c r="DV339" s="4">
        <f t="shared" si="56"/>
        <v>0</v>
      </c>
      <c r="DW339" s="4">
        <f t="shared" si="56"/>
        <v>0</v>
      </c>
      <c r="DX339" s="4">
        <f t="shared" si="56"/>
        <v>0</v>
      </c>
      <c r="DY339" s="4">
        <f t="shared" si="56"/>
        <v>0</v>
      </c>
      <c r="DZ339" s="4">
        <f t="shared" si="56"/>
        <v>0</v>
      </c>
      <c r="EA339" s="4">
        <f t="shared" si="56"/>
        <v>0</v>
      </c>
      <c r="EB339" s="4">
        <f t="shared" si="56"/>
        <v>0</v>
      </c>
      <c r="EC339" s="4" t="e">
        <f t="shared" ref="EC339:EI339" si="57">EC325/EC332</f>
        <v>#DIV/0!</v>
      </c>
      <c r="ED339" s="4">
        <f t="shared" si="57"/>
        <v>0</v>
      </c>
      <c r="EE339" s="4">
        <f t="shared" si="57"/>
        <v>0</v>
      </c>
      <c r="EF339" s="4">
        <f t="shared" si="57"/>
        <v>1.8867924528301886E-2</v>
      </c>
      <c r="EG339" s="4"/>
      <c r="EH339" s="4">
        <f t="shared" si="57"/>
        <v>0</v>
      </c>
      <c r="EI339" s="4">
        <f t="shared" si="57"/>
        <v>0</v>
      </c>
      <c r="EJ339" s="4"/>
    </row>
    <row r="340" spans="1:140" x14ac:dyDescent="0.25">
      <c r="A340" s="11">
        <v>4</v>
      </c>
      <c r="D340" s="4">
        <f>D326/D332</f>
        <v>0.36507936507936506</v>
      </c>
      <c r="E340" s="4">
        <f t="shared" ref="E340:BP340" si="58">E326/E332</f>
        <v>7.6923076923076927E-2</v>
      </c>
      <c r="F340" s="4">
        <f t="shared" si="58"/>
        <v>0.140625</v>
      </c>
      <c r="G340" s="4">
        <f t="shared" si="58"/>
        <v>0.203125</v>
      </c>
      <c r="H340" s="4">
        <f t="shared" si="58"/>
        <v>0.4375</v>
      </c>
      <c r="I340" s="4">
        <f t="shared" si="58"/>
        <v>0.16923076923076924</v>
      </c>
      <c r="J340" s="4">
        <f t="shared" si="58"/>
        <v>0</v>
      </c>
      <c r="K340" s="4">
        <f t="shared" si="58"/>
        <v>0</v>
      </c>
      <c r="S340" s="4">
        <f t="shared" si="58"/>
        <v>3.0769230769230771E-2</v>
      </c>
      <c r="T340" s="4">
        <f t="shared" si="58"/>
        <v>0</v>
      </c>
      <c r="U340" s="4"/>
      <c r="V340" s="4" t="e">
        <f t="shared" si="58"/>
        <v>#DIV/0!</v>
      </c>
      <c r="W340" s="4">
        <f t="shared" si="58"/>
        <v>0</v>
      </c>
      <c r="X340" s="4">
        <f t="shared" si="58"/>
        <v>0</v>
      </c>
      <c r="Y340" s="4">
        <f t="shared" si="58"/>
        <v>0</v>
      </c>
      <c r="Z340" s="4">
        <f t="shared" si="58"/>
        <v>0</v>
      </c>
      <c r="AA340" s="4">
        <f t="shared" si="58"/>
        <v>0</v>
      </c>
      <c r="AB340" s="4">
        <f t="shared" si="58"/>
        <v>0</v>
      </c>
      <c r="AC340" s="4" t="e">
        <f t="shared" si="58"/>
        <v>#DIV/0!</v>
      </c>
      <c r="AD340" s="4">
        <f t="shared" si="58"/>
        <v>0</v>
      </c>
      <c r="AE340" s="4">
        <f t="shared" si="58"/>
        <v>0</v>
      </c>
      <c r="AF340" s="4" t="e">
        <f t="shared" si="58"/>
        <v>#DIV/0!</v>
      </c>
      <c r="AG340" s="4">
        <f t="shared" si="58"/>
        <v>0</v>
      </c>
      <c r="AH340" s="4">
        <f t="shared" si="58"/>
        <v>0</v>
      </c>
      <c r="AI340" s="4"/>
      <c r="AJ340" s="4">
        <f t="shared" si="58"/>
        <v>0</v>
      </c>
      <c r="AK340" s="4"/>
      <c r="AL340" s="17">
        <f t="shared" si="58"/>
        <v>0.55384615384615388</v>
      </c>
      <c r="AM340" s="14">
        <f t="shared" si="58"/>
        <v>0.15384615384615385</v>
      </c>
      <c r="AN340" s="4">
        <f t="shared" si="58"/>
        <v>0</v>
      </c>
      <c r="AO340" s="4"/>
      <c r="AP340" s="4">
        <f t="shared" si="58"/>
        <v>0</v>
      </c>
      <c r="AQ340" s="4">
        <f t="shared" si="58"/>
        <v>0</v>
      </c>
      <c r="AR340" s="4" t="e">
        <f t="shared" si="58"/>
        <v>#DIV/0!</v>
      </c>
      <c r="AS340" s="4">
        <f t="shared" si="58"/>
        <v>0</v>
      </c>
      <c r="AT340" s="4">
        <f t="shared" si="58"/>
        <v>0</v>
      </c>
      <c r="AU340" s="4">
        <f t="shared" si="58"/>
        <v>0</v>
      </c>
      <c r="AV340" s="4">
        <f t="shared" si="58"/>
        <v>0</v>
      </c>
      <c r="AW340" s="4">
        <f t="shared" si="58"/>
        <v>0</v>
      </c>
      <c r="AX340" s="4">
        <f t="shared" si="58"/>
        <v>0</v>
      </c>
      <c r="AY340" s="4">
        <f t="shared" si="58"/>
        <v>0</v>
      </c>
      <c r="AZ340" s="4">
        <f t="shared" si="58"/>
        <v>0</v>
      </c>
      <c r="BA340" s="4">
        <f t="shared" si="58"/>
        <v>0</v>
      </c>
      <c r="BB340" s="4">
        <f t="shared" si="58"/>
        <v>0</v>
      </c>
      <c r="BC340" s="4">
        <f t="shared" si="58"/>
        <v>0</v>
      </c>
      <c r="BD340" s="4">
        <f t="shared" si="58"/>
        <v>0</v>
      </c>
      <c r="BE340" s="4">
        <f t="shared" si="58"/>
        <v>0</v>
      </c>
      <c r="BF340" s="4">
        <f t="shared" si="58"/>
        <v>0</v>
      </c>
      <c r="BG340" s="4">
        <f t="shared" si="58"/>
        <v>0</v>
      </c>
      <c r="BH340" s="4">
        <f t="shared" si="58"/>
        <v>0</v>
      </c>
      <c r="BI340" s="4">
        <f t="shared" si="58"/>
        <v>0</v>
      </c>
      <c r="BJ340" s="4">
        <f t="shared" si="58"/>
        <v>0</v>
      </c>
      <c r="BK340" s="4"/>
      <c r="BL340" s="4">
        <f t="shared" si="58"/>
        <v>0</v>
      </c>
      <c r="BM340" s="4" t="e">
        <f t="shared" si="58"/>
        <v>#DIV/0!</v>
      </c>
      <c r="BN340" s="4">
        <f t="shared" si="58"/>
        <v>0</v>
      </c>
      <c r="BO340" s="4">
        <f t="shared" si="58"/>
        <v>0</v>
      </c>
      <c r="BP340" s="4">
        <f t="shared" si="58"/>
        <v>0</v>
      </c>
      <c r="BQ340" s="4">
        <f t="shared" ref="BQ340:EB340" si="59">BQ326/BQ332</f>
        <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f t="shared" si="59"/>
        <v>0</v>
      </c>
      <c r="CG340" s="4">
        <f t="shared" si="59"/>
        <v>0</v>
      </c>
      <c r="CH340" s="4">
        <f t="shared" si="59"/>
        <v>0</v>
      </c>
      <c r="CI340" s="4">
        <f t="shared" si="59"/>
        <v>0</v>
      </c>
      <c r="CJ340" s="4"/>
      <c r="CK340" s="4"/>
      <c r="CL340" s="4">
        <f t="shared" si="59"/>
        <v>0</v>
      </c>
      <c r="CM340" s="4">
        <f t="shared" si="59"/>
        <v>0</v>
      </c>
      <c r="CN340" s="4" t="e">
        <f t="shared" si="59"/>
        <v>#DIV/0!</v>
      </c>
      <c r="CO340" s="4" t="e">
        <f t="shared" si="59"/>
        <v>#DIV/0!</v>
      </c>
      <c r="CP340" s="4">
        <f t="shared" si="59"/>
        <v>0</v>
      </c>
      <c r="CQ340" s="4">
        <f t="shared" si="59"/>
        <v>0</v>
      </c>
      <c r="CR340" s="4" t="e">
        <f t="shared" si="59"/>
        <v>#DIV/0!</v>
      </c>
      <c r="CS340" s="4" t="e">
        <f t="shared" si="59"/>
        <v>#DIV/0!</v>
      </c>
      <c r="CT340" s="17">
        <f t="shared" si="59"/>
        <v>3.5087719298245612E-2</v>
      </c>
      <c r="CU340" s="17">
        <f t="shared" si="59"/>
        <v>0.36842105263157893</v>
      </c>
      <c r="CV340" s="17">
        <f t="shared" si="59"/>
        <v>1.7543859649122806E-2</v>
      </c>
      <c r="CW340" s="17">
        <f t="shared" si="59"/>
        <v>9.6153846153846159E-2</v>
      </c>
      <c r="CX340" s="17">
        <f t="shared" si="59"/>
        <v>0.11320754716981132</v>
      </c>
      <c r="CY340" s="17">
        <f t="shared" si="59"/>
        <v>0.16981132075471697</v>
      </c>
      <c r="CZ340" s="17">
        <f t="shared" si="59"/>
        <v>8.9285714285714288E-2</v>
      </c>
      <c r="DA340" s="17">
        <f t="shared" si="59"/>
        <v>0</v>
      </c>
      <c r="DB340" s="17">
        <f t="shared" si="59"/>
        <v>0</v>
      </c>
      <c r="DC340" s="17">
        <f t="shared" si="59"/>
        <v>3.7037037037037035E-2</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0.1076923076923077</v>
      </c>
      <c r="DP340" s="14">
        <f t="shared" si="59"/>
        <v>0.33846153846153848</v>
      </c>
      <c r="DQ340" s="14">
        <f t="shared" si="59"/>
        <v>3.125E-2</v>
      </c>
      <c r="DR340" s="14">
        <f t="shared" si="59"/>
        <v>0.30769230769230771</v>
      </c>
      <c r="DS340" s="4">
        <f t="shared" si="59"/>
        <v>0</v>
      </c>
      <c r="DT340" s="4">
        <f t="shared" si="59"/>
        <v>0</v>
      </c>
      <c r="DU340" s="4">
        <f t="shared" si="59"/>
        <v>0</v>
      </c>
      <c r="DV340" s="4">
        <f t="shared" si="59"/>
        <v>0</v>
      </c>
      <c r="DW340" s="4">
        <f t="shared" si="59"/>
        <v>0</v>
      </c>
      <c r="DX340" s="4">
        <f t="shared" si="59"/>
        <v>0</v>
      </c>
      <c r="DY340" s="4">
        <f t="shared" si="59"/>
        <v>0</v>
      </c>
      <c r="DZ340" s="4">
        <f t="shared" si="59"/>
        <v>0</v>
      </c>
      <c r="EA340" s="4">
        <f t="shared" si="59"/>
        <v>0</v>
      </c>
      <c r="EB340" s="4">
        <f t="shared" si="59"/>
        <v>0</v>
      </c>
      <c r="EC340" s="4" t="e">
        <f t="shared" ref="EC340:EI340" si="60">EC326/EC332</f>
        <v>#DIV/0!</v>
      </c>
      <c r="ED340" s="4">
        <f t="shared" si="60"/>
        <v>0</v>
      </c>
      <c r="EE340" s="4">
        <f t="shared" si="60"/>
        <v>0</v>
      </c>
      <c r="EF340" s="4">
        <f t="shared" si="60"/>
        <v>0.26415094339622641</v>
      </c>
      <c r="EG340" s="4"/>
      <c r="EH340" s="4">
        <f t="shared" si="60"/>
        <v>0</v>
      </c>
      <c r="EI340" s="4">
        <f t="shared" si="60"/>
        <v>0</v>
      </c>
      <c r="EJ340" s="4"/>
    </row>
    <row r="341" spans="1:140" x14ac:dyDescent="0.25">
      <c r="A341" s="11">
        <v>5</v>
      </c>
      <c r="D341" s="4">
        <f>D327/D332</f>
        <v>0.14285714285714285</v>
      </c>
      <c r="E341" s="4">
        <f t="shared" ref="E341:BP341" si="61">E327/E332</f>
        <v>9.2307692307692313E-2</v>
      </c>
      <c r="F341" s="4">
        <f t="shared" si="61"/>
        <v>0.203125</v>
      </c>
      <c r="G341" s="4">
        <f t="shared" si="61"/>
        <v>9.375E-2</v>
      </c>
      <c r="H341" s="4">
        <f t="shared" si="61"/>
        <v>0</v>
      </c>
      <c r="I341" s="4">
        <f t="shared" si="61"/>
        <v>7.6923076923076927E-2</v>
      </c>
      <c r="J341" s="4">
        <f t="shared" si="61"/>
        <v>0</v>
      </c>
      <c r="K341" s="4">
        <f t="shared" si="61"/>
        <v>0</v>
      </c>
      <c r="S341" s="4">
        <f t="shared" si="61"/>
        <v>0</v>
      </c>
      <c r="T341" s="4">
        <f t="shared" si="61"/>
        <v>0</v>
      </c>
      <c r="U341" s="4"/>
      <c r="V341" s="4" t="e">
        <f t="shared" si="61"/>
        <v>#DIV/0!</v>
      </c>
      <c r="W341" s="4">
        <f t="shared" si="61"/>
        <v>0</v>
      </c>
      <c r="X341" s="4">
        <f t="shared" si="61"/>
        <v>0</v>
      </c>
      <c r="Y341" s="4">
        <f t="shared" si="61"/>
        <v>0</v>
      </c>
      <c r="Z341" s="4">
        <f t="shared" si="61"/>
        <v>0</v>
      </c>
      <c r="AA341" s="4">
        <f t="shared" si="61"/>
        <v>0</v>
      </c>
      <c r="AB341" s="4">
        <f t="shared" si="61"/>
        <v>0</v>
      </c>
      <c r="AC341" s="4" t="e">
        <f t="shared" si="61"/>
        <v>#DIV/0!</v>
      </c>
      <c r="AD341" s="4">
        <f t="shared" si="61"/>
        <v>0</v>
      </c>
      <c r="AE341" s="4">
        <f t="shared" si="61"/>
        <v>0</v>
      </c>
      <c r="AF341" s="4" t="e">
        <f t="shared" si="61"/>
        <v>#DIV/0!</v>
      </c>
      <c r="AG341" s="4">
        <f t="shared" si="61"/>
        <v>0</v>
      </c>
      <c r="AH341" s="4">
        <f t="shared" si="61"/>
        <v>0</v>
      </c>
      <c r="AI341" s="4"/>
      <c r="AJ341" s="4">
        <f t="shared" si="61"/>
        <v>0</v>
      </c>
      <c r="AK341" s="4"/>
      <c r="AL341" s="17">
        <f t="shared" si="61"/>
        <v>0.12307692307692308</v>
      </c>
      <c r="AM341" s="14">
        <f t="shared" si="61"/>
        <v>0.18461538461538463</v>
      </c>
      <c r="AN341" s="4">
        <f t="shared" si="61"/>
        <v>0</v>
      </c>
      <c r="AO341" s="4"/>
      <c r="AP341" s="4">
        <f t="shared" si="61"/>
        <v>0</v>
      </c>
      <c r="AQ341" s="4">
        <f t="shared" si="61"/>
        <v>0</v>
      </c>
      <c r="AR341" s="4" t="e">
        <f t="shared" si="61"/>
        <v>#DIV/0!</v>
      </c>
      <c r="AS341" s="4">
        <f t="shared" si="61"/>
        <v>0</v>
      </c>
      <c r="AT341" s="4">
        <f t="shared" si="61"/>
        <v>0</v>
      </c>
      <c r="AU341" s="4">
        <f t="shared" si="61"/>
        <v>0</v>
      </c>
      <c r="AV341" s="4">
        <f t="shared" si="61"/>
        <v>0</v>
      </c>
      <c r="AW341" s="4">
        <f t="shared" si="61"/>
        <v>0</v>
      </c>
      <c r="AX341" s="4">
        <f t="shared" si="61"/>
        <v>0</v>
      </c>
      <c r="AY341" s="4">
        <f t="shared" si="61"/>
        <v>0</v>
      </c>
      <c r="AZ341" s="4">
        <f t="shared" si="61"/>
        <v>0</v>
      </c>
      <c r="BA341" s="4">
        <f t="shared" si="61"/>
        <v>0</v>
      </c>
      <c r="BB341" s="4">
        <f t="shared" si="61"/>
        <v>0</v>
      </c>
      <c r="BC341" s="4">
        <f t="shared" si="61"/>
        <v>0</v>
      </c>
      <c r="BD341" s="4">
        <f t="shared" si="61"/>
        <v>0</v>
      </c>
      <c r="BE341" s="4">
        <f t="shared" si="61"/>
        <v>0</v>
      </c>
      <c r="BF341" s="4">
        <f t="shared" si="61"/>
        <v>0</v>
      </c>
      <c r="BG341" s="4">
        <f t="shared" si="61"/>
        <v>0</v>
      </c>
      <c r="BH341" s="4">
        <f t="shared" si="61"/>
        <v>0</v>
      </c>
      <c r="BI341" s="4">
        <f t="shared" si="61"/>
        <v>0</v>
      </c>
      <c r="BJ341" s="4">
        <f t="shared" si="61"/>
        <v>0</v>
      </c>
      <c r="BK341" s="4"/>
      <c r="BL341" s="4">
        <f t="shared" si="61"/>
        <v>0</v>
      </c>
      <c r="BM341" s="4" t="e">
        <f t="shared" si="61"/>
        <v>#DIV/0!</v>
      </c>
      <c r="BN341" s="4">
        <f t="shared" si="61"/>
        <v>0</v>
      </c>
      <c r="BO341" s="4">
        <f t="shared" si="61"/>
        <v>0</v>
      </c>
      <c r="BP341" s="4">
        <f t="shared" si="61"/>
        <v>0</v>
      </c>
      <c r="BQ341" s="4">
        <f t="shared" ref="BQ341:EB341" si="62">BQ327/BQ332</f>
        <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f t="shared" si="62"/>
        <v>0</v>
      </c>
      <c r="CG341" s="4">
        <f t="shared" si="62"/>
        <v>0</v>
      </c>
      <c r="CH341" s="4">
        <f t="shared" si="62"/>
        <v>0</v>
      </c>
      <c r="CI341" s="4">
        <f t="shared" si="62"/>
        <v>0</v>
      </c>
      <c r="CJ341" s="4"/>
      <c r="CK341" s="4"/>
      <c r="CL341" s="4">
        <f t="shared" si="62"/>
        <v>0</v>
      </c>
      <c r="CM341" s="4">
        <f t="shared" si="62"/>
        <v>0</v>
      </c>
      <c r="CN341" s="4" t="e">
        <f t="shared" si="62"/>
        <v>#DIV/0!</v>
      </c>
      <c r="CO341" s="4" t="e">
        <f t="shared" si="62"/>
        <v>#DIV/0!</v>
      </c>
      <c r="CP341" s="4">
        <f t="shared" si="62"/>
        <v>0</v>
      </c>
      <c r="CQ341" s="4">
        <f t="shared" si="62"/>
        <v>0</v>
      </c>
      <c r="CR341" s="4" t="e">
        <f t="shared" si="62"/>
        <v>#DIV/0!</v>
      </c>
      <c r="CS341" s="4" t="e">
        <f t="shared" si="62"/>
        <v>#DIV/0!</v>
      </c>
      <c r="CT341" s="17">
        <f t="shared" si="62"/>
        <v>0</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0.24615384615384617</v>
      </c>
      <c r="DS341" s="4">
        <f t="shared" si="62"/>
        <v>0</v>
      </c>
      <c r="DT341" s="4">
        <f t="shared" si="62"/>
        <v>0</v>
      </c>
      <c r="DU341" s="4">
        <f t="shared" si="62"/>
        <v>0</v>
      </c>
      <c r="DV341" s="4">
        <f t="shared" si="62"/>
        <v>0</v>
      </c>
      <c r="DW341" s="4">
        <f t="shared" si="62"/>
        <v>0</v>
      </c>
      <c r="DX341" s="4">
        <f t="shared" si="62"/>
        <v>0</v>
      </c>
      <c r="DY341" s="4">
        <f t="shared" si="62"/>
        <v>0</v>
      </c>
      <c r="DZ341" s="4">
        <f t="shared" si="62"/>
        <v>0</v>
      </c>
      <c r="EA341" s="4">
        <f t="shared" si="62"/>
        <v>0</v>
      </c>
      <c r="EB341" s="4">
        <f t="shared" si="62"/>
        <v>0</v>
      </c>
      <c r="EC341" s="4" t="e">
        <f t="shared" ref="EC341:EI341" si="63">EC327/EC332</f>
        <v>#DIV/0!</v>
      </c>
      <c r="ED341" s="4">
        <f t="shared" si="63"/>
        <v>0</v>
      </c>
      <c r="EE341" s="4">
        <f t="shared" si="63"/>
        <v>0</v>
      </c>
      <c r="EF341" s="4">
        <f t="shared" si="63"/>
        <v>0.28301886792452829</v>
      </c>
      <c r="EG341" s="4"/>
      <c r="EH341" s="4">
        <f t="shared" si="63"/>
        <v>0</v>
      </c>
      <c r="EI341" s="4">
        <f t="shared" si="63"/>
        <v>0</v>
      </c>
      <c r="EJ341" s="4"/>
    </row>
    <row r="342" spans="1:140" x14ac:dyDescent="0.25">
      <c r="A342" s="11">
        <v>6</v>
      </c>
      <c r="D342" s="4">
        <f>D328/D332</f>
        <v>9.5238095238095233E-2</v>
      </c>
      <c r="E342" s="4">
        <f t="shared" ref="E342:BP342" si="64">E328/E332</f>
        <v>1.5384615384615385E-2</v>
      </c>
      <c r="F342" s="4">
        <f t="shared" si="64"/>
        <v>0.296875</v>
      </c>
      <c r="G342" s="4">
        <f t="shared" si="64"/>
        <v>0.140625</v>
      </c>
      <c r="H342" s="4">
        <f t="shared" si="64"/>
        <v>0</v>
      </c>
      <c r="I342" s="4">
        <f t="shared" si="64"/>
        <v>0.26153846153846155</v>
      </c>
      <c r="J342" s="4">
        <f t="shared" si="64"/>
        <v>0</v>
      </c>
      <c r="K342" s="4">
        <f t="shared" si="64"/>
        <v>1</v>
      </c>
      <c r="S342" s="4">
        <f t="shared" si="64"/>
        <v>0</v>
      </c>
      <c r="T342" s="4">
        <f t="shared" si="64"/>
        <v>0</v>
      </c>
      <c r="U342" s="4"/>
      <c r="V342" s="4" t="e">
        <f t="shared" si="64"/>
        <v>#DIV/0!</v>
      </c>
      <c r="W342" s="4">
        <f t="shared" si="64"/>
        <v>0</v>
      </c>
      <c r="X342" s="4">
        <f t="shared" si="64"/>
        <v>0</v>
      </c>
      <c r="Y342" s="4">
        <f t="shared" si="64"/>
        <v>0</v>
      </c>
      <c r="Z342" s="4">
        <f t="shared" si="64"/>
        <v>0</v>
      </c>
      <c r="AA342" s="4">
        <f t="shared" si="64"/>
        <v>0</v>
      </c>
      <c r="AB342" s="4">
        <f t="shared" si="64"/>
        <v>0</v>
      </c>
      <c r="AC342" s="4" t="e">
        <f t="shared" si="64"/>
        <v>#DIV/0!</v>
      </c>
      <c r="AD342" s="4">
        <f t="shared" si="64"/>
        <v>0</v>
      </c>
      <c r="AE342" s="4">
        <f t="shared" si="64"/>
        <v>0</v>
      </c>
      <c r="AF342" s="4" t="e">
        <f t="shared" si="64"/>
        <v>#DIV/0!</v>
      </c>
      <c r="AG342" s="4">
        <f t="shared" si="64"/>
        <v>0</v>
      </c>
      <c r="AH342" s="4">
        <f t="shared" si="64"/>
        <v>0</v>
      </c>
      <c r="AI342" s="4"/>
      <c r="AJ342" s="4">
        <f t="shared" si="64"/>
        <v>0</v>
      </c>
      <c r="AK342" s="4"/>
      <c r="AL342" s="17">
        <f t="shared" si="64"/>
        <v>0</v>
      </c>
      <c r="AM342" s="14">
        <f t="shared" si="64"/>
        <v>0</v>
      </c>
      <c r="AN342" s="4">
        <f t="shared" si="64"/>
        <v>0</v>
      </c>
      <c r="AO342" s="4"/>
      <c r="AP342" s="4">
        <f t="shared" si="64"/>
        <v>0</v>
      </c>
      <c r="AQ342" s="4">
        <f t="shared" si="64"/>
        <v>0</v>
      </c>
      <c r="AR342" s="4" t="e">
        <f t="shared" si="64"/>
        <v>#DIV/0!</v>
      </c>
      <c r="AS342" s="4">
        <f t="shared" si="64"/>
        <v>0</v>
      </c>
      <c r="AT342" s="4">
        <f t="shared" si="64"/>
        <v>0</v>
      </c>
      <c r="AU342" s="4">
        <f t="shared" si="64"/>
        <v>0</v>
      </c>
      <c r="AV342" s="4">
        <f t="shared" si="64"/>
        <v>0</v>
      </c>
      <c r="AW342" s="4">
        <f t="shared" si="64"/>
        <v>0</v>
      </c>
      <c r="AX342" s="4">
        <f t="shared" si="64"/>
        <v>0</v>
      </c>
      <c r="AY342" s="4">
        <f t="shared" si="64"/>
        <v>0</v>
      </c>
      <c r="AZ342" s="4">
        <f t="shared" si="64"/>
        <v>0</v>
      </c>
      <c r="BA342" s="4">
        <f t="shared" si="64"/>
        <v>0</v>
      </c>
      <c r="BB342" s="4">
        <f t="shared" si="64"/>
        <v>0</v>
      </c>
      <c r="BC342" s="4">
        <f t="shared" si="64"/>
        <v>0</v>
      </c>
      <c r="BD342" s="4">
        <f t="shared" si="64"/>
        <v>0</v>
      </c>
      <c r="BE342" s="4">
        <f t="shared" si="64"/>
        <v>0</v>
      </c>
      <c r="BF342" s="4">
        <f t="shared" si="64"/>
        <v>0</v>
      </c>
      <c r="BG342" s="4">
        <f t="shared" si="64"/>
        <v>0</v>
      </c>
      <c r="BH342" s="4">
        <f t="shared" si="64"/>
        <v>0</v>
      </c>
      <c r="BI342" s="4">
        <f t="shared" si="64"/>
        <v>0</v>
      </c>
      <c r="BJ342" s="4">
        <f t="shared" si="64"/>
        <v>0</v>
      </c>
      <c r="BK342" s="4"/>
      <c r="BL342" s="4">
        <f t="shared" si="64"/>
        <v>0</v>
      </c>
      <c r="BM342" s="4" t="e">
        <f t="shared" si="64"/>
        <v>#DIV/0!</v>
      </c>
      <c r="BN342" s="4">
        <f t="shared" si="64"/>
        <v>0</v>
      </c>
      <c r="BO342" s="4">
        <f t="shared" si="64"/>
        <v>0</v>
      </c>
      <c r="BP342" s="4">
        <f t="shared" si="64"/>
        <v>0</v>
      </c>
      <c r="BQ342" s="4">
        <f t="shared" ref="BQ342:EB342" si="65">BQ328/BQ332</f>
        <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f t="shared" si="65"/>
        <v>0</v>
      </c>
      <c r="CG342" s="4">
        <f t="shared" si="65"/>
        <v>0</v>
      </c>
      <c r="CH342" s="4">
        <f t="shared" si="65"/>
        <v>0</v>
      </c>
      <c r="CI342" s="4">
        <f t="shared" si="65"/>
        <v>0</v>
      </c>
      <c r="CJ342" s="4"/>
      <c r="CK342" s="4"/>
      <c r="CL342" s="4">
        <f t="shared" si="65"/>
        <v>0</v>
      </c>
      <c r="CM342" s="4">
        <f t="shared" si="65"/>
        <v>0</v>
      </c>
      <c r="CN342" s="4" t="e">
        <f t="shared" si="65"/>
        <v>#DIV/0!</v>
      </c>
      <c r="CO342" s="4" t="e">
        <f t="shared" si="65"/>
        <v>#DIV/0!</v>
      </c>
      <c r="CP342" s="4">
        <f t="shared" si="65"/>
        <v>0</v>
      </c>
      <c r="CQ342" s="4">
        <f t="shared" si="65"/>
        <v>0</v>
      </c>
      <c r="CR342" s="4" t="e">
        <f t="shared" si="65"/>
        <v>#DIV/0!</v>
      </c>
      <c r="CS342" s="4" t="e">
        <f t="shared" si="65"/>
        <v>#DIV/0!</v>
      </c>
      <c r="CT342" s="17">
        <f t="shared" si="65"/>
        <v>0</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f t="shared" si="65"/>
        <v>0</v>
      </c>
      <c r="DT342" s="4">
        <f t="shared" si="65"/>
        <v>0</v>
      </c>
      <c r="DU342" s="4">
        <f t="shared" si="65"/>
        <v>0</v>
      </c>
      <c r="DV342" s="4">
        <f t="shared" si="65"/>
        <v>0</v>
      </c>
      <c r="DW342" s="4">
        <f t="shared" si="65"/>
        <v>0</v>
      </c>
      <c r="DX342" s="4">
        <f t="shared" si="65"/>
        <v>0</v>
      </c>
      <c r="DY342" s="4">
        <f t="shared" si="65"/>
        <v>0</v>
      </c>
      <c r="DZ342" s="4">
        <f t="shared" si="65"/>
        <v>0</v>
      </c>
      <c r="EA342" s="4">
        <f t="shared" si="65"/>
        <v>0</v>
      </c>
      <c r="EB342" s="4">
        <f t="shared" si="65"/>
        <v>0</v>
      </c>
      <c r="EC342" s="4" t="e">
        <f t="shared" ref="EC342:EI342" si="66">EC328/EC332</f>
        <v>#DIV/0!</v>
      </c>
      <c r="ED342" s="4">
        <f t="shared" si="66"/>
        <v>0</v>
      </c>
      <c r="EE342" s="4">
        <f t="shared" si="66"/>
        <v>0</v>
      </c>
      <c r="EF342" s="4">
        <f t="shared" si="66"/>
        <v>0.15094339622641509</v>
      </c>
      <c r="EG342" s="4"/>
      <c r="EH342" s="4">
        <f t="shared" si="66"/>
        <v>0</v>
      </c>
      <c r="EI342" s="4">
        <f t="shared" si="66"/>
        <v>0</v>
      </c>
      <c r="EJ342" s="4"/>
    </row>
    <row r="343" spans="1:140" x14ac:dyDescent="0.25">
      <c r="A343" s="11">
        <v>7</v>
      </c>
      <c r="D343" s="4">
        <f>D329/D332</f>
        <v>3.1746031746031744E-2</v>
      </c>
      <c r="E343" s="4">
        <f t="shared" ref="E343:BP343" si="67">E329/E332</f>
        <v>3.0769230769230771E-2</v>
      </c>
      <c r="F343" s="4">
        <f t="shared" si="67"/>
        <v>0.203125</v>
      </c>
      <c r="G343" s="4">
        <f t="shared" si="67"/>
        <v>0</v>
      </c>
      <c r="H343" s="4">
        <f t="shared" si="67"/>
        <v>0</v>
      </c>
      <c r="I343" s="4">
        <f t="shared" si="67"/>
        <v>0</v>
      </c>
      <c r="J343" s="4">
        <f t="shared" si="67"/>
        <v>0</v>
      </c>
      <c r="K343" s="4">
        <f t="shared" si="67"/>
        <v>0</v>
      </c>
      <c r="S343" s="4">
        <f t="shared" si="67"/>
        <v>0</v>
      </c>
      <c r="T343" s="4">
        <f t="shared" si="67"/>
        <v>0</v>
      </c>
      <c r="U343" s="4"/>
      <c r="V343" s="4" t="e">
        <f t="shared" si="67"/>
        <v>#DIV/0!</v>
      </c>
      <c r="W343" s="4">
        <f t="shared" si="67"/>
        <v>0</v>
      </c>
      <c r="X343" s="4">
        <f t="shared" si="67"/>
        <v>0</v>
      </c>
      <c r="Y343" s="4">
        <f t="shared" si="67"/>
        <v>0</v>
      </c>
      <c r="Z343" s="4">
        <f t="shared" si="67"/>
        <v>0</v>
      </c>
      <c r="AA343" s="4">
        <f t="shared" si="67"/>
        <v>0</v>
      </c>
      <c r="AB343" s="4">
        <f t="shared" si="67"/>
        <v>0</v>
      </c>
      <c r="AC343" s="4" t="e">
        <f t="shared" si="67"/>
        <v>#DIV/0!</v>
      </c>
      <c r="AD343" s="4">
        <f t="shared" si="67"/>
        <v>0</v>
      </c>
      <c r="AE343" s="4">
        <f t="shared" si="67"/>
        <v>0</v>
      </c>
      <c r="AF343" s="4" t="e">
        <f t="shared" si="67"/>
        <v>#DIV/0!</v>
      </c>
      <c r="AG343" s="4">
        <f t="shared" si="67"/>
        <v>0</v>
      </c>
      <c r="AH343" s="4">
        <f t="shared" si="67"/>
        <v>0</v>
      </c>
      <c r="AI343" s="4"/>
      <c r="AJ343" s="4">
        <f t="shared" si="67"/>
        <v>0</v>
      </c>
      <c r="AK343" s="4"/>
      <c r="AL343" s="17">
        <f t="shared" si="67"/>
        <v>0</v>
      </c>
      <c r="AM343" s="14">
        <f t="shared" si="67"/>
        <v>0</v>
      </c>
      <c r="AN343" s="4">
        <f t="shared" si="67"/>
        <v>0</v>
      </c>
      <c r="AO343" s="4"/>
      <c r="AP343" s="4">
        <f t="shared" si="67"/>
        <v>0</v>
      </c>
      <c r="AQ343" s="4">
        <f t="shared" si="67"/>
        <v>0</v>
      </c>
      <c r="AR343" s="4" t="e">
        <f t="shared" si="67"/>
        <v>#DIV/0!</v>
      </c>
      <c r="AS343" s="4">
        <f t="shared" si="67"/>
        <v>0</v>
      </c>
      <c r="AT343" s="4">
        <f t="shared" si="67"/>
        <v>0</v>
      </c>
      <c r="AU343" s="4">
        <f t="shared" si="67"/>
        <v>0</v>
      </c>
      <c r="AV343" s="4">
        <f t="shared" si="67"/>
        <v>0</v>
      </c>
      <c r="AW343" s="4">
        <f t="shared" si="67"/>
        <v>0</v>
      </c>
      <c r="AX343" s="4">
        <f t="shared" si="67"/>
        <v>0</v>
      </c>
      <c r="AY343" s="4">
        <f t="shared" si="67"/>
        <v>0</v>
      </c>
      <c r="AZ343" s="4">
        <f t="shared" si="67"/>
        <v>0</v>
      </c>
      <c r="BA343" s="4">
        <f t="shared" si="67"/>
        <v>0</v>
      </c>
      <c r="BB343" s="4">
        <f t="shared" si="67"/>
        <v>0</v>
      </c>
      <c r="BC343" s="4">
        <f t="shared" si="67"/>
        <v>0</v>
      </c>
      <c r="BD343" s="4">
        <f t="shared" si="67"/>
        <v>0</v>
      </c>
      <c r="BE343" s="4">
        <f t="shared" si="67"/>
        <v>0</v>
      </c>
      <c r="BF343" s="4">
        <f t="shared" si="67"/>
        <v>0</v>
      </c>
      <c r="BG343" s="4">
        <f t="shared" si="67"/>
        <v>0</v>
      </c>
      <c r="BH343" s="4">
        <f t="shared" si="67"/>
        <v>0</v>
      </c>
      <c r="BI343" s="4">
        <f t="shared" si="67"/>
        <v>0</v>
      </c>
      <c r="BJ343" s="4">
        <f t="shared" si="67"/>
        <v>0</v>
      </c>
      <c r="BK343" s="4"/>
      <c r="BL343" s="4">
        <f t="shared" si="67"/>
        <v>0</v>
      </c>
      <c r="BM343" s="4" t="e">
        <f t="shared" si="67"/>
        <v>#DIV/0!</v>
      </c>
      <c r="BN343" s="4">
        <f t="shared" si="67"/>
        <v>0</v>
      </c>
      <c r="BO343" s="4">
        <f t="shared" si="67"/>
        <v>0</v>
      </c>
      <c r="BP343" s="4">
        <f t="shared" si="67"/>
        <v>0</v>
      </c>
      <c r="BQ343" s="4">
        <f t="shared" ref="BQ343:EB343" si="68">BQ329/BQ332</f>
        <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f t="shared" si="68"/>
        <v>0</v>
      </c>
      <c r="CG343" s="4">
        <f t="shared" si="68"/>
        <v>0</v>
      </c>
      <c r="CH343" s="4">
        <f t="shared" si="68"/>
        <v>0</v>
      </c>
      <c r="CI343" s="4">
        <f t="shared" si="68"/>
        <v>0</v>
      </c>
      <c r="CJ343" s="4"/>
      <c r="CK343" s="4"/>
      <c r="CL343" s="4">
        <f t="shared" si="68"/>
        <v>0</v>
      </c>
      <c r="CM343" s="4">
        <f t="shared" si="68"/>
        <v>0</v>
      </c>
      <c r="CN343" s="4" t="e">
        <f t="shared" si="68"/>
        <v>#DIV/0!</v>
      </c>
      <c r="CO343" s="4" t="e">
        <f t="shared" si="68"/>
        <v>#DIV/0!</v>
      </c>
      <c r="CP343" s="4">
        <f t="shared" si="68"/>
        <v>0</v>
      </c>
      <c r="CQ343" s="4">
        <f t="shared" si="68"/>
        <v>0</v>
      </c>
      <c r="CR343" s="4" t="e">
        <f t="shared" si="68"/>
        <v>#DIV/0!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f t="shared" si="68"/>
        <v>0</v>
      </c>
      <c r="DT343" s="4">
        <f t="shared" si="68"/>
        <v>0</v>
      </c>
      <c r="DU343" s="4">
        <f t="shared" si="68"/>
        <v>0</v>
      </c>
      <c r="DV343" s="4">
        <f t="shared" si="68"/>
        <v>0</v>
      </c>
      <c r="DW343" s="4">
        <f t="shared" si="68"/>
        <v>0</v>
      </c>
      <c r="DX343" s="4">
        <f t="shared" si="68"/>
        <v>0</v>
      </c>
      <c r="DY343" s="4">
        <f t="shared" si="68"/>
        <v>0</v>
      </c>
      <c r="DZ343" s="4">
        <f t="shared" si="68"/>
        <v>0</v>
      </c>
      <c r="EA343" s="4">
        <f t="shared" si="68"/>
        <v>0</v>
      </c>
      <c r="EB343" s="4">
        <f t="shared" si="68"/>
        <v>0</v>
      </c>
      <c r="EC343" s="4" t="e">
        <f t="shared" ref="EC343:EI343" si="69">EC329/EC332</f>
        <v>#DIV/0!</v>
      </c>
      <c r="ED343" s="4">
        <f t="shared" si="69"/>
        <v>0</v>
      </c>
      <c r="EE343" s="4">
        <f t="shared" si="69"/>
        <v>0</v>
      </c>
      <c r="EF343" s="4">
        <f t="shared" si="69"/>
        <v>0.28301886792452829</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1</v>
      </c>
      <c r="H346" s="12">
        <f t="shared" si="70"/>
        <v>1</v>
      </c>
      <c r="I346" s="12">
        <f t="shared" si="70"/>
        <v>1</v>
      </c>
      <c r="J346" s="12">
        <f t="shared" si="70"/>
        <v>1</v>
      </c>
      <c r="K346" s="12">
        <f>SUM(K337:K345)</f>
        <v>1</v>
      </c>
      <c r="S346" s="12">
        <f t="shared" si="70"/>
        <v>1</v>
      </c>
      <c r="T346" s="12">
        <f t="shared" si="70"/>
        <v>1</v>
      </c>
      <c r="U346" s="12"/>
      <c r="V346" s="12" t="e">
        <f t="shared" si="70"/>
        <v>#DIV/0!</v>
      </c>
      <c r="W346" s="12">
        <f t="shared" si="70"/>
        <v>1</v>
      </c>
      <c r="X346" s="12">
        <f t="shared" si="70"/>
        <v>1</v>
      </c>
      <c r="Y346" s="12">
        <f t="shared" si="70"/>
        <v>1</v>
      </c>
      <c r="Z346" s="12">
        <f t="shared" si="70"/>
        <v>1</v>
      </c>
      <c r="AA346" s="12">
        <f t="shared" si="70"/>
        <v>1</v>
      </c>
      <c r="AB346" s="12">
        <f t="shared" si="70"/>
        <v>1</v>
      </c>
      <c r="AC346" s="12" t="e">
        <f t="shared" si="70"/>
        <v>#DIV/0!</v>
      </c>
      <c r="AD346" s="12">
        <f t="shared" si="70"/>
        <v>1</v>
      </c>
      <c r="AE346" s="12">
        <f t="shared" si="70"/>
        <v>1</v>
      </c>
      <c r="AF346" s="12" t="e">
        <f t="shared" si="70"/>
        <v>#DIV/0!</v>
      </c>
      <c r="AG346" s="12">
        <f t="shared" si="70"/>
        <v>1</v>
      </c>
      <c r="AH346" s="12">
        <f t="shared" si="70"/>
        <v>1</v>
      </c>
      <c r="AI346" s="12"/>
      <c r="AJ346" s="12">
        <f t="shared" si="70"/>
        <v>1</v>
      </c>
      <c r="AK346" s="12"/>
      <c r="AL346" s="18">
        <f t="shared" si="70"/>
        <v>1</v>
      </c>
      <c r="AM346" s="15">
        <f t="shared" si="70"/>
        <v>1</v>
      </c>
      <c r="AN346" s="12">
        <f t="shared" si="70"/>
        <v>1</v>
      </c>
      <c r="AO346" s="12"/>
      <c r="AP346" s="12">
        <f t="shared" si="70"/>
        <v>1</v>
      </c>
      <c r="AQ346" s="12">
        <f t="shared" si="70"/>
        <v>1</v>
      </c>
      <c r="AR346" s="12" t="e">
        <f t="shared" si="70"/>
        <v>#DIV/0!</v>
      </c>
      <c r="AS346" s="12">
        <f t="shared" si="70"/>
        <v>1</v>
      </c>
      <c r="AT346" s="12">
        <f t="shared" si="70"/>
        <v>1</v>
      </c>
      <c r="AU346" s="12">
        <f t="shared" si="70"/>
        <v>1</v>
      </c>
      <c r="AV346" s="12">
        <f t="shared" si="70"/>
        <v>1</v>
      </c>
      <c r="AW346" s="12">
        <f t="shared" si="70"/>
        <v>1</v>
      </c>
      <c r="AX346" s="12">
        <f t="shared" si="70"/>
        <v>1</v>
      </c>
      <c r="AY346" s="12">
        <f t="shared" si="70"/>
        <v>1</v>
      </c>
      <c r="AZ346" s="12">
        <f t="shared" si="70"/>
        <v>1</v>
      </c>
      <c r="BA346" s="12">
        <f t="shared" si="70"/>
        <v>1</v>
      </c>
      <c r="BB346" s="12">
        <f t="shared" si="70"/>
        <v>1</v>
      </c>
      <c r="BC346" s="12">
        <f t="shared" si="70"/>
        <v>1</v>
      </c>
      <c r="BD346" s="12">
        <f t="shared" si="70"/>
        <v>1</v>
      </c>
      <c r="BE346" s="12">
        <f t="shared" si="70"/>
        <v>1</v>
      </c>
      <c r="BF346" s="12">
        <f t="shared" si="70"/>
        <v>1</v>
      </c>
      <c r="BG346" s="12">
        <f t="shared" si="70"/>
        <v>1</v>
      </c>
      <c r="BH346" s="12">
        <f t="shared" si="70"/>
        <v>1</v>
      </c>
      <c r="BI346" s="12">
        <f t="shared" si="70"/>
        <v>1</v>
      </c>
      <c r="BJ346" s="12">
        <f t="shared" si="70"/>
        <v>1</v>
      </c>
      <c r="BK346" s="12"/>
      <c r="BL346" s="12">
        <f t="shared" ref="BL346:BQ346" si="71">SUM(BL337:BL343)</f>
        <v>1</v>
      </c>
      <c r="BM346" s="12" t="e">
        <f t="shared" si="71"/>
        <v>#DIV/0!</v>
      </c>
      <c r="BN346" s="12">
        <f t="shared" si="71"/>
        <v>1</v>
      </c>
      <c r="BO346" s="12">
        <f t="shared" si="71"/>
        <v>1</v>
      </c>
      <c r="BP346" s="12">
        <f t="shared" si="71"/>
        <v>1</v>
      </c>
      <c r="BQ346" s="12">
        <f t="shared" si="71"/>
        <v>1</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f t="shared" si="73"/>
        <v>1</v>
      </c>
      <c r="CG346" s="12">
        <f t="shared" si="73"/>
        <v>1</v>
      </c>
      <c r="CH346" s="12">
        <f t="shared" si="73"/>
        <v>1</v>
      </c>
      <c r="CI346" s="12">
        <f t="shared" si="73"/>
        <v>1</v>
      </c>
      <c r="CJ346" s="12"/>
      <c r="CK346" s="12"/>
      <c r="CL346" s="12">
        <f t="shared" ref="CL346:DK346" si="74">SUM(CL337:CL343)</f>
        <v>1</v>
      </c>
      <c r="CM346" s="12">
        <f t="shared" si="74"/>
        <v>1</v>
      </c>
      <c r="CN346" s="12" t="e">
        <f t="shared" si="74"/>
        <v>#DIV/0!</v>
      </c>
      <c r="CO346" s="12" t="e">
        <f t="shared" si="74"/>
        <v>#DIV/0!</v>
      </c>
      <c r="CP346" s="12">
        <f t="shared" si="74"/>
        <v>1</v>
      </c>
      <c r="CQ346" s="12">
        <f t="shared" si="74"/>
        <v>1</v>
      </c>
      <c r="CR346" s="12" t="e">
        <f t="shared" si="74"/>
        <v>#DIV/0!</v>
      </c>
      <c r="CS346" s="12" t="e">
        <f t="shared" si="74"/>
        <v>#DIV/0!</v>
      </c>
      <c r="CT346" s="18">
        <f t="shared" si="74"/>
        <v>1</v>
      </c>
      <c r="CU346" s="18">
        <f t="shared" si="74"/>
        <v>1</v>
      </c>
      <c r="CV346" s="18">
        <f t="shared" si="74"/>
        <v>1</v>
      </c>
      <c r="CW346" s="18">
        <f t="shared" si="74"/>
        <v>1</v>
      </c>
      <c r="CX346" s="18">
        <f t="shared" si="74"/>
        <v>1</v>
      </c>
      <c r="CY346" s="18">
        <f t="shared" si="74"/>
        <v>1</v>
      </c>
      <c r="CZ346" s="18">
        <f t="shared" si="74"/>
        <v>1</v>
      </c>
      <c r="DA346" s="18">
        <f t="shared" si="74"/>
        <v>1</v>
      </c>
      <c r="DB346" s="18">
        <f t="shared" si="74"/>
        <v>1</v>
      </c>
      <c r="DC346" s="18">
        <f t="shared" si="74"/>
        <v>1</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1</v>
      </c>
      <c r="DS346" s="12">
        <f t="shared" si="75"/>
        <v>1</v>
      </c>
      <c r="DT346" s="12">
        <f t="shared" si="75"/>
        <v>1</v>
      </c>
      <c r="DU346" s="12">
        <f t="shared" si="75"/>
        <v>1</v>
      </c>
      <c r="DV346" s="12">
        <f t="shared" si="75"/>
        <v>1</v>
      </c>
      <c r="DW346" s="12">
        <f t="shared" si="75"/>
        <v>1</v>
      </c>
      <c r="DX346" s="12">
        <f t="shared" si="75"/>
        <v>1</v>
      </c>
      <c r="DY346" s="12">
        <f t="shared" si="75"/>
        <v>1</v>
      </c>
      <c r="DZ346" s="12">
        <f t="shared" si="75"/>
        <v>1</v>
      </c>
      <c r="EA346" s="12">
        <f t="shared" si="75"/>
        <v>1</v>
      </c>
      <c r="EB346" s="12">
        <f t="shared" si="75"/>
        <v>1</v>
      </c>
      <c r="EC346" s="12" t="e">
        <f t="shared" si="75"/>
        <v>#DIV/0!</v>
      </c>
      <c r="ED346" s="12">
        <f t="shared" si="75"/>
        <v>1</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0.17460317460317459</v>
      </c>
      <c r="CB348" s="4">
        <f>CB323/D$332</f>
        <v>0.19047619047619047</v>
      </c>
      <c r="CC348" s="4">
        <f>CC323/D$332</f>
        <v>0.22222222222222221</v>
      </c>
      <c r="CD348" s="4">
        <f>CD323/D$332</f>
        <v>0.41269841269841268</v>
      </c>
      <c r="CE348" s="4">
        <f>CE323/D$332</f>
        <v>4.7619047619047616E-2</v>
      </c>
      <c r="CF348" s="4">
        <f>CF323/D$332</f>
        <v>0.1111111111111111</v>
      </c>
      <c r="CG348" s="4">
        <f>CG323/D$332</f>
        <v>0.14285714285714285</v>
      </c>
      <c r="CH348" s="4">
        <f>CH323/D$332</f>
        <v>3.1746031746031744E-2</v>
      </c>
      <c r="CI348" s="4">
        <f>CI323/D$332</f>
        <v>0.25396825396825395</v>
      </c>
      <c r="CJ348" s="4"/>
      <c r="CK348" s="4"/>
      <c r="CL348" s="4">
        <f>CL323/D$332</f>
        <v>0.8571428571428571</v>
      </c>
      <c r="CM348" s="4">
        <f>CM323/D$332</f>
        <v>1.5873015873015872E-2</v>
      </c>
      <c r="CN348" s="4">
        <f>CN323/D$332</f>
        <v>0</v>
      </c>
      <c r="CO348" s="4">
        <f>CO323/D$332</f>
        <v>0</v>
      </c>
      <c r="CP348" s="4">
        <f>CP323/D$332</f>
        <v>0.66666666666666663</v>
      </c>
      <c r="CQ348" s="4">
        <f>CQ323/D$332</f>
        <v>1.5873015873015872E-2</v>
      </c>
      <c r="CR348" s="4">
        <f>CR323/D$332</f>
        <v>0</v>
      </c>
      <c r="CS348" s="4">
        <f>CS323/D$332</f>
        <v>0</v>
      </c>
      <c r="CT348" s="4">
        <f t="shared" ref="CT348" si="77">CT323/E$332</f>
        <v>0.32307692307692309</v>
      </c>
      <c r="CU348" s="4"/>
      <c r="CV348" s="4"/>
      <c r="CW348" s="4"/>
      <c r="CX348" s="4"/>
      <c r="CY348" s="4"/>
      <c r="CZ348" s="4"/>
      <c r="DA348" s="4"/>
      <c r="DB348" s="4"/>
      <c r="DC348" s="4"/>
      <c r="DD348" s="4">
        <f>DD323/D$332</f>
        <v>0.55555555555555558</v>
      </c>
      <c r="DE348" s="4">
        <f>DE323/D$332</f>
        <v>0.36507936507936506</v>
      </c>
      <c r="DF348" s="4">
        <f>DF323/D$332</f>
        <v>0.2857142857142857</v>
      </c>
      <c r="DG348" s="4">
        <f>DG323/D$332</f>
        <v>0.20634920634920634</v>
      </c>
      <c r="DH348" s="4">
        <f>DH323/D$332</f>
        <v>0.17460317460317459</v>
      </c>
      <c r="DI348" s="4">
        <f>DI323/D$332</f>
        <v>0.19047619047619047</v>
      </c>
      <c r="DJ348" s="4">
        <f>DJ323/D$332</f>
        <v>0.42857142857142855</v>
      </c>
      <c r="DK348" s="4">
        <f>DK323/D$332</f>
        <v>7.9365079365079361E-2</v>
      </c>
      <c r="DS348" s="4">
        <f>DS323/D$332</f>
        <v>3.1746031746031744E-2</v>
      </c>
      <c r="DT348" s="4">
        <f>DT323/D$332</f>
        <v>0.15873015873015872</v>
      </c>
      <c r="DU348" s="4">
        <f>DU323/D$332</f>
        <v>0.73015873015873012</v>
      </c>
      <c r="DV348" s="4">
        <f>DV323/D$332</f>
        <v>0.66666666666666663</v>
      </c>
      <c r="DW348" s="4">
        <f>DW323/D$332</f>
        <v>3.1746031746031744E-2</v>
      </c>
      <c r="DX348" s="4">
        <f>DX323/D$332</f>
        <v>1.5873015873015872E-2</v>
      </c>
      <c r="DY348" s="4">
        <f>DY323/D$332</f>
        <v>0.15873015873015872</v>
      </c>
      <c r="DZ348" s="4">
        <f>DZ323/D$332</f>
        <v>0.19047619047619047</v>
      </c>
      <c r="EA348" s="4">
        <f>EA323/D$332</f>
        <v>0.66666666666666663</v>
      </c>
      <c r="EB348" s="4">
        <f>EB323/D$332</f>
        <v>6.3492063492063489E-2</v>
      </c>
      <c r="EC348" s="4">
        <f>EC323/D$332</f>
        <v>0</v>
      </c>
      <c r="ED348" s="4">
        <f>ED323/D$332</f>
        <v>6.3492063492063489E-2</v>
      </c>
      <c r="EE348" s="4">
        <f>EE323/D$332</f>
        <v>0.22222222222222221</v>
      </c>
      <c r="EF348" s="4">
        <f>EF323/D$332</f>
        <v>0</v>
      </c>
    </row>
    <row r="349" spans="1:140" x14ac:dyDescent="0.25">
      <c r="A349">
        <v>1</v>
      </c>
      <c r="L349" s="13">
        <f t="shared" si="0"/>
        <v>0</v>
      </c>
      <c r="M349" s="13">
        <f t="shared" si="0"/>
        <v>0</v>
      </c>
      <c r="N349" s="13">
        <f t="shared" si="0"/>
        <v>0</v>
      </c>
      <c r="O349" s="13">
        <f t="shared" si="0"/>
        <v>0</v>
      </c>
      <c r="P349" s="13">
        <f t="shared" si="0"/>
        <v>0</v>
      </c>
      <c r="Q349" s="13">
        <f t="shared" si="0"/>
        <v>8</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0</v>
      </c>
      <c r="N351" s="13">
        <f t="shared" si="10"/>
        <v>0</v>
      </c>
      <c r="O351" s="13">
        <f t="shared" si="10"/>
        <v>0</v>
      </c>
      <c r="P351" s="13">
        <f t="shared" si="10"/>
        <v>0</v>
      </c>
      <c r="Q351" s="13">
        <f t="shared" si="10"/>
        <v>14</v>
      </c>
      <c r="R351" s="13">
        <f t="shared" si="10"/>
        <v>0</v>
      </c>
      <c r="BR351" t="s">
        <v>0</v>
      </c>
      <c r="BS351" s="13">
        <f>MIN(BS$2:BS$305)</f>
        <v>47</v>
      </c>
      <c r="BT351" s="16"/>
      <c r="BU351" s="16"/>
      <c r="BV351" s="16"/>
      <c r="BW351" s="13">
        <f t="shared" ref="BW351:BZ351" si="78">MIN(BW$2:BW$305)</f>
        <v>49</v>
      </c>
      <c r="BX351" s="13">
        <f t="shared" si="78"/>
        <v>25</v>
      </c>
      <c r="BY351" s="13">
        <f t="shared" si="78"/>
        <v>0</v>
      </c>
      <c r="BZ351" s="13">
        <f t="shared" si="78"/>
        <v>40</v>
      </c>
    </row>
    <row r="352" spans="1:140" x14ac:dyDescent="0.25">
      <c r="A352">
        <v>4</v>
      </c>
      <c r="L352" s="13">
        <f t="shared" si="15"/>
        <v>0</v>
      </c>
      <c r="M352" s="13">
        <f t="shared" si="15"/>
        <v>0</v>
      </c>
      <c r="N352" s="13">
        <f t="shared" si="15"/>
        <v>0</v>
      </c>
      <c r="O352" s="13">
        <f t="shared" si="15"/>
        <v>0</v>
      </c>
      <c r="P352" s="13">
        <f t="shared" si="15"/>
        <v>0</v>
      </c>
      <c r="Q352" s="13">
        <f t="shared" si="15"/>
        <v>7</v>
      </c>
      <c r="R352" s="13">
        <f t="shared" si="15"/>
        <v>0</v>
      </c>
      <c r="BR352" t="s">
        <v>1</v>
      </c>
      <c r="BS352" s="13">
        <f>MAX(BS$2:BS$305)</f>
        <v>100</v>
      </c>
      <c r="BT352" s="16"/>
      <c r="BU352" s="16"/>
      <c r="BV352" s="16"/>
      <c r="BW352" s="13">
        <f t="shared" ref="BW352:BZ352" si="79">MAX(BW$2:BW$305)</f>
        <v>400</v>
      </c>
      <c r="BX352" s="13">
        <f t="shared" si="79"/>
        <v>250</v>
      </c>
      <c r="BY352" s="13">
        <f t="shared" si="79"/>
        <v>300</v>
      </c>
      <c r="BZ352" s="13">
        <f t="shared" si="79"/>
        <v>125</v>
      </c>
    </row>
    <row r="353" spans="1:78" x14ac:dyDescent="0.25">
      <c r="A353">
        <v>5</v>
      </c>
      <c r="L353" s="13">
        <f t="shared" si="20"/>
        <v>0</v>
      </c>
      <c r="M353" s="13">
        <f t="shared" si="20"/>
        <v>0</v>
      </c>
      <c r="O353" s="13">
        <f t="shared" si="20"/>
        <v>0</v>
      </c>
      <c r="P353" s="13">
        <f t="shared" si="20"/>
        <v>0</v>
      </c>
      <c r="Q353" s="13">
        <f t="shared" si="20"/>
        <v>2</v>
      </c>
      <c r="R353" s="13">
        <f t="shared" si="20"/>
        <v>0</v>
      </c>
      <c r="BR353" t="s">
        <v>2</v>
      </c>
      <c r="BS353" s="19">
        <f>AVERAGE(BS$2:BS$305)</f>
        <v>88.912280701754383</v>
      </c>
      <c r="BT353" s="22"/>
      <c r="BU353" s="22"/>
      <c r="BV353" s="22"/>
      <c r="BW353" s="19">
        <f t="shared" ref="BW353:BZ353" si="80">AVERAGE(BW$2:BW$305)</f>
        <v>202.83333333333334</v>
      </c>
      <c r="BX353" s="19">
        <f t="shared" si="80"/>
        <v>114.39393939393939</v>
      </c>
      <c r="BY353" s="19">
        <f t="shared" si="80"/>
        <v>108.2</v>
      </c>
      <c r="BZ353" s="19">
        <f t="shared" si="80"/>
        <v>96.428571428571431</v>
      </c>
    </row>
    <row r="354" spans="1:78" x14ac:dyDescent="0.25">
      <c r="A354">
        <v>6</v>
      </c>
      <c r="L354" s="13">
        <f t="shared" si="24"/>
        <v>0</v>
      </c>
      <c r="M354" s="13">
        <f t="shared" si="24"/>
        <v>0</v>
      </c>
      <c r="O354" s="13">
        <f t="shared" si="24"/>
        <v>0</v>
      </c>
      <c r="P354" s="13">
        <f t="shared" si="24"/>
        <v>0</v>
      </c>
      <c r="Q354" s="13">
        <f t="shared" si="24"/>
        <v>3</v>
      </c>
      <c r="R354" s="13">
        <f t="shared" si="24"/>
        <v>0</v>
      </c>
      <c r="BR354" t="s">
        <v>3</v>
      </c>
      <c r="BS354" s="13">
        <f>MEDIAN(BS$2:BS$305)</f>
        <v>90</v>
      </c>
      <c r="BT354" s="16"/>
      <c r="BU354" s="16"/>
      <c r="BV354" s="16"/>
      <c r="BW354" s="13">
        <f t="shared" ref="BW354:BZ354" si="81">MEDIAN(BW$2:BW$305)</f>
        <v>200</v>
      </c>
      <c r="BX354" s="13">
        <f t="shared" si="81"/>
        <v>100</v>
      </c>
      <c r="BY354" s="13">
        <f t="shared" si="81"/>
        <v>100</v>
      </c>
      <c r="BZ354" s="13">
        <f t="shared" si="81"/>
        <v>120</v>
      </c>
    </row>
    <row r="355" spans="1:78" x14ac:dyDescent="0.25">
      <c r="A355">
        <v>7</v>
      </c>
      <c r="L355" s="13">
        <f t="shared" si="28"/>
        <v>0</v>
      </c>
      <c r="M355" s="13">
        <f t="shared" si="28"/>
        <v>0</v>
      </c>
      <c r="O355" s="13">
        <f t="shared" si="28"/>
        <v>0</v>
      </c>
      <c r="P355" s="13">
        <f t="shared" si="28"/>
        <v>0</v>
      </c>
      <c r="Q355" s="13">
        <f t="shared" si="28"/>
        <v>1</v>
      </c>
      <c r="R355" s="13">
        <f t="shared" si="28"/>
        <v>0</v>
      </c>
      <c r="BT355" s="16"/>
      <c r="BU355" s="16"/>
      <c r="BV355" s="16"/>
    </row>
    <row r="356" spans="1:78" x14ac:dyDescent="0.25">
      <c r="A356">
        <v>8</v>
      </c>
      <c r="L356" s="13">
        <f>COUNTIF(L$2:L$305,8)</f>
        <v>0</v>
      </c>
      <c r="M356" s="13">
        <f t="shared" ref="M356:R356" si="82">COUNTIF(M$2:M$305,8)</f>
        <v>0</v>
      </c>
      <c r="O356" s="13">
        <f t="shared" si="82"/>
        <v>0</v>
      </c>
      <c r="P356" s="13">
        <f t="shared" si="82"/>
        <v>0</v>
      </c>
      <c r="Q356" s="13">
        <f t="shared" si="82"/>
        <v>1</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0</v>
      </c>
      <c r="Q359" s="13">
        <f t="shared" si="85"/>
        <v>24</v>
      </c>
      <c r="R359" s="13">
        <f t="shared" si="85"/>
        <v>0</v>
      </c>
      <c r="BR359" s="7" t="s">
        <v>11</v>
      </c>
      <c r="BS359">
        <f>COUNTIFS(BS$2:BS$305,"&gt;19",BS$2:BS$305,"&lt;40")</f>
        <v>0</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2</v>
      </c>
      <c r="BW360" s="13">
        <f>304-BW333</f>
        <v>48</v>
      </c>
      <c r="BX360" s="13">
        <f t="shared" ref="BX360:BZ360" si="87">304-BX333</f>
        <v>33</v>
      </c>
      <c r="BY360" s="13">
        <f t="shared" si="87"/>
        <v>30</v>
      </c>
      <c r="BZ360" s="13">
        <f t="shared" si="87"/>
        <v>7</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8</v>
      </c>
    </row>
    <row r="362" spans="1:78" x14ac:dyDescent="0.25">
      <c r="A362">
        <v>14</v>
      </c>
      <c r="L362" s="13">
        <f>COUNTIF(L$2:L$305,14)</f>
        <v>0</v>
      </c>
      <c r="M362" s="13">
        <f>COUNTIF(M$2:M$305,14)</f>
        <v>0</v>
      </c>
      <c r="P362" s="13">
        <f t="shared" ref="P362" si="89">COUNTIF(P$2:P$305,14)</f>
        <v>0</v>
      </c>
      <c r="Q362" s="13">
        <f>COUNTIF(Q$2:Q$305,14)</f>
        <v>3</v>
      </c>
      <c r="BR362" s="7" t="s">
        <v>14</v>
      </c>
      <c r="BS362">
        <f>COUNTIF(BS$2:BS$305,"&gt;79")</f>
        <v>47</v>
      </c>
    </row>
    <row r="363" spans="1:78" x14ac:dyDescent="0.25">
      <c r="A363">
        <v>15</v>
      </c>
      <c r="P363" s="13">
        <f t="shared" ref="P363" si="90">COUNTIF(P$2:P$305,15)</f>
        <v>0</v>
      </c>
      <c r="Q363" s="13">
        <f>COUNTIF(Q$2:Q$305,15)</f>
        <v>0</v>
      </c>
      <c r="BS363">
        <f>SUM(BS358:BS362)</f>
        <v>57</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3.5087719298245612E-2</v>
      </c>
    </row>
    <row r="369" spans="1:71" x14ac:dyDescent="0.25">
      <c r="A369">
        <v>21</v>
      </c>
      <c r="P369" s="13">
        <f>COUNTIF(P$2:P$305,21)</f>
        <v>0</v>
      </c>
      <c r="BR369" s="7" t="s">
        <v>13</v>
      </c>
      <c r="BS369" s="4">
        <f>BS361/BS363</f>
        <v>0.14035087719298245</v>
      </c>
    </row>
    <row r="370" spans="1:71" x14ac:dyDescent="0.25">
      <c r="A370">
        <v>22</v>
      </c>
      <c r="P370" s="13">
        <f>COUNTIF(P$2:P$305,22)</f>
        <v>0</v>
      </c>
      <c r="BR370" s="7" t="s">
        <v>14</v>
      </c>
      <c r="BS370" s="4">
        <f>BS362/BS363</f>
        <v>0.82456140350877194</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0</v>
      </c>
      <c r="P378" s="13">
        <f>SUM(P349:P376)</f>
        <v>0</v>
      </c>
      <c r="Q378" s="13">
        <f>SUM(Q349:Q363)</f>
        <v>63</v>
      </c>
      <c r="R378" s="13">
        <f>SUM(R349:R359)</f>
        <v>0</v>
      </c>
    </row>
    <row r="380" spans="1:71" x14ac:dyDescent="0.25">
      <c r="A380">
        <v>1</v>
      </c>
      <c r="L380" s="14" t="e">
        <f>L349/L$378</f>
        <v>#DIV/0!</v>
      </c>
      <c r="M380" s="14" t="e">
        <f t="shared" ref="M380:R380" si="91">M349/M$378</f>
        <v>#DIV/0!</v>
      </c>
      <c r="N380" s="14" t="e">
        <f t="shared" si="91"/>
        <v>#DIV/0!</v>
      </c>
      <c r="O380" s="14" t="e">
        <f t="shared" si="91"/>
        <v>#DIV/0!</v>
      </c>
      <c r="P380" s="14" t="e">
        <f t="shared" si="91"/>
        <v>#DIV/0!</v>
      </c>
      <c r="Q380" s="14">
        <f t="shared" si="91"/>
        <v>0.12698412698412698</v>
      </c>
      <c r="R380" s="14" t="e">
        <f t="shared" si="91"/>
        <v>#DIV/0!</v>
      </c>
    </row>
    <row r="381" spans="1:71" x14ac:dyDescent="0.25">
      <c r="A381">
        <v>2</v>
      </c>
      <c r="L381" s="14" t="e">
        <f t="shared" ref="L381:R396" si="92">L350/L$378</f>
        <v>#DIV/0!</v>
      </c>
      <c r="M381" s="14" t="e">
        <f t="shared" si="92"/>
        <v>#DIV/0!</v>
      </c>
      <c r="N381" s="14" t="e">
        <f t="shared" si="92"/>
        <v>#DIV/0!</v>
      </c>
      <c r="O381" s="14" t="e">
        <f t="shared" si="92"/>
        <v>#DIV/0!</v>
      </c>
      <c r="P381" s="14" t="e">
        <f t="shared" si="92"/>
        <v>#DIV/0!</v>
      </c>
      <c r="Q381" s="14">
        <f t="shared" si="92"/>
        <v>0</v>
      </c>
      <c r="R381" s="14" t="e">
        <f t="shared" si="92"/>
        <v>#DIV/0!</v>
      </c>
    </row>
    <row r="382" spans="1:71" x14ac:dyDescent="0.25">
      <c r="A382">
        <v>3</v>
      </c>
      <c r="L382" s="14" t="e">
        <f t="shared" si="92"/>
        <v>#DIV/0!</v>
      </c>
      <c r="M382" s="14" t="e">
        <f t="shared" si="92"/>
        <v>#DIV/0!</v>
      </c>
      <c r="N382" s="14" t="e">
        <f t="shared" si="92"/>
        <v>#DIV/0!</v>
      </c>
      <c r="O382" s="14" t="e">
        <f t="shared" si="92"/>
        <v>#DIV/0!</v>
      </c>
      <c r="P382" s="14" t="e">
        <f t="shared" si="92"/>
        <v>#DIV/0!</v>
      </c>
      <c r="Q382" s="14">
        <f t="shared" si="92"/>
        <v>0.22222222222222221</v>
      </c>
      <c r="R382" s="14" t="e">
        <f t="shared" si="92"/>
        <v>#DIV/0!</v>
      </c>
    </row>
    <row r="383" spans="1:71" x14ac:dyDescent="0.25">
      <c r="A383">
        <v>4</v>
      </c>
      <c r="L383" s="14" t="e">
        <f t="shared" si="92"/>
        <v>#DIV/0!</v>
      </c>
      <c r="M383" s="14" t="e">
        <f t="shared" si="92"/>
        <v>#DIV/0!</v>
      </c>
      <c r="N383" s="14" t="e">
        <f t="shared" si="92"/>
        <v>#DIV/0!</v>
      </c>
      <c r="O383" s="14" t="e">
        <f t="shared" si="92"/>
        <v>#DIV/0!</v>
      </c>
      <c r="P383" s="14" t="e">
        <f t="shared" si="92"/>
        <v>#DIV/0!</v>
      </c>
      <c r="Q383" s="14">
        <f t="shared" si="92"/>
        <v>0.1111111111111111</v>
      </c>
      <c r="R383" s="14" t="e">
        <f t="shared" si="92"/>
        <v>#DIV/0!</v>
      </c>
    </row>
    <row r="384" spans="1:71" x14ac:dyDescent="0.25">
      <c r="A384">
        <v>5</v>
      </c>
      <c r="L384" s="14" t="e">
        <f t="shared" si="92"/>
        <v>#DIV/0!</v>
      </c>
      <c r="M384" s="14" t="e">
        <f t="shared" si="92"/>
        <v>#DIV/0!</v>
      </c>
      <c r="N384" s="14" t="e">
        <f t="shared" si="92"/>
        <v>#DIV/0!</v>
      </c>
      <c r="O384" s="14" t="e">
        <f t="shared" si="92"/>
        <v>#DIV/0!</v>
      </c>
      <c r="P384" s="14" t="e">
        <f t="shared" si="92"/>
        <v>#DIV/0!</v>
      </c>
      <c r="Q384" s="14">
        <f t="shared" si="92"/>
        <v>3.1746031746031744E-2</v>
      </c>
      <c r="R384" s="14" t="e">
        <f t="shared" si="92"/>
        <v>#DIV/0!</v>
      </c>
    </row>
    <row r="385" spans="1:18" x14ac:dyDescent="0.25">
      <c r="A385">
        <v>6</v>
      </c>
      <c r="L385" s="14" t="e">
        <f t="shared" si="92"/>
        <v>#DIV/0!</v>
      </c>
      <c r="M385" s="14" t="e">
        <f t="shared" si="92"/>
        <v>#DIV/0!</v>
      </c>
      <c r="N385" s="14"/>
      <c r="O385" s="14" t="e">
        <f t="shared" si="92"/>
        <v>#DIV/0!</v>
      </c>
      <c r="P385" s="14" t="e">
        <f t="shared" si="92"/>
        <v>#DIV/0!</v>
      </c>
      <c r="Q385" s="14">
        <f t="shared" si="92"/>
        <v>4.7619047619047616E-2</v>
      </c>
      <c r="R385" s="14" t="e">
        <f t="shared" si="92"/>
        <v>#DIV/0!</v>
      </c>
    </row>
    <row r="386" spans="1:18" x14ac:dyDescent="0.25">
      <c r="A386">
        <v>7</v>
      </c>
      <c r="L386" s="14" t="e">
        <f t="shared" si="92"/>
        <v>#DIV/0!</v>
      </c>
      <c r="M386" s="14" t="e">
        <f t="shared" si="92"/>
        <v>#DIV/0!</v>
      </c>
      <c r="N386" s="14"/>
      <c r="O386" s="14" t="e">
        <f t="shared" si="92"/>
        <v>#DIV/0!</v>
      </c>
      <c r="P386" s="14" t="e">
        <f t="shared" si="92"/>
        <v>#DIV/0!</v>
      </c>
      <c r="Q386" s="14">
        <f t="shared" si="92"/>
        <v>1.5873015873015872E-2</v>
      </c>
      <c r="R386" s="14" t="e">
        <f t="shared" si="92"/>
        <v>#DIV/0!</v>
      </c>
    </row>
    <row r="387" spans="1:18" x14ac:dyDescent="0.25">
      <c r="A387">
        <v>8</v>
      </c>
      <c r="L387" s="14" t="e">
        <f t="shared" si="92"/>
        <v>#DIV/0!</v>
      </c>
      <c r="M387" s="14" t="e">
        <f t="shared" si="92"/>
        <v>#DIV/0!</v>
      </c>
      <c r="N387" s="14"/>
      <c r="O387" s="14" t="e">
        <f t="shared" si="92"/>
        <v>#DIV/0!</v>
      </c>
      <c r="P387" s="14" t="e">
        <f t="shared" si="92"/>
        <v>#DIV/0!</v>
      </c>
      <c r="Q387" s="14">
        <f t="shared" si="92"/>
        <v>1.5873015873015872E-2</v>
      </c>
      <c r="R387" s="14" t="e">
        <f t="shared" si="92"/>
        <v>#DIV/0!</v>
      </c>
    </row>
    <row r="388" spans="1:18" x14ac:dyDescent="0.25">
      <c r="A388">
        <v>9</v>
      </c>
      <c r="L388" s="14" t="e">
        <f t="shared" si="92"/>
        <v>#DIV/0!</v>
      </c>
      <c r="M388" s="14" t="e">
        <f t="shared" si="92"/>
        <v>#DIV/0!</v>
      </c>
      <c r="N388" s="14"/>
      <c r="O388" s="14" t="e">
        <f t="shared" si="92"/>
        <v>#DIV/0!</v>
      </c>
      <c r="P388" s="14" t="e">
        <f t="shared" si="92"/>
        <v>#DIV/0!</v>
      </c>
      <c r="Q388" s="14">
        <f t="shared" si="92"/>
        <v>0</v>
      </c>
      <c r="R388" s="14" t="e">
        <f t="shared" si="92"/>
        <v>#DIV/0!</v>
      </c>
    </row>
    <row r="389" spans="1:18" x14ac:dyDescent="0.25">
      <c r="A389">
        <v>10</v>
      </c>
      <c r="L389" s="14" t="e">
        <f t="shared" si="92"/>
        <v>#DIV/0!</v>
      </c>
      <c r="M389" s="14" t="e">
        <f t="shared" si="92"/>
        <v>#DIV/0!</v>
      </c>
      <c r="N389" s="14"/>
      <c r="O389" s="14" t="e">
        <f t="shared" si="92"/>
        <v>#DIV/0!</v>
      </c>
      <c r="P389" s="14" t="e">
        <f t="shared" si="92"/>
        <v>#DIV/0!</v>
      </c>
      <c r="Q389" s="14">
        <f t="shared" si="92"/>
        <v>0</v>
      </c>
      <c r="R389" s="14" t="e">
        <f t="shared" si="92"/>
        <v>#DIV/0!</v>
      </c>
    </row>
    <row r="390" spans="1:18" x14ac:dyDescent="0.25">
      <c r="A390">
        <v>11</v>
      </c>
      <c r="L390" s="14" t="e">
        <f t="shared" si="92"/>
        <v>#DIV/0!</v>
      </c>
      <c r="M390" s="14" t="e">
        <f t="shared" si="92"/>
        <v>#DIV/0!</v>
      </c>
      <c r="N390" s="14"/>
      <c r="O390" s="14"/>
      <c r="P390" s="14" t="e">
        <f t="shared" si="92"/>
        <v>#DIV/0!</v>
      </c>
      <c r="Q390" s="14">
        <f t="shared" si="92"/>
        <v>0.38095238095238093</v>
      </c>
      <c r="R390" s="14" t="e">
        <f t="shared" si="92"/>
        <v>#DIV/0!</v>
      </c>
    </row>
    <row r="391" spans="1:18" x14ac:dyDescent="0.25">
      <c r="A391">
        <v>12</v>
      </c>
      <c r="L391" s="14" t="e">
        <f t="shared" si="92"/>
        <v>#DIV/0!</v>
      </c>
      <c r="M391" s="14" t="e">
        <f t="shared" si="92"/>
        <v>#DIV/0!</v>
      </c>
      <c r="N391" s="14"/>
      <c r="O391" s="14"/>
      <c r="P391" s="14" t="e">
        <f t="shared" si="92"/>
        <v>#DIV/0!</v>
      </c>
      <c r="Q391" s="14">
        <f t="shared" si="92"/>
        <v>0</v>
      </c>
      <c r="R391" s="14"/>
    </row>
    <row r="392" spans="1:18" x14ac:dyDescent="0.25">
      <c r="A392">
        <v>13</v>
      </c>
      <c r="L392" s="14" t="e">
        <f t="shared" si="92"/>
        <v>#DIV/0!</v>
      </c>
      <c r="M392" s="14" t="e">
        <f t="shared" si="92"/>
        <v>#DIV/0!</v>
      </c>
      <c r="N392" s="14"/>
      <c r="O392" s="14"/>
      <c r="P392" s="14" t="e">
        <f t="shared" si="92"/>
        <v>#DIV/0!</v>
      </c>
      <c r="Q392" s="14">
        <f t="shared" si="92"/>
        <v>0</v>
      </c>
      <c r="R392" s="14"/>
    </row>
    <row r="393" spans="1:18" x14ac:dyDescent="0.25">
      <c r="A393">
        <v>14</v>
      </c>
      <c r="L393" s="14" t="e">
        <f t="shared" si="92"/>
        <v>#DIV/0!</v>
      </c>
      <c r="M393" s="14" t="e">
        <f t="shared" si="92"/>
        <v>#DIV/0!</v>
      </c>
      <c r="N393" s="14"/>
      <c r="O393" s="14"/>
      <c r="P393" s="14" t="e">
        <f t="shared" si="92"/>
        <v>#DIV/0!</v>
      </c>
      <c r="Q393" s="14">
        <f t="shared" si="92"/>
        <v>4.7619047619047616E-2</v>
      </c>
      <c r="R393" s="14"/>
    </row>
    <row r="394" spans="1:18" x14ac:dyDescent="0.25">
      <c r="A394">
        <v>15</v>
      </c>
      <c r="L394" s="14"/>
      <c r="M394" s="14"/>
      <c r="N394" s="14"/>
      <c r="O394" s="14"/>
      <c r="P394" s="14" t="e">
        <f t="shared" si="92"/>
        <v>#DIV/0!</v>
      </c>
      <c r="Q394" s="14">
        <f t="shared" si="92"/>
        <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t="e">
        <f t="shared" si="94"/>
        <v>#DIV/0!</v>
      </c>
      <c r="P409" s="14" t="e">
        <f t="shared" si="94"/>
        <v>#DIV/0!</v>
      </c>
      <c r="Q409" s="14">
        <f t="shared" si="94"/>
        <v>1</v>
      </c>
      <c r="R409" s="14" t="e">
        <f t="shared" si="94"/>
        <v>#DIV/0!</v>
      </c>
    </row>
    <row r="413" spans="1:18" x14ac:dyDescent="0.25">
      <c r="A413" t="s">
        <v>0</v>
      </c>
      <c r="B413" s="24">
        <f>MIN(B$2:B$305)</f>
        <v>0</v>
      </c>
      <c r="C413" s="24">
        <f>MIN(C$2:C$305)</f>
        <v>0</v>
      </c>
    </row>
    <row r="414" spans="1:18" x14ac:dyDescent="0.25">
      <c r="A414" t="s">
        <v>1</v>
      </c>
      <c r="B414" s="24">
        <f>MAX(B$2:B$305)</f>
        <v>83</v>
      </c>
      <c r="C414" s="24">
        <f>MAX(C$2:C$305)</f>
        <v>98</v>
      </c>
    </row>
    <row r="415" spans="1:18" x14ac:dyDescent="0.25">
      <c r="A415" t="s">
        <v>2</v>
      </c>
      <c r="B415" s="24">
        <f>AVERAGE(B$2:B$305)</f>
        <v>38.491228070175438</v>
      </c>
      <c r="C415" s="24">
        <f>AVERAGE(C$2:C$305)</f>
        <v>44.137254901960787</v>
      </c>
    </row>
    <row r="416" spans="1:18" x14ac:dyDescent="0.25">
      <c r="A416" t="s">
        <v>3</v>
      </c>
      <c r="B416" s="24">
        <f>MEDIAN(B$2:B$305)</f>
        <v>35</v>
      </c>
      <c r="C416" s="24">
        <f>MEDIAN(C$2:C$305)</f>
        <v>44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I1" workbookViewId="0">
      <pane ySplit="1" topLeftCell="A345"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139" x14ac:dyDescent="0.25">
      <c r="A257" s="10"/>
      <c r="BW257" s="20"/>
      <c r="BX257" s="20"/>
      <c r="BY257" s="20"/>
      <c r="BZ257" s="20"/>
    </row>
    <row r="258" spans="1:139" x14ac:dyDescent="0.25">
      <c r="A258" s="10"/>
      <c r="BW258" s="20"/>
      <c r="BX258" s="20"/>
      <c r="BY258" s="20"/>
      <c r="BZ258" s="20"/>
    </row>
    <row r="259" spans="1:139" x14ac:dyDescent="0.25">
      <c r="A259" s="10"/>
      <c r="BW259" s="20"/>
      <c r="BX259" s="20"/>
      <c r="BY259" s="20"/>
      <c r="BZ259" s="20"/>
    </row>
    <row r="260" spans="1:139" x14ac:dyDescent="0.25">
      <c r="A260" s="10"/>
      <c r="BW260" s="20"/>
      <c r="BX260" s="20"/>
      <c r="BY260" s="20"/>
      <c r="BZ260" s="20"/>
    </row>
    <row r="261" spans="1:139" x14ac:dyDescent="0.25">
      <c r="A261" s="10"/>
      <c r="BW261" s="20"/>
      <c r="BX261" s="20"/>
      <c r="BY261" s="20"/>
      <c r="BZ261" s="20"/>
    </row>
    <row r="262" spans="1:139" x14ac:dyDescent="0.25">
      <c r="A262" s="9">
        <v>43559.533634259256</v>
      </c>
      <c r="B262">
        <v>5</v>
      </c>
      <c r="C262">
        <v>11</v>
      </c>
      <c r="D262">
        <v>3</v>
      </c>
      <c r="E262" s="1">
        <v>1</v>
      </c>
      <c r="F262">
        <v>5</v>
      </c>
      <c r="G262">
        <v>3</v>
      </c>
      <c r="H262" s="1">
        <v>2</v>
      </c>
      <c r="I262">
        <v>5</v>
      </c>
      <c r="J262">
        <v>2</v>
      </c>
      <c r="K262">
        <v>7</v>
      </c>
      <c r="S262">
        <v>2</v>
      </c>
      <c r="AL262" s="16">
        <v>3</v>
      </c>
      <c r="AM262" s="13">
        <v>5</v>
      </c>
      <c r="AP262">
        <v>1</v>
      </c>
      <c r="BL262">
        <v>1</v>
      </c>
      <c r="BO262">
        <v>1</v>
      </c>
      <c r="BS262" s="13">
        <v>96</v>
      </c>
      <c r="BT262">
        <v>3</v>
      </c>
      <c r="BU262">
        <v>1</v>
      </c>
      <c r="BV262">
        <v>2</v>
      </c>
      <c r="BW262" s="20">
        <v>150</v>
      </c>
      <c r="BX262" s="20"/>
      <c r="BY262" s="20">
        <v>0</v>
      </c>
      <c r="BZ262" s="20"/>
      <c r="CH262">
        <v>1</v>
      </c>
      <c r="CL262">
        <v>1</v>
      </c>
      <c r="CR262">
        <v>1</v>
      </c>
      <c r="CT262" s="16">
        <v>15</v>
      </c>
      <c r="CU262" s="16">
        <v>13</v>
      </c>
      <c r="CW262" s="16">
        <v>14</v>
      </c>
      <c r="CX262" s="16">
        <v>14</v>
      </c>
      <c r="DA262" s="16">
        <v>14</v>
      </c>
      <c r="DB262" s="16">
        <v>14</v>
      </c>
      <c r="DC262" s="16">
        <v>16</v>
      </c>
      <c r="DD262">
        <v>1</v>
      </c>
      <c r="DM262" t="s">
        <v>211</v>
      </c>
      <c r="DN262" t="s">
        <v>212</v>
      </c>
      <c r="DO262" s="13">
        <v>8</v>
      </c>
      <c r="DP262" s="13">
        <v>8</v>
      </c>
      <c r="DQ262" s="13">
        <v>8</v>
      </c>
      <c r="DR262" s="13">
        <v>7</v>
      </c>
      <c r="DS262">
        <v>1</v>
      </c>
      <c r="DY262">
        <v>1</v>
      </c>
      <c r="ED262">
        <v>1</v>
      </c>
      <c r="EH262">
        <v>2</v>
      </c>
      <c r="EI262">
        <v>2</v>
      </c>
    </row>
    <row r="263" spans="1:139" x14ac:dyDescent="0.25">
      <c r="A263" s="9">
        <v>43585.614131944443</v>
      </c>
      <c r="B263">
        <v>90</v>
      </c>
      <c r="C263">
        <v>90</v>
      </c>
      <c r="D263">
        <v>2</v>
      </c>
      <c r="E263" s="1">
        <v>2</v>
      </c>
      <c r="F263">
        <v>6</v>
      </c>
      <c r="G263">
        <v>6</v>
      </c>
      <c r="H263" s="1">
        <v>3</v>
      </c>
      <c r="I263">
        <v>1</v>
      </c>
      <c r="J263">
        <v>2</v>
      </c>
      <c r="K263">
        <v>7</v>
      </c>
      <c r="R263" s="13">
        <v>11</v>
      </c>
      <c r="S263">
        <v>2</v>
      </c>
      <c r="AL263" s="16">
        <v>4</v>
      </c>
      <c r="AM263" s="13">
        <v>8</v>
      </c>
      <c r="AN263">
        <v>2</v>
      </c>
      <c r="AO263" t="s">
        <v>241</v>
      </c>
      <c r="AP263">
        <v>1</v>
      </c>
      <c r="AU263">
        <v>1</v>
      </c>
      <c r="AV263">
        <v>1</v>
      </c>
      <c r="BA263">
        <v>1</v>
      </c>
      <c r="BB263">
        <v>1</v>
      </c>
      <c r="BE263">
        <v>1</v>
      </c>
      <c r="BJ263">
        <v>1</v>
      </c>
      <c r="BL263">
        <v>1</v>
      </c>
      <c r="BN263">
        <v>1</v>
      </c>
      <c r="BS263" s="13">
        <v>100</v>
      </c>
      <c r="BW263" s="20">
        <v>80</v>
      </c>
      <c r="BX263" s="20">
        <v>40</v>
      </c>
      <c r="BY263" s="20"/>
      <c r="BZ263" s="20"/>
      <c r="CD263">
        <v>1</v>
      </c>
      <c r="CF263">
        <v>1</v>
      </c>
      <c r="CG263">
        <v>1</v>
      </c>
      <c r="CI263">
        <v>1</v>
      </c>
      <c r="CJ263" t="s">
        <v>242</v>
      </c>
      <c r="CK263" t="s">
        <v>243</v>
      </c>
      <c r="CL263">
        <v>1</v>
      </c>
      <c r="CT263" s="16">
        <v>15</v>
      </c>
      <c r="CU263" s="16">
        <v>16</v>
      </c>
      <c r="CV263" s="16">
        <v>14</v>
      </c>
      <c r="CW263" s="16">
        <v>16</v>
      </c>
      <c r="CX263" s="16">
        <v>16</v>
      </c>
      <c r="CY263" s="16">
        <v>16</v>
      </c>
      <c r="CZ263" s="16">
        <v>16</v>
      </c>
      <c r="DA263" s="16">
        <v>14</v>
      </c>
      <c r="DB263" s="16">
        <v>14</v>
      </c>
      <c r="DC263" s="16">
        <v>16</v>
      </c>
      <c r="DD263">
        <v>1</v>
      </c>
      <c r="DE263">
        <v>1</v>
      </c>
      <c r="DF263">
        <v>1</v>
      </c>
      <c r="DI263">
        <v>1</v>
      </c>
      <c r="DJ263">
        <v>1</v>
      </c>
      <c r="DM263" t="s">
        <v>244</v>
      </c>
      <c r="DN263" t="s">
        <v>245</v>
      </c>
      <c r="DO263" s="13">
        <v>8</v>
      </c>
      <c r="DP263" s="13">
        <v>8</v>
      </c>
      <c r="DQ263" s="13">
        <v>8</v>
      </c>
      <c r="DR263" s="13">
        <v>7</v>
      </c>
      <c r="DT263">
        <v>1</v>
      </c>
      <c r="DY263">
        <v>1</v>
      </c>
      <c r="ED263">
        <v>1</v>
      </c>
      <c r="EG263" t="s">
        <v>246</v>
      </c>
      <c r="EH263">
        <v>1</v>
      </c>
      <c r="EI263">
        <v>1</v>
      </c>
    </row>
    <row r="264" spans="1:139" x14ac:dyDescent="0.25">
      <c r="A264" s="9">
        <v>43585.616562499999</v>
      </c>
      <c r="B264">
        <v>85</v>
      </c>
      <c r="D264">
        <v>3</v>
      </c>
      <c r="E264" s="1">
        <v>3</v>
      </c>
      <c r="F264">
        <v>4</v>
      </c>
      <c r="G264">
        <v>4</v>
      </c>
      <c r="H264" s="1">
        <v>4</v>
      </c>
      <c r="I264">
        <v>3</v>
      </c>
      <c r="J264">
        <v>1</v>
      </c>
      <c r="K264">
        <v>7</v>
      </c>
      <c r="R264" s="13">
        <v>3</v>
      </c>
      <c r="S264">
        <v>2</v>
      </c>
      <c r="AL264" s="16">
        <v>2</v>
      </c>
      <c r="AM264" s="13">
        <v>6</v>
      </c>
      <c r="AN264">
        <v>1</v>
      </c>
      <c r="AP264">
        <v>1</v>
      </c>
      <c r="AU264">
        <v>1</v>
      </c>
      <c r="AX264">
        <v>1</v>
      </c>
      <c r="AY264">
        <v>1</v>
      </c>
      <c r="BD264">
        <v>1</v>
      </c>
      <c r="BG264">
        <v>1</v>
      </c>
      <c r="BJ264">
        <v>1</v>
      </c>
      <c r="BL264">
        <v>2</v>
      </c>
      <c r="BN264">
        <v>1</v>
      </c>
      <c r="BO264">
        <v>1</v>
      </c>
      <c r="BP264">
        <v>1</v>
      </c>
      <c r="BS264" s="13">
        <v>100</v>
      </c>
      <c r="BW264" s="20">
        <v>175</v>
      </c>
      <c r="BX264" s="20">
        <v>135</v>
      </c>
      <c r="BY264" s="20">
        <v>37</v>
      </c>
      <c r="BZ264" s="20"/>
      <c r="CD264">
        <v>1</v>
      </c>
      <c r="CI264">
        <v>1</v>
      </c>
      <c r="CJ264" t="s">
        <v>256</v>
      </c>
      <c r="CL264">
        <v>1</v>
      </c>
      <c r="CP264">
        <v>1</v>
      </c>
      <c r="CT264" s="16">
        <v>13</v>
      </c>
      <c r="CU264" s="16">
        <v>16</v>
      </c>
      <c r="CV264" s="16">
        <v>15</v>
      </c>
      <c r="CW264" s="16">
        <v>16</v>
      </c>
      <c r="CX264" s="16">
        <v>16</v>
      </c>
      <c r="CY264" s="16">
        <v>14</v>
      </c>
      <c r="CZ264" s="16">
        <v>14</v>
      </c>
      <c r="DA264" s="16">
        <v>14</v>
      </c>
      <c r="DB264" s="16">
        <v>13</v>
      </c>
      <c r="DC264" s="16">
        <v>13</v>
      </c>
      <c r="DD264">
        <v>1</v>
      </c>
      <c r="DE264">
        <v>1</v>
      </c>
      <c r="DJ264">
        <v>1</v>
      </c>
      <c r="DM264" t="s">
        <v>257</v>
      </c>
      <c r="DN264" t="s">
        <v>258</v>
      </c>
      <c r="DO264" s="13">
        <v>7</v>
      </c>
      <c r="DP264" s="13">
        <v>8</v>
      </c>
      <c r="DQ264" s="13">
        <v>7</v>
      </c>
      <c r="DR264" s="13">
        <v>8</v>
      </c>
      <c r="DV264">
        <v>1</v>
      </c>
      <c r="DY264">
        <v>1</v>
      </c>
      <c r="EE264">
        <v>1</v>
      </c>
      <c r="EF264">
        <v>4</v>
      </c>
      <c r="EH264">
        <v>2</v>
      </c>
      <c r="EI264">
        <v>2</v>
      </c>
    </row>
    <row r="265" spans="1:139" x14ac:dyDescent="0.25">
      <c r="A265" s="9">
        <v>43585.63590277778</v>
      </c>
      <c r="B265">
        <v>40</v>
      </c>
      <c r="C265">
        <v>40</v>
      </c>
      <c r="D265">
        <v>3</v>
      </c>
      <c r="E265" s="1">
        <v>2</v>
      </c>
      <c r="F265">
        <v>6</v>
      </c>
      <c r="G265">
        <v>5</v>
      </c>
      <c r="H265" s="1">
        <v>2</v>
      </c>
      <c r="I265">
        <v>2</v>
      </c>
      <c r="J265">
        <v>2</v>
      </c>
      <c r="K265">
        <v>7</v>
      </c>
      <c r="R265" s="13">
        <v>6</v>
      </c>
      <c r="S265">
        <v>2</v>
      </c>
      <c r="AL265" s="16">
        <v>4</v>
      </c>
      <c r="AM265" s="13">
        <v>8</v>
      </c>
      <c r="AN265">
        <v>2</v>
      </c>
      <c r="AO265" t="s">
        <v>293</v>
      </c>
      <c r="AP265">
        <v>1</v>
      </c>
      <c r="AU265">
        <v>1</v>
      </c>
      <c r="AV265">
        <v>1</v>
      </c>
      <c r="AY265">
        <v>1</v>
      </c>
      <c r="BB265">
        <v>1</v>
      </c>
      <c r="BG265">
        <v>1</v>
      </c>
      <c r="BJ265">
        <v>1</v>
      </c>
      <c r="BL265">
        <v>1</v>
      </c>
      <c r="BN265">
        <v>1</v>
      </c>
      <c r="BO265">
        <v>1</v>
      </c>
      <c r="BP265">
        <v>1</v>
      </c>
      <c r="BS265" s="13">
        <v>75</v>
      </c>
      <c r="BT265">
        <v>1</v>
      </c>
      <c r="BU265">
        <v>2</v>
      </c>
      <c r="BV265">
        <v>3</v>
      </c>
      <c r="BW265" s="20">
        <v>125</v>
      </c>
      <c r="BX265" s="20">
        <v>75</v>
      </c>
      <c r="BY265" s="20">
        <v>75</v>
      </c>
      <c r="BZ265" s="20">
        <v>50</v>
      </c>
      <c r="CB265">
        <v>1</v>
      </c>
      <c r="CC265">
        <v>1</v>
      </c>
      <c r="CD265">
        <v>1</v>
      </c>
      <c r="CF265">
        <v>1</v>
      </c>
      <c r="CG265">
        <v>1</v>
      </c>
      <c r="CI265">
        <v>1</v>
      </c>
      <c r="CJ265" t="s">
        <v>294</v>
      </c>
      <c r="CK265" t="s">
        <v>295</v>
      </c>
      <c r="CL265">
        <v>1</v>
      </c>
      <c r="CP265">
        <v>1</v>
      </c>
      <c r="CT265" s="16">
        <v>15</v>
      </c>
      <c r="CU265" s="16">
        <v>16</v>
      </c>
      <c r="CV265" s="16">
        <v>14</v>
      </c>
      <c r="CW265" s="16">
        <v>14</v>
      </c>
      <c r="CX265" s="16">
        <v>16</v>
      </c>
      <c r="CY265" s="16">
        <v>15</v>
      </c>
      <c r="CZ265" s="16">
        <v>14</v>
      </c>
      <c r="DA265" s="16">
        <v>14</v>
      </c>
      <c r="DB265" s="16">
        <v>14</v>
      </c>
      <c r="DC265" s="16">
        <v>14</v>
      </c>
      <c r="DD265">
        <v>1</v>
      </c>
      <c r="DE265">
        <v>1</v>
      </c>
      <c r="DF265">
        <v>1</v>
      </c>
      <c r="DG265">
        <v>1</v>
      </c>
      <c r="DM265" t="s">
        <v>296</v>
      </c>
      <c r="DN265" t="s">
        <v>297</v>
      </c>
      <c r="DO265" s="13">
        <v>8</v>
      </c>
      <c r="DP265" s="13">
        <v>8</v>
      </c>
      <c r="DQ265" s="13">
        <v>8</v>
      </c>
      <c r="DR265" s="13">
        <v>7</v>
      </c>
      <c r="DT265">
        <v>1</v>
      </c>
      <c r="DV265">
        <v>1</v>
      </c>
      <c r="EB265">
        <v>1</v>
      </c>
      <c r="EH265">
        <v>1</v>
      </c>
      <c r="EI265">
        <v>1</v>
      </c>
    </row>
    <row r="266" spans="1:139" x14ac:dyDescent="0.25">
      <c r="A266" s="9">
        <v>43585.65315972222</v>
      </c>
      <c r="B266">
        <v>83</v>
      </c>
      <c r="C266">
        <v>21</v>
      </c>
      <c r="D266">
        <v>3</v>
      </c>
      <c r="E266" s="1">
        <v>2</v>
      </c>
      <c r="F266">
        <v>4</v>
      </c>
      <c r="G266">
        <v>3</v>
      </c>
      <c r="H266" s="1">
        <v>2</v>
      </c>
      <c r="I266">
        <v>1</v>
      </c>
      <c r="J266">
        <v>2</v>
      </c>
      <c r="K266">
        <v>7</v>
      </c>
      <c r="R266" s="13">
        <v>2</v>
      </c>
      <c r="S266">
        <v>2</v>
      </c>
      <c r="AL266" s="16">
        <v>2</v>
      </c>
      <c r="AM266" s="13">
        <v>8</v>
      </c>
      <c r="AN266">
        <v>2</v>
      </c>
      <c r="AO266" t="s">
        <v>322</v>
      </c>
      <c r="AP266">
        <v>1</v>
      </c>
      <c r="AU266">
        <v>1</v>
      </c>
      <c r="AX266">
        <v>1</v>
      </c>
      <c r="AY266">
        <v>1</v>
      </c>
      <c r="BD266">
        <v>1</v>
      </c>
      <c r="BG266">
        <v>1</v>
      </c>
      <c r="BJ266">
        <v>1</v>
      </c>
      <c r="BL266">
        <v>1</v>
      </c>
      <c r="BN266">
        <v>1</v>
      </c>
      <c r="BO266">
        <v>1</v>
      </c>
      <c r="BP266">
        <v>1</v>
      </c>
      <c r="BS266" s="13">
        <v>75</v>
      </c>
      <c r="BT266">
        <v>1</v>
      </c>
      <c r="BU266">
        <v>2</v>
      </c>
      <c r="BV266">
        <v>3</v>
      </c>
      <c r="BW266" s="20">
        <v>100</v>
      </c>
      <c r="BX266" s="20">
        <v>75</v>
      </c>
      <c r="BY266" s="20">
        <v>52</v>
      </c>
      <c r="BZ266" s="20">
        <v>150</v>
      </c>
      <c r="CB266">
        <v>1</v>
      </c>
      <c r="CD266">
        <v>1</v>
      </c>
      <c r="CE266">
        <v>1</v>
      </c>
      <c r="CF266">
        <v>1</v>
      </c>
      <c r="CL266">
        <v>1</v>
      </c>
      <c r="CP266">
        <v>1</v>
      </c>
      <c r="CT266" s="16">
        <v>15</v>
      </c>
      <c r="CU266" s="16">
        <v>15</v>
      </c>
      <c r="CV266" s="16">
        <v>15</v>
      </c>
      <c r="CW266" s="16">
        <v>13</v>
      </c>
      <c r="CX266" s="16">
        <v>15</v>
      </c>
      <c r="CY266" s="16">
        <v>15</v>
      </c>
      <c r="CZ266" s="16">
        <v>15</v>
      </c>
      <c r="DA266" s="16">
        <v>14</v>
      </c>
      <c r="DB266" s="16">
        <v>14</v>
      </c>
      <c r="DC266" s="16">
        <v>14</v>
      </c>
      <c r="DF266">
        <v>1</v>
      </c>
      <c r="DG266">
        <v>1</v>
      </c>
      <c r="DH266">
        <v>1</v>
      </c>
      <c r="DM266" t="s">
        <v>323</v>
      </c>
      <c r="DN266" t="s">
        <v>324</v>
      </c>
      <c r="DO266" s="13">
        <v>5</v>
      </c>
      <c r="DP266" s="13">
        <v>7</v>
      </c>
      <c r="DQ266" s="13">
        <v>6</v>
      </c>
      <c r="DR266" s="13">
        <v>7</v>
      </c>
      <c r="DU266">
        <v>1</v>
      </c>
      <c r="DV266">
        <v>1</v>
      </c>
      <c r="EA266">
        <v>1</v>
      </c>
      <c r="EF266">
        <v>3</v>
      </c>
      <c r="EH266">
        <v>1</v>
      </c>
      <c r="EI266">
        <v>1</v>
      </c>
    </row>
    <row r="267" spans="1:139" x14ac:dyDescent="0.25">
      <c r="A267" s="9">
        <v>43585.836180555554</v>
      </c>
      <c r="C267">
        <v>15</v>
      </c>
      <c r="D267">
        <v>2</v>
      </c>
      <c r="E267" s="1">
        <v>1</v>
      </c>
      <c r="F267">
        <v>3</v>
      </c>
      <c r="G267">
        <v>1</v>
      </c>
      <c r="H267" s="1">
        <v>2</v>
      </c>
      <c r="I267">
        <v>3</v>
      </c>
      <c r="J267">
        <v>2</v>
      </c>
      <c r="K267">
        <v>7</v>
      </c>
      <c r="R267" s="13">
        <v>2</v>
      </c>
      <c r="S267">
        <v>2</v>
      </c>
      <c r="AL267" s="16">
        <v>2</v>
      </c>
      <c r="AM267" s="13">
        <v>8</v>
      </c>
      <c r="AN267">
        <v>1</v>
      </c>
      <c r="AO267" t="s">
        <v>479</v>
      </c>
      <c r="AP267">
        <v>1</v>
      </c>
      <c r="AU267">
        <v>1</v>
      </c>
      <c r="AV267">
        <v>1</v>
      </c>
      <c r="BA267">
        <v>1</v>
      </c>
      <c r="BB267">
        <v>1</v>
      </c>
      <c r="BG267">
        <v>1</v>
      </c>
      <c r="BJ267">
        <v>1</v>
      </c>
      <c r="BL267">
        <v>1</v>
      </c>
      <c r="BN267">
        <v>1</v>
      </c>
      <c r="BO267">
        <v>1</v>
      </c>
      <c r="BP267">
        <v>1</v>
      </c>
      <c r="BS267" s="13">
        <v>75</v>
      </c>
      <c r="BT267">
        <v>1</v>
      </c>
      <c r="BU267">
        <v>2</v>
      </c>
      <c r="BV267">
        <v>3</v>
      </c>
      <c r="BW267" s="20">
        <v>90</v>
      </c>
      <c r="BX267" s="20">
        <v>60</v>
      </c>
      <c r="BY267" s="20">
        <v>75</v>
      </c>
      <c r="BZ267" s="20"/>
      <c r="CB267">
        <v>1</v>
      </c>
      <c r="CC267">
        <v>1</v>
      </c>
      <c r="CD267">
        <v>1</v>
      </c>
      <c r="CG267">
        <v>1</v>
      </c>
      <c r="CK267" t="s">
        <v>480</v>
      </c>
      <c r="CL267">
        <v>1</v>
      </c>
      <c r="CP267">
        <v>1</v>
      </c>
      <c r="CT267" s="16">
        <v>17</v>
      </c>
      <c r="CU267" s="16">
        <v>15</v>
      </c>
      <c r="CV267" s="16">
        <v>15</v>
      </c>
      <c r="CW267" s="16">
        <v>15</v>
      </c>
      <c r="CX267" s="16">
        <v>15</v>
      </c>
      <c r="CY267" s="16">
        <v>15</v>
      </c>
      <c r="CZ267" s="16">
        <v>15</v>
      </c>
      <c r="DA267" s="16">
        <v>13</v>
      </c>
      <c r="DB267" s="16">
        <v>14</v>
      </c>
      <c r="DC267" s="16">
        <v>14</v>
      </c>
      <c r="DD267">
        <v>1</v>
      </c>
      <c r="DE267">
        <v>1</v>
      </c>
      <c r="DF267">
        <v>1</v>
      </c>
      <c r="DG267">
        <v>1</v>
      </c>
      <c r="DJ267">
        <v>1</v>
      </c>
      <c r="DM267" t="s">
        <v>481</v>
      </c>
      <c r="DN267" t="s">
        <v>482</v>
      </c>
      <c r="DO267" s="13">
        <v>6</v>
      </c>
      <c r="DP267" s="13">
        <v>7</v>
      </c>
      <c r="DQ267" s="13">
        <v>6</v>
      </c>
      <c r="DR267" s="13">
        <v>8</v>
      </c>
      <c r="DU267">
        <v>1</v>
      </c>
      <c r="DY267">
        <v>1</v>
      </c>
      <c r="ED267">
        <v>1</v>
      </c>
      <c r="EF267">
        <v>3</v>
      </c>
      <c r="EG267" t="s">
        <v>483</v>
      </c>
      <c r="EH267">
        <v>1</v>
      </c>
      <c r="EI267">
        <v>1</v>
      </c>
    </row>
    <row r="268" spans="1:139" x14ac:dyDescent="0.25">
      <c r="A268" s="9">
        <v>43585.839675925927</v>
      </c>
      <c r="B268">
        <v>47</v>
      </c>
      <c r="C268">
        <v>49</v>
      </c>
      <c r="D268">
        <v>4</v>
      </c>
      <c r="E268" s="1">
        <v>1</v>
      </c>
      <c r="F268">
        <v>4</v>
      </c>
      <c r="G268">
        <v>1</v>
      </c>
      <c r="H268" s="1">
        <v>2</v>
      </c>
      <c r="I268">
        <v>4</v>
      </c>
      <c r="J268">
        <v>2</v>
      </c>
      <c r="K268">
        <v>7</v>
      </c>
      <c r="R268" s="13">
        <v>11</v>
      </c>
      <c r="S268">
        <v>2</v>
      </c>
      <c r="AL268" s="16">
        <v>2</v>
      </c>
      <c r="AM268" s="13">
        <v>5</v>
      </c>
      <c r="AN268">
        <v>1</v>
      </c>
      <c r="AO268" t="s">
        <v>485</v>
      </c>
      <c r="AQ268">
        <v>1</v>
      </c>
      <c r="AU268">
        <v>1</v>
      </c>
      <c r="AV268">
        <v>1</v>
      </c>
      <c r="AY268">
        <v>1</v>
      </c>
      <c r="BD268">
        <v>1</v>
      </c>
      <c r="BG268">
        <v>1</v>
      </c>
      <c r="BJ268">
        <v>1</v>
      </c>
      <c r="BW268" s="20"/>
      <c r="BX268" s="20"/>
      <c r="BY268" s="20"/>
      <c r="BZ268" s="20"/>
      <c r="CK268" t="s">
        <v>486</v>
      </c>
      <c r="DM268" t="s">
        <v>487</v>
      </c>
      <c r="DN268" t="s">
        <v>488</v>
      </c>
      <c r="DO268" s="13">
        <v>7</v>
      </c>
      <c r="DP268" s="13">
        <v>7</v>
      </c>
      <c r="DQ268" s="13">
        <v>7</v>
      </c>
      <c r="DR268" s="13">
        <v>7</v>
      </c>
      <c r="DS268">
        <v>1</v>
      </c>
      <c r="DV268">
        <v>1</v>
      </c>
      <c r="EA268">
        <v>1</v>
      </c>
      <c r="EH268">
        <v>1</v>
      </c>
      <c r="EI268">
        <v>1</v>
      </c>
    </row>
    <row r="269" spans="1:139" x14ac:dyDescent="0.25">
      <c r="A269" s="9">
        <v>43585.844733796293</v>
      </c>
      <c r="B269">
        <v>48</v>
      </c>
      <c r="C269">
        <v>8</v>
      </c>
      <c r="D269">
        <v>5</v>
      </c>
      <c r="E269" s="1">
        <v>3</v>
      </c>
      <c r="F269">
        <v>7</v>
      </c>
      <c r="G269">
        <v>5</v>
      </c>
      <c r="H269" s="1">
        <v>2</v>
      </c>
      <c r="I269">
        <v>2</v>
      </c>
      <c r="J269">
        <v>1</v>
      </c>
      <c r="K269">
        <v>7</v>
      </c>
      <c r="R269" s="13">
        <v>2</v>
      </c>
      <c r="S269">
        <v>2</v>
      </c>
      <c r="AL269" s="16">
        <v>5</v>
      </c>
      <c r="AM269" s="13">
        <v>7</v>
      </c>
      <c r="AN269">
        <v>1</v>
      </c>
      <c r="AO269" t="s">
        <v>490</v>
      </c>
      <c r="AP269">
        <v>1</v>
      </c>
      <c r="AU269">
        <v>1</v>
      </c>
      <c r="AX269">
        <v>1</v>
      </c>
      <c r="BA269">
        <v>1</v>
      </c>
      <c r="BD269">
        <v>1</v>
      </c>
      <c r="BG269">
        <v>1</v>
      </c>
      <c r="BJ269">
        <v>1</v>
      </c>
      <c r="BL269">
        <v>1</v>
      </c>
      <c r="BN269">
        <v>1</v>
      </c>
      <c r="BO269">
        <v>1</v>
      </c>
      <c r="BP269">
        <v>1</v>
      </c>
      <c r="BS269" s="13">
        <v>85</v>
      </c>
      <c r="BT269">
        <v>1</v>
      </c>
      <c r="BU269">
        <v>2</v>
      </c>
      <c r="BV269">
        <v>3</v>
      </c>
      <c r="BW269" s="20">
        <v>130</v>
      </c>
      <c r="BX269" s="20">
        <v>50</v>
      </c>
      <c r="BY269" s="20">
        <v>30</v>
      </c>
      <c r="BZ269" s="20">
        <v>30</v>
      </c>
      <c r="CB269">
        <v>1</v>
      </c>
      <c r="CK269" t="s">
        <v>491</v>
      </c>
      <c r="CL269">
        <v>1</v>
      </c>
      <c r="CP269">
        <v>1</v>
      </c>
      <c r="CT269" s="16">
        <v>13</v>
      </c>
      <c r="CU269" s="16">
        <v>15</v>
      </c>
      <c r="CV269" s="16">
        <v>13</v>
      </c>
      <c r="CW269" s="16">
        <v>15</v>
      </c>
      <c r="CX269" s="16">
        <v>13</v>
      </c>
      <c r="CY269" s="16">
        <v>13</v>
      </c>
      <c r="CZ269" s="16">
        <v>13</v>
      </c>
      <c r="DA269" s="16">
        <v>13</v>
      </c>
      <c r="DB269" s="16">
        <v>13</v>
      </c>
      <c r="DC269" s="16">
        <v>13</v>
      </c>
      <c r="DD269">
        <v>1</v>
      </c>
      <c r="DE269">
        <v>1</v>
      </c>
      <c r="DH269">
        <v>1</v>
      </c>
      <c r="DJ269">
        <v>1</v>
      </c>
      <c r="DM269" t="s">
        <v>492</v>
      </c>
      <c r="DN269" t="s">
        <v>493</v>
      </c>
      <c r="DO269" s="13">
        <v>7</v>
      </c>
      <c r="DP269" s="13">
        <v>7</v>
      </c>
      <c r="DQ269" s="13">
        <v>6</v>
      </c>
      <c r="DR269" s="13">
        <v>10</v>
      </c>
      <c r="DU269">
        <v>1</v>
      </c>
      <c r="DV269">
        <v>1</v>
      </c>
      <c r="EA269">
        <v>1</v>
      </c>
      <c r="EF269">
        <v>7</v>
      </c>
      <c r="EG269" t="s">
        <v>494</v>
      </c>
      <c r="EH269">
        <v>1</v>
      </c>
      <c r="EI269">
        <v>1</v>
      </c>
    </row>
    <row r="270" spans="1:139" x14ac:dyDescent="0.25">
      <c r="A270" s="9">
        <v>43585.886932870373</v>
      </c>
      <c r="B270">
        <v>10</v>
      </c>
      <c r="C270">
        <v>50</v>
      </c>
      <c r="D270">
        <v>2</v>
      </c>
      <c r="E270" s="1">
        <v>1</v>
      </c>
      <c r="F270">
        <v>6</v>
      </c>
      <c r="G270">
        <v>2</v>
      </c>
      <c r="H270" s="1">
        <v>4</v>
      </c>
      <c r="I270">
        <v>1</v>
      </c>
      <c r="J270">
        <v>1</v>
      </c>
      <c r="K270">
        <v>7</v>
      </c>
      <c r="R270" s="13">
        <v>10</v>
      </c>
      <c r="S270">
        <v>2</v>
      </c>
      <c r="AL270" s="16">
        <v>2</v>
      </c>
      <c r="AM270" s="13">
        <v>7</v>
      </c>
      <c r="AN270">
        <v>1</v>
      </c>
      <c r="AO270" t="s">
        <v>500</v>
      </c>
      <c r="AP270">
        <v>1</v>
      </c>
      <c r="AU270">
        <v>1</v>
      </c>
      <c r="AX270">
        <v>1</v>
      </c>
      <c r="BA270">
        <v>1</v>
      </c>
      <c r="BD270">
        <v>1</v>
      </c>
      <c r="BG270">
        <v>1</v>
      </c>
      <c r="BJ270">
        <v>1</v>
      </c>
      <c r="BL270">
        <v>1</v>
      </c>
      <c r="BN270">
        <v>1</v>
      </c>
      <c r="BO270">
        <v>1</v>
      </c>
      <c r="BS270" s="13">
        <v>100</v>
      </c>
      <c r="BW270" s="20">
        <v>90</v>
      </c>
      <c r="BX270" s="20">
        <v>60</v>
      </c>
      <c r="BY270" s="20">
        <v>80</v>
      </c>
      <c r="BZ270" s="20"/>
      <c r="CB270">
        <v>1</v>
      </c>
      <c r="CC270">
        <v>1</v>
      </c>
      <c r="CF270">
        <v>1</v>
      </c>
      <c r="CG270">
        <v>1</v>
      </c>
      <c r="CK270" t="s">
        <v>501</v>
      </c>
      <c r="CL270">
        <v>1</v>
      </c>
      <c r="CT270" s="16">
        <v>15</v>
      </c>
      <c r="CU270" s="16">
        <v>14</v>
      </c>
      <c r="CV270" s="16">
        <v>14</v>
      </c>
      <c r="CW270" s="16">
        <v>14</v>
      </c>
      <c r="CX270" s="16">
        <v>14</v>
      </c>
      <c r="CY270" s="16">
        <v>14</v>
      </c>
      <c r="CZ270" s="16">
        <v>14</v>
      </c>
      <c r="DA270" s="16">
        <v>14</v>
      </c>
      <c r="DB270" s="16">
        <v>14</v>
      </c>
      <c r="DC270" s="16">
        <v>14</v>
      </c>
      <c r="DD270">
        <v>1</v>
      </c>
      <c r="DE270">
        <v>1</v>
      </c>
      <c r="DF270">
        <v>1</v>
      </c>
      <c r="DG270">
        <v>1</v>
      </c>
      <c r="DM270" t="s">
        <v>502</v>
      </c>
      <c r="DN270" t="s">
        <v>503</v>
      </c>
      <c r="DO270" s="13">
        <v>8</v>
      </c>
      <c r="DP270" s="13">
        <v>8</v>
      </c>
      <c r="DQ270" s="13">
        <v>8</v>
      </c>
      <c r="DR270" s="13">
        <v>8</v>
      </c>
      <c r="DU270">
        <v>1</v>
      </c>
      <c r="DV270">
        <v>1</v>
      </c>
      <c r="EA270">
        <v>1</v>
      </c>
      <c r="EF270">
        <v>5</v>
      </c>
      <c r="EH270">
        <v>2</v>
      </c>
      <c r="EI270">
        <v>1</v>
      </c>
    </row>
    <row r="271" spans="1:139" x14ac:dyDescent="0.25">
      <c r="A271" s="9">
        <v>43585.899004629631</v>
      </c>
      <c r="B271">
        <v>35</v>
      </c>
      <c r="D271">
        <v>4</v>
      </c>
      <c r="E271" s="1">
        <v>3</v>
      </c>
      <c r="F271">
        <v>5</v>
      </c>
      <c r="G271">
        <v>4</v>
      </c>
      <c r="H271" s="1">
        <v>4</v>
      </c>
      <c r="I271">
        <v>3</v>
      </c>
      <c r="J271">
        <v>1</v>
      </c>
      <c r="K271">
        <v>7</v>
      </c>
      <c r="R271" s="13">
        <v>7</v>
      </c>
      <c r="S271">
        <v>5</v>
      </c>
      <c r="AL271" s="16">
        <v>5</v>
      </c>
      <c r="AM271" s="13">
        <v>1</v>
      </c>
      <c r="AN271">
        <v>3</v>
      </c>
      <c r="AO271" t="s">
        <v>511</v>
      </c>
      <c r="AP271">
        <v>1</v>
      </c>
      <c r="AU271">
        <v>1</v>
      </c>
      <c r="AV271">
        <v>1</v>
      </c>
      <c r="AY271">
        <v>1</v>
      </c>
      <c r="BD271">
        <v>1</v>
      </c>
      <c r="BG271">
        <v>1</v>
      </c>
      <c r="BJ271">
        <v>1</v>
      </c>
      <c r="BL271">
        <v>2</v>
      </c>
      <c r="BN271">
        <v>1</v>
      </c>
      <c r="BS271" s="13">
        <v>100</v>
      </c>
      <c r="BW271" s="20">
        <v>150</v>
      </c>
      <c r="BX271" s="20">
        <v>60</v>
      </c>
      <c r="BY271" s="20"/>
      <c r="BZ271" s="20"/>
      <c r="CD271">
        <v>1</v>
      </c>
      <c r="CL271">
        <v>1</v>
      </c>
      <c r="CT271" s="16">
        <v>13</v>
      </c>
      <c r="CU271" s="16">
        <v>15</v>
      </c>
      <c r="CV271" s="16">
        <v>13</v>
      </c>
      <c r="CW271" s="16">
        <v>14</v>
      </c>
      <c r="CX271" s="16">
        <v>13</v>
      </c>
      <c r="CY271" s="16">
        <v>14</v>
      </c>
      <c r="CZ271" s="16">
        <v>14</v>
      </c>
      <c r="DA271" s="16">
        <v>13</v>
      </c>
      <c r="DB271" s="16">
        <v>13</v>
      </c>
      <c r="DC271" s="16">
        <v>15</v>
      </c>
      <c r="DD271">
        <v>1</v>
      </c>
      <c r="DE271">
        <v>1</v>
      </c>
      <c r="DM271" t="s">
        <v>512</v>
      </c>
      <c r="DN271" t="s">
        <v>513</v>
      </c>
      <c r="DO271" s="13">
        <v>8</v>
      </c>
      <c r="DP271" s="13">
        <v>8</v>
      </c>
      <c r="DQ271" s="13">
        <v>8</v>
      </c>
      <c r="DR271" s="13">
        <v>8</v>
      </c>
      <c r="DU271">
        <v>1</v>
      </c>
      <c r="DV271">
        <v>1</v>
      </c>
      <c r="EA271">
        <v>1</v>
      </c>
      <c r="EF271">
        <v>6</v>
      </c>
      <c r="EH271">
        <v>2</v>
      </c>
      <c r="EI271">
        <v>1</v>
      </c>
    </row>
    <row r="272" spans="1:139" x14ac:dyDescent="0.25">
      <c r="A272" s="9">
        <v>43585.90388888889</v>
      </c>
      <c r="B272">
        <v>90</v>
      </c>
      <c r="C272">
        <v>100</v>
      </c>
      <c r="D272">
        <v>5</v>
      </c>
      <c r="E272" s="1">
        <v>2</v>
      </c>
      <c r="F272">
        <v>6</v>
      </c>
      <c r="G272">
        <v>5</v>
      </c>
      <c r="H272" s="1">
        <v>4</v>
      </c>
      <c r="I272">
        <v>3</v>
      </c>
      <c r="J272">
        <v>1</v>
      </c>
      <c r="K272">
        <v>7</v>
      </c>
      <c r="R272" s="13">
        <v>6</v>
      </c>
      <c r="S272">
        <v>1</v>
      </c>
      <c r="AA272">
        <v>1</v>
      </c>
      <c r="AB272">
        <v>1</v>
      </c>
      <c r="AL272" s="16">
        <v>1</v>
      </c>
      <c r="AM272" s="13">
        <v>7</v>
      </c>
      <c r="AN272">
        <v>1</v>
      </c>
      <c r="AO272" t="s">
        <v>515</v>
      </c>
      <c r="AP272">
        <v>1</v>
      </c>
      <c r="AT272">
        <v>1</v>
      </c>
      <c r="AW272">
        <v>1</v>
      </c>
      <c r="AY272">
        <v>1</v>
      </c>
      <c r="BC272">
        <v>1</v>
      </c>
      <c r="BG272">
        <v>1</v>
      </c>
      <c r="BJ272">
        <v>1</v>
      </c>
      <c r="BL272">
        <v>1</v>
      </c>
      <c r="BN272">
        <v>1</v>
      </c>
      <c r="BO272">
        <v>1</v>
      </c>
      <c r="BP272">
        <v>1</v>
      </c>
      <c r="BS272" s="13">
        <v>95</v>
      </c>
      <c r="BT272">
        <v>2</v>
      </c>
      <c r="BU272">
        <v>1</v>
      </c>
      <c r="BV272">
        <v>3</v>
      </c>
      <c r="BW272" s="20">
        <v>150</v>
      </c>
      <c r="BX272" s="20">
        <v>75</v>
      </c>
      <c r="BY272" s="20">
        <v>50</v>
      </c>
      <c r="BZ272" s="20">
        <v>120</v>
      </c>
      <c r="CC272">
        <v>1</v>
      </c>
      <c r="CD272">
        <v>1</v>
      </c>
      <c r="CE272">
        <v>1</v>
      </c>
      <c r="CL272">
        <v>1</v>
      </c>
      <c r="CP272">
        <v>1</v>
      </c>
      <c r="CT272" s="16">
        <v>13</v>
      </c>
      <c r="CU272" s="16">
        <v>14</v>
      </c>
      <c r="CV272" s="16">
        <v>13</v>
      </c>
      <c r="CW272" s="16">
        <v>13</v>
      </c>
      <c r="CX272" s="16">
        <v>13</v>
      </c>
      <c r="CY272" s="16">
        <v>13</v>
      </c>
      <c r="CZ272" s="16">
        <v>13</v>
      </c>
      <c r="DA272" s="16">
        <v>13</v>
      </c>
      <c r="DB272" s="16">
        <v>14</v>
      </c>
      <c r="DC272" s="16">
        <v>13</v>
      </c>
      <c r="DD272">
        <v>1</v>
      </c>
      <c r="DE272">
        <v>1</v>
      </c>
      <c r="DF272">
        <v>1</v>
      </c>
      <c r="DG272">
        <v>1</v>
      </c>
      <c r="DH272">
        <v>1</v>
      </c>
      <c r="DJ272">
        <v>1</v>
      </c>
      <c r="DM272" t="s">
        <v>516</v>
      </c>
      <c r="DN272" t="s">
        <v>517</v>
      </c>
      <c r="DO272" s="13">
        <v>7</v>
      </c>
      <c r="DP272" s="13">
        <v>7</v>
      </c>
      <c r="DQ272" s="13">
        <v>6</v>
      </c>
      <c r="DR272" s="13">
        <v>8</v>
      </c>
      <c r="DT272">
        <v>1</v>
      </c>
      <c r="DV272">
        <v>1</v>
      </c>
      <c r="EA272">
        <v>1</v>
      </c>
      <c r="EH272">
        <v>2</v>
      </c>
      <c r="EI272">
        <v>1</v>
      </c>
    </row>
    <row r="273" spans="1:139" x14ac:dyDescent="0.25">
      <c r="A273" s="10">
        <v>43586.326504629629</v>
      </c>
      <c r="B273">
        <v>37</v>
      </c>
      <c r="C273">
        <v>0</v>
      </c>
      <c r="D273">
        <v>5</v>
      </c>
      <c r="E273">
        <v>1</v>
      </c>
      <c r="F273">
        <v>2</v>
      </c>
      <c r="G273">
        <v>4</v>
      </c>
      <c r="H273" s="1">
        <v>2</v>
      </c>
      <c r="I273">
        <v>2</v>
      </c>
      <c r="J273">
        <v>2</v>
      </c>
      <c r="K273">
        <v>7</v>
      </c>
      <c r="R273" s="13">
        <v>2</v>
      </c>
      <c r="S273">
        <v>2</v>
      </c>
      <c r="AL273" s="16">
        <v>4</v>
      </c>
      <c r="AM273" s="13">
        <v>8</v>
      </c>
      <c r="AN273">
        <v>1</v>
      </c>
      <c r="AO273" t="s">
        <v>549</v>
      </c>
      <c r="AP273">
        <v>1</v>
      </c>
      <c r="AU273">
        <v>1</v>
      </c>
      <c r="AW273">
        <v>1</v>
      </c>
      <c r="AZ273">
        <v>1</v>
      </c>
      <c r="BC273">
        <v>1</v>
      </c>
      <c r="BG273">
        <v>1</v>
      </c>
      <c r="BJ273">
        <v>1</v>
      </c>
      <c r="BL273">
        <v>1</v>
      </c>
      <c r="BN273">
        <v>1</v>
      </c>
      <c r="BS273" s="13">
        <v>100</v>
      </c>
      <c r="BW273" s="20">
        <v>100</v>
      </c>
      <c r="BX273" s="20">
        <v>50</v>
      </c>
      <c r="BY273" s="20"/>
      <c r="BZ273" s="20"/>
      <c r="CB273">
        <v>1</v>
      </c>
      <c r="CL273">
        <v>1</v>
      </c>
      <c r="CP273">
        <v>1</v>
      </c>
      <c r="CT273" s="16">
        <v>15</v>
      </c>
      <c r="CU273" s="16">
        <v>14</v>
      </c>
      <c r="CV273" s="16">
        <v>13</v>
      </c>
      <c r="CW273" s="16">
        <v>14</v>
      </c>
      <c r="CX273" s="16">
        <v>15</v>
      </c>
      <c r="CY273" s="16">
        <v>14</v>
      </c>
      <c r="CZ273" s="16">
        <v>14</v>
      </c>
      <c r="DA273" s="16">
        <v>15</v>
      </c>
      <c r="DB273" s="16">
        <v>14</v>
      </c>
      <c r="DC273" s="16">
        <v>14</v>
      </c>
      <c r="DD273">
        <v>1</v>
      </c>
      <c r="DE273">
        <v>1</v>
      </c>
      <c r="DF273">
        <v>1</v>
      </c>
      <c r="DG273">
        <v>1</v>
      </c>
      <c r="DH273">
        <v>1</v>
      </c>
      <c r="DI273">
        <v>1</v>
      </c>
      <c r="DJ273">
        <v>1</v>
      </c>
      <c r="DO273" s="13">
        <v>6</v>
      </c>
      <c r="DP273" s="13">
        <v>6</v>
      </c>
      <c r="DQ273" s="13">
        <v>6</v>
      </c>
      <c r="DR273" s="13">
        <v>8</v>
      </c>
      <c r="DU273">
        <v>1</v>
      </c>
      <c r="DW273">
        <v>1</v>
      </c>
      <c r="EA273">
        <v>1</v>
      </c>
      <c r="EF273">
        <v>4</v>
      </c>
      <c r="EH273">
        <v>2</v>
      </c>
      <c r="EI273">
        <v>2</v>
      </c>
    </row>
    <row r="274" spans="1:139" x14ac:dyDescent="0.25">
      <c r="A274" s="10">
        <v>43586.436064814814</v>
      </c>
      <c r="B274">
        <v>90</v>
      </c>
      <c r="C274">
        <v>80</v>
      </c>
      <c r="D274">
        <v>3</v>
      </c>
      <c r="E274">
        <v>1</v>
      </c>
      <c r="F274">
        <v>4</v>
      </c>
      <c r="G274">
        <v>2</v>
      </c>
      <c r="H274">
        <v>2</v>
      </c>
      <c r="I274">
        <v>4</v>
      </c>
      <c r="J274">
        <v>2</v>
      </c>
      <c r="K274">
        <v>7</v>
      </c>
      <c r="R274" s="13">
        <v>11</v>
      </c>
      <c r="S274">
        <v>2</v>
      </c>
      <c r="AL274" s="16">
        <v>4</v>
      </c>
      <c r="AM274" s="13">
        <v>5</v>
      </c>
      <c r="AN274">
        <v>1</v>
      </c>
      <c r="AO274" t="s">
        <v>580</v>
      </c>
      <c r="AR274">
        <v>1</v>
      </c>
      <c r="AU274">
        <v>1</v>
      </c>
      <c r="AV274">
        <v>1</v>
      </c>
      <c r="BA274">
        <v>1</v>
      </c>
      <c r="BB274">
        <v>1</v>
      </c>
      <c r="BG274">
        <v>1</v>
      </c>
      <c r="BJ274">
        <v>1</v>
      </c>
      <c r="BW274" s="20"/>
      <c r="BX274" s="20"/>
      <c r="BY274" s="20"/>
      <c r="BZ274" s="20"/>
      <c r="CK274" t="s">
        <v>581</v>
      </c>
      <c r="DM274" t="s">
        <v>582</v>
      </c>
      <c r="DN274" t="s">
        <v>583</v>
      </c>
      <c r="DO274" s="13">
        <v>6</v>
      </c>
      <c r="DP274" s="13">
        <v>6</v>
      </c>
      <c r="DQ274" s="13">
        <v>5</v>
      </c>
      <c r="DR274" s="13">
        <v>7</v>
      </c>
      <c r="DU274">
        <v>1</v>
      </c>
      <c r="DV274">
        <v>1</v>
      </c>
      <c r="EA274">
        <v>1</v>
      </c>
      <c r="EF274">
        <v>3</v>
      </c>
      <c r="EG274" t="s">
        <v>584</v>
      </c>
      <c r="EH274">
        <v>1</v>
      </c>
      <c r="EI274">
        <v>1</v>
      </c>
    </row>
    <row r="275" spans="1:139" x14ac:dyDescent="0.25">
      <c r="A275" s="10">
        <v>43586.484236111108</v>
      </c>
      <c r="B275">
        <v>89</v>
      </c>
      <c r="C275">
        <v>50</v>
      </c>
      <c r="D275">
        <v>3</v>
      </c>
      <c r="E275">
        <v>2</v>
      </c>
      <c r="F275">
        <v>4</v>
      </c>
      <c r="G275">
        <v>3</v>
      </c>
      <c r="H275">
        <v>4</v>
      </c>
      <c r="I275">
        <v>1</v>
      </c>
      <c r="J275">
        <v>1</v>
      </c>
      <c r="K275">
        <v>7</v>
      </c>
      <c r="R275" s="13">
        <v>4</v>
      </c>
      <c r="S275">
        <v>1</v>
      </c>
      <c r="W275">
        <v>1</v>
      </c>
      <c r="AE275">
        <v>1</v>
      </c>
      <c r="AL275" s="16">
        <v>4</v>
      </c>
      <c r="AM275" s="13">
        <v>5</v>
      </c>
      <c r="AN275">
        <v>1</v>
      </c>
      <c r="AO275" t="s">
        <v>598</v>
      </c>
      <c r="AP275">
        <v>1</v>
      </c>
      <c r="AU275">
        <v>1</v>
      </c>
      <c r="AX275">
        <v>1</v>
      </c>
      <c r="AY275">
        <v>1</v>
      </c>
      <c r="BD275">
        <v>1</v>
      </c>
      <c r="BG275">
        <v>1</v>
      </c>
      <c r="BJ275">
        <v>1</v>
      </c>
      <c r="BL275">
        <v>1</v>
      </c>
      <c r="BN275">
        <v>1</v>
      </c>
      <c r="BP275">
        <v>1</v>
      </c>
      <c r="BS275" s="13">
        <v>100</v>
      </c>
      <c r="BW275" s="20"/>
      <c r="BX275" s="20"/>
      <c r="BY275" s="20"/>
      <c r="BZ275" s="20"/>
      <c r="CA275">
        <v>1</v>
      </c>
      <c r="CD275">
        <v>1</v>
      </c>
      <c r="CL275">
        <v>1</v>
      </c>
      <c r="CP275">
        <v>1</v>
      </c>
      <c r="CT275" s="16">
        <v>14</v>
      </c>
      <c r="CU275" s="16">
        <v>15</v>
      </c>
      <c r="CV275" s="16">
        <v>14</v>
      </c>
      <c r="CW275" s="16">
        <v>13</v>
      </c>
      <c r="CX275" s="16">
        <v>14</v>
      </c>
      <c r="CY275" s="16">
        <v>13</v>
      </c>
      <c r="CZ275" s="16">
        <v>13</v>
      </c>
      <c r="DA275" s="16">
        <v>13</v>
      </c>
      <c r="DB275" s="16">
        <v>13</v>
      </c>
      <c r="DC275" s="16">
        <v>14</v>
      </c>
      <c r="DD275">
        <v>1</v>
      </c>
      <c r="DJ275">
        <v>1</v>
      </c>
      <c r="DO275" s="13">
        <v>5</v>
      </c>
      <c r="DP275" s="13">
        <v>5</v>
      </c>
      <c r="DQ275" s="13">
        <v>5</v>
      </c>
      <c r="DR275" s="13">
        <v>10</v>
      </c>
      <c r="DU275">
        <v>1</v>
      </c>
      <c r="DZ275">
        <v>1</v>
      </c>
      <c r="EE275">
        <v>1</v>
      </c>
      <c r="EF275">
        <v>7</v>
      </c>
      <c r="EH275">
        <v>2</v>
      </c>
      <c r="EI275">
        <v>2</v>
      </c>
    </row>
    <row r="276" spans="1:139" x14ac:dyDescent="0.25">
      <c r="A276" s="10">
        <v>43586.55541666667</v>
      </c>
      <c r="C276">
        <v>99</v>
      </c>
      <c r="D276">
        <v>7</v>
      </c>
      <c r="E276">
        <v>1</v>
      </c>
      <c r="F276">
        <v>3</v>
      </c>
      <c r="G276">
        <v>4</v>
      </c>
      <c r="H276">
        <v>4</v>
      </c>
      <c r="I276">
        <v>3</v>
      </c>
      <c r="J276">
        <v>1</v>
      </c>
      <c r="K276">
        <v>7</v>
      </c>
      <c r="R276" s="13">
        <v>10</v>
      </c>
      <c r="S276">
        <v>1</v>
      </c>
      <c r="AA276">
        <v>1</v>
      </c>
      <c r="AB276">
        <v>1</v>
      </c>
      <c r="AL276" s="16">
        <v>4</v>
      </c>
      <c r="AM276" s="13">
        <v>6</v>
      </c>
      <c r="AN276">
        <v>2</v>
      </c>
      <c r="AO276" t="s">
        <v>607</v>
      </c>
      <c r="AP276">
        <v>1</v>
      </c>
      <c r="AS276">
        <v>1</v>
      </c>
      <c r="AV276">
        <v>1</v>
      </c>
      <c r="AY276">
        <v>1</v>
      </c>
      <c r="BB276">
        <v>1</v>
      </c>
      <c r="BG276">
        <v>1</v>
      </c>
      <c r="BJ276">
        <v>1</v>
      </c>
      <c r="BL276">
        <v>1</v>
      </c>
      <c r="BP276">
        <v>1</v>
      </c>
      <c r="BS276" s="13">
        <v>90</v>
      </c>
      <c r="BW276" s="20">
        <v>120</v>
      </c>
      <c r="BX276" s="20">
        <v>80</v>
      </c>
      <c r="BY276" s="20">
        <v>60</v>
      </c>
      <c r="BZ276" s="20"/>
      <c r="CB276">
        <v>1</v>
      </c>
      <c r="CK276" t="s">
        <v>608</v>
      </c>
      <c r="CL276">
        <v>1</v>
      </c>
      <c r="CP276">
        <v>1</v>
      </c>
      <c r="CT276" s="16">
        <v>14</v>
      </c>
      <c r="CU276" s="16">
        <v>16</v>
      </c>
      <c r="CV276" s="16">
        <v>14</v>
      </c>
      <c r="CW276" s="16">
        <v>14</v>
      </c>
      <c r="CX276" s="16">
        <v>15</v>
      </c>
      <c r="CY276" s="16">
        <v>14</v>
      </c>
      <c r="CZ276" s="16">
        <v>14</v>
      </c>
      <c r="DA276" s="16">
        <v>14</v>
      </c>
      <c r="DB276" s="16">
        <v>14</v>
      </c>
      <c r="DC276" s="16">
        <v>14</v>
      </c>
      <c r="DD276">
        <v>1</v>
      </c>
      <c r="DE276">
        <v>1</v>
      </c>
      <c r="DF276">
        <v>1</v>
      </c>
      <c r="DG276">
        <v>1</v>
      </c>
      <c r="DI276">
        <v>1</v>
      </c>
      <c r="DJ276">
        <v>1</v>
      </c>
      <c r="DM276" t="s">
        <v>609</v>
      </c>
      <c r="DN276" t="s">
        <v>610</v>
      </c>
      <c r="DO276" s="13">
        <v>5</v>
      </c>
      <c r="DP276" s="13">
        <v>8</v>
      </c>
      <c r="DQ276" s="13">
        <v>5</v>
      </c>
      <c r="DR276" s="13">
        <v>10</v>
      </c>
      <c r="DU276">
        <v>1</v>
      </c>
      <c r="DV276">
        <v>1</v>
      </c>
      <c r="EA276">
        <v>1</v>
      </c>
      <c r="EF276">
        <v>5</v>
      </c>
      <c r="EG276" t="s">
        <v>611</v>
      </c>
      <c r="EH276">
        <v>1</v>
      </c>
      <c r="EI276">
        <v>2</v>
      </c>
    </row>
    <row r="277" spans="1:139" x14ac:dyDescent="0.25">
      <c r="A277" s="10">
        <v>43586.577627314815</v>
      </c>
      <c r="B277">
        <v>25</v>
      </c>
      <c r="C277">
        <v>25</v>
      </c>
      <c r="D277">
        <v>3</v>
      </c>
      <c r="E277">
        <v>4</v>
      </c>
      <c r="F277">
        <v>6</v>
      </c>
      <c r="G277">
        <v>5</v>
      </c>
      <c r="H277">
        <v>2</v>
      </c>
      <c r="I277">
        <v>4</v>
      </c>
      <c r="J277">
        <v>2</v>
      </c>
      <c r="K277">
        <v>7</v>
      </c>
      <c r="R277" s="13">
        <v>11</v>
      </c>
      <c r="S277">
        <v>5</v>
      </c>
      <c r="AL277" s="16">
        <v>4</v>
      </c>
      <c r="AM277" s="13">
        <v>6</v>
      </c>
      <c r="AN277">
        <v>1</v>
      </c>
      <c r="AO277" t="s">
        <v>612</v>
      </c>
      <c r="AP277">
        <v>1</v>
      </c>
      <c r="AU277">
        <v>1</v>
      </c>
      <c r="AX277">
        <v>1</v>
      </c>
      <c r="BA277">
        <v>1</v>
      </c>
      <c r="BD277">
        <v>1</v>
      </c>
      <c r="BG277">
        <v>1</v>
      </c>
      <c r="BJ277">
        <v>1</v>
      </c>
      <c r="BL277">
        <v>1</v>
      </c>
      <c r="BN277">
        <v>1</v>
      </c>
      <c r="BP277">
        <v>1</v>
      </c>
      <c r="BS277" s="13">
        <v>80</v>
      </c>
      <c r="BT277">
        <v>2</v>
      </c>
      <c r="BU277">
        <v>1</v>
      </c>
      <c r="BV277">
        <v>3</v>
      </c>
      <c r="BW277" s="20">
        <v>103</v>
      </c>
      <c r="BX277" s="20">
        <v>77.25</v>
      </c>
      <c r="BY277" s="20"/>
      <c r="BZ277" s="20">
        <v>52</v>
      </c>
      <c r="CC277">
        <v>1</v>
      </c>
      <c r="CG277">
        <v>1</v>
      </c>
      <c r="CT277" s="16">
        <v>13</v>
      </c>
      <c r="CU277" s="16">
        <v>14</v>
      </c>
      <c r="CV277" s="16">
        <v>13</v>
      </c>
      <c r="CW277" s="16">
        <v>14</v>
      </c>
      <c r="CX277" s="16">
        <v>14</v>
      </c>
      <c r="CY277" s="16">
        <v>13</v>
      </c>
      <c r="CZ277" s="16">
        <v>14</v>
      </c>
      <c r="DA277" s="16">
        <v>13</v>
      </c>
      <c r="DB277" s="16">
        <v>13</v>
      </c>
      <c r="DC277" s="16">
        <v>14</v>
      </c>
      <c r="DE277">
        <v>1</v>
      </c>
      <c r="DM277" t="s">
        <v>613</v>
      </c>
      <c r="DN277" t="s">
        <v>614</v>
      </c>
      <c r="DO277" s="13">
        <v>6</v>
      </c>
      <c r="DP277" s="13">
        <v>6</v>
      </c>
      <c r="DQ277" s="13">
        <v>6</v>
      </c>
      <c r="DR277" s="13">
        <v>7</v>
      </c>
      <c r="DU277">
        <v>1</v>
      </c>
      <c r="DV277">
        <v>1</v>
      </c>
      <c r="EA277">
        <v>1</v>
      </c>
      <c r="EF277">
        <v>4</v>
      </c>
      <c r="EH277">
        <v>1</v>
      </c>
      <c r="EI277">
        <v>1</v>
      </c>
    </row>
    <row r="278" spans="1:139" x14ac:dyDescent="0.25">
      <c r="A278" s="10">
        <v>43586.692800925928</v>
      </c>
      <c r="B278">
        <v>85</v>
      </c>
      <c r="C278">
        <v>85</v>
      </c>
      <c r="D278">
        <v>3</v>
      </c>
      <c r="E278">
        <v>2</v>
      </c>
      <c r="F278">
        <v>2</v>
      </c>
      <c r="G278">
        <v>5</v>
      </c>
      <c r="H278">
        <v>2</v>
      </c>
      <c r="I278">
        <v>3</v>
      </c>
      <c r="J278">
        <v>2</v>
      </c>
      <c r="K278">
        <v>7</v>
      </c>
      <c r="R278" s="13">
        <v>6</v>
      </c>
      <c r="S278">
        <v>1</v>
      </c>
      <c r="W278">
        <v>1</v>
      </c>
      <c r="AA278">
        <v>1</v>
      </c>
      <c r="AL278" s="16">
        <v>2</v>
      </c>
      <c r="AM278" s="13">
        <v>8</v>
      </c>
      <c r="AN278">
        <v>3</v>
      </c>
      <c r="AP278">
        <v>1</v>
      </c>
      <c r="AU278">
        <v>1</v>
      </c>
      <c r="AV278">
        <v>1</v>
      </c>
      <c r="BA278">
        <v>1</v>
      </c>
      <c r="BB278">
        <v>1</v>
      </c>
      <c r="BG278">
        <v>1</v>
      </c>
      <c r="BJ278">
        <v>1</v>
      </c>
      <c r="BL278">
        <v>1</v>
      </c>
      <c r="BN278">
        <v>1</v>
      </c>
      <c r="BP278">
        <v>1</v>
      </c>
      <c r="BS278" s="13">
        <v>90</v>
      </c>
      <c r="BW278" s="20">
        <v>100</v>
      </c>
      <c r="BX278" s="20">
        <v>75</v>
      </c>
      <c r="BY278" s="20"/>
      <c r="BZ278" s="20"/>
      <c r="CB278">
        <v>1</v>
      </c>
      <c r="CC278">
        <v>1</v>
      </c>
      <c r="CD278">
        <v>1</v>
      </c>
      <c r="CE278">
        <v>1</v>
      </c>
      <c r="CF278">
        <v>1</v>
      </c>
      <c r="CK278" t="s">
        <v>621</v>
      </c>
      <c r="CL278">
        <v>1</v>
      </c>
      <c r="CP278">
        <v>1</v>
      </c>
      <c r="CT278" s="16">
        <v>13</v>
      </c>
      <c r="CU278" s="16">
        <v>15</v>
      </c>
      <c r="CV278" s="16">
        <v>13</v>
      </c>
      <c r="CW278" s="16">
        <v>16</v>
      </c>
      <c r="CX278" s="16">
        <v>16</v>
      </c>
      <c r="CY278" s="16">
        <v>14</v>
      </c>
      <c r="CZ278" s="16">
        <v>14</v>
      </c>
      <c r="DA278" s="16">
        <v>13</v>
      </c>
      <c r="DB278" s="16">
        <v>13</v>
      </c>
      <c r="DC278" s="16">
        <v>13</v>
      </c>
      <c r="DD278">
        <v>1</v>
      </c>
      <c r="DJ278">
        <v>1</v>
      </c>
      <c r="DM278" t="s">
        <v>622</v>
      </c>
      <c r="DN278" t="s">
        <v>623</v>
      </c>
      <c r="DO278" s="13">
        <v>7</v>
      </c>
      <c r="DP278" s="13">
        <v>8</v>
      </c>
      <c r="DQ278" s="13">
        <v>7</v>
      </c>
      <c r="DR278" s="13">
        <v>8</v>
      </c>
      <c r="DU278">
        <v>1</v>
      </c>
      <c r="DV278">
        <v>1</v>
      </c>
      <c r="EA278">
        <v>1</v>
      </c>
      <c r="EF278">
        <v>4</v>
      </c>
      <c r="EH278">
        <v>1</v>
      </c>
      <c r="EI278">
        <v>1</v>
      </c>
    </row>
    <row r="279" spans="1:139" x14ac:dyDescent="0.25">
      <c r="A279" s="10">
        <v>43592.642002314817</v>
      </c>
      <c r="B279">
        <v>79</v>
      </c>
      <c r="C279">
        <v>78</v>
      </c>
      <c r="D279">
        <v>3</v>
      </c>
      <c r="E279">
        <v>3</v>
      </c>
      <c r="F279">
        <v>5</v>
      </c>
      <c r="G279">
        <v>2</v>
      </c>
      <c r="H279">
        <v>4</v>
      </c>
      <c r="I279">
        <v>2</v>
      </c>
      <c r="J279">
        <v>1</v>
      </c>
      <c r="K279">
        <v>7</v>
      </c>
      <c r="R279" s="13">
        <v>12</v>
      </c>
      <c r="S279">
        <v>1</v>
      </c>
      <c r="W279">
        <v>1</v>
      </c>
      <c r="AB279">
        <v>1</v>
      </c>
      <c r="AL279" s="16">
        <v>4</v>
      </c>
      <c r="AM279" s="13">
        <v>8</v>
      </c>
      <c r="AN279">
        <v>2</v>
      </c>
      <c r="AP279">
        <v>1</v>
      </c>
      <c r="AU279">
        <v>1</v>
      </c>
      <c r="AW279">
        <v>1</v>
      </c>
      <c r="AY279">
        <v>1</v>
      </c>
      <c r="BC279">
        <v>1</v>
      </c>
      <c r="BG279">
        <v>1</v>
      </c>
      <c r="BJ279">
        <v>1</v>
      </c>
      <c r="BL279">
        <v>1</v>
      </c>
      <c r="BQ279">
        <v>1</v>
      </c>
      <c r="BR279" t="s">
        <v>697</v>
      </c>
      <c r="BS279" s="13">
        <v>100</v>
      </c>
      <c r="BW279" s="20">
        <v>250</v>
      </c>
      <c r="BX279" s="20">
        <v>100</v>
      </c>
      <c r="BY279" s="20"/>
      <c r="BZ279" s="20"/>
      <c r="CB279">
        <v>1</v>
      </c>
      <c r="CL279">
        <v>1</v>
      </c>
      <c r="CP279">
        <v>1</v>
      </c>
      <c r="CT279" s="16">
        <v>14</v>
      </c>
      <c r="CU279" s="16">
        <v>14</v>
      </c>
      <c r="CV279" s="16">
        <v>13</v>
      </c>
      <c r="CW279" s="16">
        <v>14</v>
      </c>
      <c r="CX279" s="16">
        <v>14</v>
      </c>
      <c r="CY279" s="16">
        <v>13</v>
      </c>
      <c r="CZ279" s="16">
        <v>14</v>
      </c>
      <c r="DA279" s="16">
        <v>14</v>
      </c>
      <c r="DB279" s="16">
        <v>14</v>
      </c>
      <c r="DC279" s="16">
        <v>14</v>
      </c>
      <c r="DE279">
        <v>1</v>
      </c>
      <c r="DM279" t="s">
        <v>698</v>
      </c>
      <c r="DN279" t="s">
        <v>699</v>
      </c>
      <c r="DO279" s="13">
        <v>7</v>
      </c>
      <c r="DP279" s="13">
        <v>8</v>
      </c>
      <c r="DQ279" s="13">
        <v>6</v>
      </c>
      <c r="DR279" s="13">
        <v>9</v>
      </c>
      <c r="DU279">
        <v>1</v>
      </c>
      <c r="DZ279">
        <v>1</v>
      </c>
      <c r="EE279">
        <v>1</v>
      </c>
      <c r="EF279">
        <v>4</v>
      </c>
      <c r="EG279" t="s">
        <v>700</v>
      </c>
      <c r="EH279">
        <v>1</v>
      </c>
      <c r="EI279">
        <v>2</v>
      </c>
    </row>
    <row r="280" spans="1:139" x14ac:dyDescent="0.25">
      <c r="A280" s="10">
        <v>43592.655613425923</v>
      </c>
      <c r="B280">
        <v>43</v>
      </c>
      <c r="C280">
        <v>68</v>
      </c>
      <c r="D280">
        <v>3</v>
      </c>
      <c r="E280">
        <v>1</v>
      </c>
      <c r="F280">
        <v>6</v>
      </c>
      <c r="G280">
        <v>3</v>
      </c>
      <c r="H280">
        <v>2</v>
      </c>
      <c r="I280">
        <v>6</v>
      </c>
      <c r="J280">
        <v>2</v>
      </c>
      <c r="K280">
        <v>7</v>
      </c>
      <c r="R280" s="13">
        <v>12</v>
      </c>
      <c r="S280">
        <v>1</v>
      </c>
      <c r="V280">
        <v>1</v>
      </c>
      <c r="W280">
        <v>1</v>
      </c>
      <c r="AA280">
        <v>1</v>
      </c>
      <c r="AB280">
        <v>1</v>
      </c>
      <c r="AD280">
        <v>1</v>
      </c>
      <c r="AL280" s="16">
        <v>1</v>
      </c>
      <c r="AM280" s="13">
        <v>7</v>
      </c>
      <c r="AN280">
        <v>1</v>
      </c>
      <c r="AO280" t="s">
        <v>735</v>
      </c>
      <c r="AQ280">
        <v>1</v>
      </c>
      <c r="AS280">
        <v>1</v>
      </c>
      <c r="AV280">
        <v>1</v>
      </c>
      <c r="AY280">
        <v>1</v>
      </c>
      <c r="BC280">
        <v>1</v>
      </c>
      <c r="BG280">
        <v>1</v>
      </c>
      <c r="BI280">
        <v>1</v>
      </c>
      <c r="BW280" s="20"/>
      <c r="BX280" s="20"/>
      <c r="BY280" s="20"/>
      <c r="BZ280" s="20"/>
      <c r="CK280" t="s">
        <v>736</v>
      </c>
      <c r="DM280" t="s">
        <v>737</v>
      </c>
      <c r="DN280" t="s">
        <v>738</v>
      </c>
      <c r="DO280" s="13">
        <v>8</v>
      </c>
      <c r="DP280" s="13">
        <v>8</v>
      </c>
      <c r="DQ280" s="13">
        <v>8</v>
      </c>
      <c r="DR280" s="13">
        <v>7</v>
      </c>
      <c r="DU280">
        <v>1</v>
      </c>
      <c r="DV280">
        <v>1</v>
      </c>
      <c r="EA280">
        <v>1</v>
      </c>
      <c r="EF280">
        <v>5</v>
      </c>
      <c r="EH280">
        <v>1</v>
      </c>
      <c r="EI280">
        <v>1</v>
      </c>
    </row>
    <row r="281" spans="1:139" x14ac:dyDescent="0.25">
      <c r="A281" s="10">
        <v>43592.657442129632</v>
      </c>
      <c r="B281">
        <v>36</v>
      </c>
      <c r="C281">
        <v>34</v>
      </c>
      <c r="D281">
        <v>5</v>
      </c>
      <c r="E281">
        <v>1</v>
      </c>
      <c r="F281">
        <v>7</v>
      </c>
      <c r="G281">
        <v>5</v>
      </c>
      <c r="H281">
        <v>4</v>
      </c>
      <c r="I281">
        <v>2</v>
      </c>
      <c r="J281">
        <v>1</v>
      </c>
      <c r="K281">
        <v>7</v>
      </c>
      <c r="R281" s="13">
        <v>10</v>
      </c>
      <c r="S281">
        <v>2</v>
      </c>
      <c r="AL281" s="16">
        <v>4</v>
      </c>
      <c r="AM281" s="13">
        <v>6</v>
      </c>
      <c r="AN281">
        <v>1</v>
      </c>
      <c r="AO281" t="s">
        <v>740</v>
      </c>
      <c r="AP281">
        <v>1</v>
      </c>
      <c r="AU281">
        <v>1</v>
      </c>
      <c r="AX281">
        <v>1</v>
      </c>
      <c r="AY281">
        <v>1</v>
      </c>
      <c r="BB281">
        <v>1</v>
      </c>
      <c r="BG281">
        <v>1</v>
      </c>
      <c r="BJ281">
        <v>1</v>
      </c>
      <c r="BL281">
        <v>1</v>
      </c>
      <c r="BN281">
        <v>1</v>
      </c>
      <c r="BO281">
        <v>1</v>
      </c>
      <c r="BS281" s="13">
        <v>68</v>
      </c>
      <c r="BW281" s="20">
        <v>150</v>
      </c>
      <c r="BX281" s="20">
        <v>75</v>
      </c>
      <c r="BY281" s="20">
        <v>60</v>
      </c>
      <c r="BZ281" s="20"/>
      <c r="CB281">
        <v>1</v>
      </c>
      <c r="CF281">
        <v>1</v>
      </c>
      <c r="CG281">
        <v>1</v>
      </c>
      <c r="CL281">
        <v>1</v>
      </c>
      <c r="CP281">
        <v>1</v>
      </c>
      <c r="CT281" s="16">
        <v>13</v>
      </c>
      <c r="CU281" s="16">
        <v>13</v>
      </c>
      <c r="CV281" s="16">
        <v>13</v>
      </c>
      <c r="CW281" s="16">
        <v>13</v>
      </c>
      <c r="CX281" s="16">
        <v>16</v>
      </c>
      <c r="CY281" s="16">
        <v>13</v>
      </c>
      <c r="CZ281" s="16">
        <v>13</v>
      </c>
      <c r="DA281" s="16">
        <v>13</v>
      </c>
      <c r="DB281" s="16">
        <v>14</v>
      </c>
      <c r="DC281" s="16">
        <v>14</v>
      </c>
      <c r="DD281">
        <v>1</v>
      </c>
      <c r="DE281">
        <v>1</v>
      </c>
      <c r="DI281">
        <v>1</v>
      </c>
      <c r="DJ281">
        <v>1</v>
      </c>
      <c r="DM281" t="s">
        <v>741</v>
      </c>
      <c r="DN281" t="s">
        <v>742</v>
      </c>
      <c r="DO281" s="13">
        <v>7</v>
      </c>
      <c r="DP281" s="13">
        <v>7</v>
      </c>
      <c r="DQ281" s="13">
        <v>8</v>
      </c>
      <c r="DR281" s="13">
        <v>7</v>
      </c>
      <c r="DU281">
        <v>1</v>
      </c>
      <c r="DV281">
        <v>1</v>
      </c>
      <c r="EA281">
        <v>1</v>
      </c>
      <c r="EF281">
        <v>3</v>
      </c>
      <c r="EH281">
        <v>1</v>
      </c>
      <c r="EI281">
        <v>1</v>
      </c>
    </row>
    <row r="282" spans="1:139" x14ac:dyDescent="0.25">
      <c r="A282" s="10">
        <v>43593.024386574078</v>
      </c>
      <c r="B282">
        <v>35</v>
      </c>
      <c r="C282">
        <v>48</v>
      </c>
      <c r="D282">
        <v>1</v>
      </c>
      <c r="E282">
        <v>4</v>
      </c>
      <c r="F282">
        <v>6</v>
      </c>
      <c r="G282">
        <v>3</v>
      </c>
      <c r="H282">
        <v>2</v>
      </c>
      <c r="I282">
        <v>4</v>
      </c>
      <c r="J282">
        <v>2</v>
      </c>
      <c r="K282">
        <v>7</v>
      </c>
      <c r="R282" s="13">
        <v>11</v>
      </c>
      <c r="S282">
        <v>1</v>
      </c>
      <c r="W282">
        <v>1</v>
      </c>
      <c r="AA282">
        <v>1</v>
      </c>
      <c r="AB282">
        <v>1</v>
      </c>
      <c r="AL282" s="16">
        <v>5</v>
      </c>
      <c r="AM282" s="13">
        <v>6</v>
      </c>
      <c r="AN282">
        <v>2</v>
      </c>
      <c r="AO282" t="s">
        <v>830</v>
      </c>
      <c r="AP282">
        <v>1</v>
      </c>
      <c r="AS282">
        <v>1</v>
      </c>
      <c r="AV282">
        <v>1</v>
      </c>
      <c r="AY282">
        <v>1</v>
      </c>
      <c r="BB282">
        <v>1</v>
      </c>
      <c r="BG282">
        <v>1</v>
      </c>
      <c r="BJ282">
        <v>1</v>
      </c>
      <c r="BL282">
        <v>1</v>
      </c>
      <c r="BN282">
        <v>1</v>
      </c>
      <c r="BP282">
        <v>1</v>
      </c>
      <c r="BS282" s="13">
        <v>100</v>
      </c>
      <c r="BW282" s="20"/>
      <c r="BX282" s="20" t="s">
        <v>1499</v>
      </c>
      <c r="BY282" s="20"/>
      <c r="BZ282" s="20"/>
      <c r="CB282">
        <v>1</v>
      </c>
      <c r="CC282">
        <v>1</v>
      </c>
      <c r="CD282">
        <v>1</v>
      </c>
      <c r="CG282">
        <v>1</v>
      </c>
      <c r="CK282" t="s">
        <v>831</v>
      </c>
      <c r="CT282" s="16">
        <v>13</v>
      </c>
      <c r="CU282" s="16">
        <v>14</v>
      </c>
      <c r="CV282" s="16">
        <v>13</v>
      </c>
      <c r="CW282" s="16">
        <v>14</v>
      </c>
      <c r="CX282" s="16">
        <v>14</v>
      </c>
      <c r="CY282" s="16">
        <v>14</v>
      </c>
      <c r="CZ282" s="16">
        <v>15</v>
      </c>
      <c r="DA282" s="16">
        <v>14</v>
      </c>
      <c r="DB282" s="16">
        <v>14</v>
      </c>
      <c r="DC282" s="16">
        <v>14</v>
      </c>
      <c r="DK282">
        <v>1</v>
      </c>
      <c r="DL282" t="s">
        <v>832</v>
      </c>
      <c r="DM282" t="s">
        <v>833</v>
      </c>
      <c r="DN282" t="s">
        <v>834</v>
      </c>
      <c r="DO282" s="13">
        <v>7</v>
      </c>
      <c r="DP282" s="13">
        <v>7</v>
      </c>
      <c r="DQ282" s="13">
        <v>5</v>
      </c>
      <c r="DR282" s="13">
        <v>8</v>
      </c>
      <c r="DU282">
        <v>1</v>
      </c>
      <c r="DV282">
        <v>1</v>
      </c>
      <c r="EF282">
        <v>5</v>
      </c>
      <c r="EH282">
        <v>1</v>
      </c>
      <c r="EI282">
        <v>1</v>
      </c>
    </row>
    <row r="283" spans="1:139" x14ac:dyDescent="0.25">
      <c r="A283" s="10">
        <v>43593.389930555553</v>
      </c>
      <c r="B283">
        <v>100</v>
      </c>
      <c r="D283">
        <v>4</v>
      </c>
      <c r="E283">
        <v>1</v>
      </c>
      <c r="F283">
        <v>4</v>
      </c>
      <c r="G283">
        <v>1</v>
      </c>
      <c r="H283">
        <v>4</v>
      </c>
      <c r="I283">
        <v>5</v>
      </c>
      <c r="J283">
        <v>1</v>
      </c>
      <c r="K283">
        <v>7</v>
      </c>
      <c r="R283" s="13">
        <v>11</v>
      </c>
      <c r="S283">
        <v>2</v>
      </c>
      <c r="AL283" s="16">
        <v>3</v>
      </c>
      <c r="AM283" s="13">
        <v>6</v>
      </c>
      <c r="AN283">
        <v>1</v>
      </c>
      <c r="AO283" t="s">
        <v>857</v>
      </c>
      <c r="AR283">
        <v>1</v>
      </c>
      <c r="AU283">
        <v>1</v>
      </c>
      <c r="AV283">
        <v>1</v>
      </c>
      <c r="BA283">
        <v>1</v>
      </c>
      <c r="BB283">
        <v>1</v>
      </c>
      <c r="BG283">
        <v>1</v>
      </c>
      <c r="BH283">
        <v>1</v>
      </c>
      <c r="BK283" t="s">
        <v>858</v>
      </c>
      <c r="BW283" s="20"/>
      <c r="BX283" s="20"/>
      <c r="BY283" s="20"/>
      <c r="BZ283" s="20"/>
      <c r="CK283" t="s">
        <v>859</v>
      </c>
      <c r="DM283" t="s">
        <v>860</v>
      </c>
      <c r="DN283" t="s">
        <v>262</v>
      </c>
      <c r="DO283" s="13">
        <v>8</v>
      </c>
      <c r="DP283" s="13">
        <v>8</v>
      </c>
      <c r="DQ283" s="13">
        <v>8</v>
      </c>
      <c r="DR283" s="13">
        <v>6</v>
      </c>
      <c r="DT283">
        <v>1</v>
      </c>
      <c r="DV283">
        <v>1</v>
      </c>
      <c r="EA283">
        <v>1</v>
      </c>
      <c r="EH283">
        <v>1</v>
      </c>
      <c r="EI283">
        <v>1</v>
      </c>
    </row>
    <row r="284" spans="1:139" x14ac:dyDescent="0.25">
      <c r="A284" s="10">
        <v>43594.362986111111</v>
      </c>
      <c r="B284">
        <v>23</v>
      </c>
      <c r="C284">
        <v>100</v>
      </c>
      <c r="D284">
        <v>4</v>
      </c>
      <c r="E284">
        <v>2</v>
      </c>
      <c r="F284">
        <v>5</v>
      </c>
      <c r="G284">
        <v>7</v>
      </c>
      <c r="H284">
        <v>2</v>
      </c>
      <c r="I284">
        <v>4</v>
      </c>
      <c r="J284">
        <v>2</v>
      </c>
      <c r="K284">
        <v>7</v>
      </c>
      <c r="R284" s="13">
        <v>11</v>
      </c>
      <c r="S284">
        <v>2</v>
      </c>
      <c r="AL284" s="16">
        <v>4</v>
      </c>
      <c r="AM284" s="13">
        <v>6</v>
      </c>
      <c r="AN284">
        <v>1</v>
      </c>
      <c r="AO284" t="s">
        <v>933</v>
      </c>
      <c r="AP284">
        <v>1</v>
      </c>
      <c r="AU284">
        <v>1</v>
      </c>
      <c r="AX284">
        <v>1</v>
      </c>
      <c r="BA284">
        <v>1</v>
      </c>
      <c r="BB284">
        <v>1</v>
      </c>
      <c r="BG284">
        <v>1</v>
      </c>
      <c r="BH284">
        <v>1</v>
      </c>
      <c r="BK284" t="s">
        <v>934</v>
      </c>
      <c r="BL284">
        <v>1</v>
      </c>
      <c r="BN284">
        <v>1</v>
      </c>
      <c r="BO284">
        <v>1</v>
      </c>
      <c r="BQ284">
        <v>1</v>
      </c>
      <c r="BR284" t="s">
        <v>935</v>
      </c>
      <c r="BS284" s="13">
        <v>100</v>
      </c>
      <c r="BW284" s="20">
        <v>0</v>
      </c>
      <c r="BX284" s="20">
        <v>0</v>
      </c>
      <c r="BY284" s="20">
        <v>0</v>
      </c>
      <c r="BZ284" s="20"/>
      <c r="CH284">
        <v>1</v>
      </c>
      <c r="CN284">
        <v>1</v>
      </c>
      <c r="CR284">
        <v>1</v>
      </c>
      <c r="CT284" s="16">
        <v>14</v>
      </c>
      <c r="CU284" s="16">
        <v>13</v>
      </c>
      <c r="CV284" s="16">
        <v>15</v>
      </c>
      <c r="CW284" s="16">
        <v>15</v>
      </c>
      <c r="CX284" s="16">
        <v>14</v>
      </c>
      <c r="CY284" s="16">
        <v>16</v>
      </c>
      <c r="CZ284" s="16">
        <v>16</v>
      </c>
      <c r="DA284" s="16">
        <v>15</v>
      </c>
      <c r="DB284" s="16">
        <v>14</v>
      </c>
      <c r="DC284" s="16">
        <v>16</v>
      </c>
      <c r="DD284">
        <v>1</v>
      </c>
      <c r="DE284">
        <v>1</v>
      </c>
      <c r="DF284">
        <v>1</v>
      </c>
      <c r="DJ284">
        <v>1</v>
      </c>
      <c r="DM284" t="s">
        <v>936</v>
      </c>
      <c r="DN284" t="s">
        <v>937</v>
      </c>
      <c r="DO284" s="13">
        <v>7</v>
      </c>
      <c r="DP284" s="13">
        <v>7</v>
      </c>
      <c r="DQ284" s="13">
        <v>8</v>
      </c>
      <c r="DR284" s="13">
        <v>6</v>
      </c>
      <c r="DS284">
        <v>1</v>
      </c>
      <c r="DT284">
        <v>1</v>
      </c>
      <c r="DY284">
        <v>1</v>
      </c>
      <c r="EA284">
        <v>1</v>
      </c>
      <c r="EH284">
        <v>1</v>
      </c>
      <c r="EI284">
        <v>1</v>
      </c>
    </row>
    <row r="285" spans="1:139" x14ac:dyDescent="0.25">
      <c r="A285" s="10">
        <v>43594.517164351855</v>
      </c>
      <c r="B285">
        <v>25</v>
      </c>
      <c r="C285">
        <v>55</v>
      </c>
      <c r="D285">
        <v>3</v>
      </c>
      <c r="E285">
        <v>3</v>
      </c>
      <c r="F285">
        <v>4</v>
      </c>
      <c r="G285">
        <v>2</v>
      </c>
      <c r="H285">
        <v>4</v>
      </c>
      <c r="I285">
        <v>1</v>
      </c>
      <c r="J285">
        <v>1</v>
      </c>
      <c r="K285">
        <v>7</v>
      </c>
      <c r="R285" s="13">
        <v>11</v>
      </c>
      <c r="S285">
        <v>2</v>
      </c>
      <c r="AL285" s="16">
        <v>2</v>
      </c>
      <c r="AM285" s="13">
        <v>5</v>
      </c>
      <c r="AN285">
        <v>1</v>
      </c>
      <c r="AO285" t="s">
        <v>939</v>
      </c>
      <c r="AP285">
        <v>1</v>
      </c>
      <c r="AU285">
        <v>1</v>
      </c>
      <c r="AW285">
        <v>1</v>
      </c>
      <c r="AZ285">
        <v>1</v>
      </c>
      <c r="BC285">
        <v>1</v>
      </c>
      <c r="BG285">
        <v>1</v>
      </c>
      <c r="BJ285">
        <v>1</v>
      </c>
      <c r="BL285">
        <v>1</v>
      </c>
      <c r="BN285">
        <v>1</v>
      </c>
      <c r="BS285" s="13">
        <v>34</v>
      </c>
      <c r="BT285">
        <v>2</v>
      </c>
      <c r="BU285">
        <v>1</v>
      </c>
      <c r="BV285">
        <v>3</v>
      </c>
      <c r="BW285" s="20">
        <v>100</v>
      </c>
      <c r="BX285" s="20">
        <v>50</v>
      </c>
      <c r="BY285" s="20">
        <v>80</v>
      </c>
      <c r="BZ285" s="20"/>
      <c r="CB285">
        <v>1</v>
      </c>
      <c r="CC285">
        <v>1</v>
      </c>
      <c r="CG285">
        <v>1</v>
      </c>
      <c r="CL285">
        <v>1</v>
      </c>
      <c r="CP285">
        <v>1</v>
      </c>
      <c r="CT285" s="16">
        <v>14</v>
      </c>
      <c r="CU285" s="16">
        <v>15</v>
      </c>
      <c r="CV285" s="16">
        <v>13</v>
      </c>
      <c r="CW285" s="16">
        <v>14</v>
      </c>
      <c r="CX285" s="16">
        <v>14</v>
      </c>
      <c r="CY285" s="16">
        <v>15</v>
      </c>
      <c r="CZ285" s="16">
        <v>14</v>
      </c>
      <c r="DA285" s="16">
        <v>13</v>
      </c>
      <c r="DB285" s="16">
        <v>13</v>
      </c>
      <c r="DC285" s="16">
        <v>13</v>
      </c>
      <c r="DD285">
        <v>1</v>
      </c>
      <c r="DE285">
        <v>1</v>
      </c>
      <c r="DF285">
        <v>1</v>
      </c>
      <c r="DG285">
        <v>1</v>
      </c>
      <c r="DJ285">
        <v>1</v>
      </c>
      <c r="DM285" t="s">
        <v>940</v>
      </c>
      <c r="DN285" t="s">
        <v>941</v>
      </c>
      <c r="DO285" s="13">
        <v>6</v>
      </c>
      <c r="DP285" s="13">
        <v>6</v>
      </c>
      <c r="DQ285" s="13">
        <v>6</v>
      </c>
      <c r="DR285" s="13">
        <v>9</v>
      </c>
      <c r="DU285">
        <v>1</v>
      </c>
      <c r="DV285">
        <v>1</v>
      </c>
      <c r="EA285">
        <v>1</v>
      </c>
      <c r="EF285">
        <v>4</v>
      </c>
      <c r="EH285">
        <v>1</v>
      </c>
      <c r="EI285">
        <v>2</v>
      </c>
    </row>
    <row r="286" spans="1:139" x14ac:dyDescent="0.25">
      <c r="A286" s="10">
        <v>43594.5703125</v>
      </c>
      <c r="B286">
        <v>80</v>
      </c>
      <c r="D286">
        <v>4</v>
      </c>
      <c r="E286">
        <v>1</v>
      </c>
      <c r="F286">
        <v>6</v>
      </c>
      <c r="G286">
        <v>3</v>
      </c>
      <c r="H286">
        <v>1</v>
      </c>
      <c r="I286">
        <v>5</v>
      </c>
      <c r="J286">
        <v>1</v>
      </c>
      <c r="K286">
        <v>7</v>
      </c>
      <c r="R286" s="13">
        <v>11</v>
      </c>
      <c r="S286">
        <v>2</v>
      </c>
      <c r="AL286" s="16">
        <v>5</v>
      </c>
      <c r="AM286" s="13">
        <v>8</v>
      </c>
      <c r="AN286">
        <v>2</v>
      </c>
      <c r="AO286" t="s">
        <v>948</v>
      </c>
      <c r="AP286">
        <v>1</v>
      </c>
      <c r="AU286">
        <v>1</v>
      </c>
      <c r="AV286">
        <v>1</v>
      </c>
      <c r="BA286">
        <v>1</v>
      </c>
      <c r="BD286">
        <v>1</v>
      </c>
      <c r="BG286">
        <v>1</v>
      </c>
      <c r="BJ286">
        <v>1</v>
      </c>
      <c r="BL286">
        <v>1</v>
      </c>
      <c r="BN286">
        <v>1</v>
      </c>
      <c r="BS286" s="13">
        <v>99</v>
      </c>
      <c r="BW286" s="20">
        <v>110</v>
      </c>
      <c r="BX286" s="20">
        <v>80</v>
      </c>
      <c r="BY286" s="20"/>
      <c r="BZ286" s="20"/>
      <c r="CF286">
        <v>1</v>
      </c>
      <c r="CG286">
        <v>1</v>
      </c>
      <c r="CK286" t="s">
        <v>949</v>
      </c>
      <c r="CL286">
        <v>1</v>
      </c>
      <c r="CP286">
        <v>1</v>
      </c>
      <c r="CT286" s="16">
        <v>13</v>
      </c>
      <c r="CV286" s="16">
        <v>13</v>
      </c>
      <c r="CW286" s="16">
        <v>16</v>
      </c>
      <c r="DA286" s="16">
        <v>13</v>
      </c>
      <c r="DB286" s="16">
        <v>13</v>
      </c>
      <c r="DK286">
        <v>1</v>
      </c>
      <c r="DL286" t="s">
        <v>547</v>
      </c>
      <c r="DM286" t="s">
        <v>950</v>
      </c>
      <c r="DN286" t="s">
        <v>951</v>
      </c>
      <c r="DO286" s="13">
        <v>8</v>
      </c>
      <c r="DP286" s="13">
        <v>8</v>
      </c>
      <c r="DQ286" s="13">
        <v>8</v>
      </c>
      <c r="DR286" s="13">
        <v>8</v>
      </c>
      <c r="DU286">
        <v>1</v>
      </c>
      <c r="DZ286">
        <v>1</v>
      </c>
      <c r="EA286">
        <v>1</v>
      </c>
      <c r="EF286">
        <v>5</v>
      </c>
      <c r="EH286">
        <v>1</v>
      </c>
      <c r="EI286">
        <v>2</v>
      </c>
    </row>
    <row r="287" spans="1:139" x14ac:dyDescent="0.25">
      <c r="A287" s="10">
        <v>43594.707638888889</v>
      </c>
      <c r="B287">
        <v>100</v>
      </c>
      <c r="C287">
        <v>100</v>
      </c>
      <c r="D287">
        <v>4</v>
      </c>
      <c r="E287">
        <v>2</v>
      </c>
      <c r="F287">
        <v>7</v>
      </c>
      <c r="G287">
        <v>7</v>
      </c>
      <c r="H287">
        <v>2</v>
      </c>
      <c r="I287">
        <v>1</v>
      </c>
      <c r="J287">
        <v>2</v>
      </c>
      <c r="K287">
        <v>7</v>
      </c>
      <c r="R287" s="13">
        <v>4</v>
      </c>
      <c r="S287">
        <v>1</v>
      </c>
      <c r="W287">
        <v>1</v>
      </c>
      <c r="AL287" s="16">
        <v>4</v>
      </c>
      <c r="AM287" s="13">
        <v>7</v>
      </c>
      <c r="AN287">
        <v>2</v>
      </c>
      <c r="AO287" t="s">
        <v>962</v>
      </c>
      <c r="AP287">
        <v>1</v>
      </c>
      <c r="AS287">
        <v>1</v>
      </c>
      <c r="AW287">
        <v>1</v>
      </c>
      <c r="AY287">
        <v>1</v>
      </c>
      <c r="BC287">
        <v>1</v>
      </c>
      <c r="BG287">
        <v>1</v>
      </c>
      <c r="BJ287">
        <v>1</v>
      </c>
      <c r="BL287">
        <v>1</v>
      </c>
      <c r="BP287">
        <v>1</v>
      </c>
      <c r="BS287" s="13">
        <v>70</v>
      </c>
      <c r="BW287" s="20"/>
      <c r="BX287" s="20"/>
      <c r="BY287" s="20"/>
      <c r="BZ287" s="20"/>
      <c r="CA287">
        <v>1</v>
      </c>
      <c r="CD287">
        <v>1</v>
      </c>
      <c r="CF287">
        <v>1</v>
      </c>
      <c r="CI287">
        <v>1</v>
      </c>
      <c r="CJ287" t="s">
        <v>963</v>
      </c>
      <c r="CL287">
        <v>1</v>
      </c>
      <c r="CP287">
        <v>1</v>
      </c>
      <c r="CT287" s="16">
        <v>13</v>
      </c>
      <c r="CU287" s="16">
        <v>16</v>
      </c>
      <c r="CV287" s="16">
        <v>13</v>
      </c>
      <c r="CW287" s="16">
        <v>13</v>
      </c>
      <c r="CX287" s="16">
        <v>14</v>
      </c>
      <c r="CY287" s="16">
        <v>14</v>
      </c>
      <c r="CZ287" s="16">
        <v>14</v>
      </c>
      <c r="DA287" s="16">
        <v>13</v>
      </c>
      <c r="DB287" s="16">
        <v>13</v>
      </c>
      <c r="DC287" s="16">
        <v>13</v>
      </c>
      <c r="DE287">
        <v>1</v>
      </c>
      <c r="DF287">
        <v>1</v>
      </c>
      <c r="DG287">
        <v>1</v>
      </c>
      <c r="DH287">
        <v>1</v>
      </c>
      <c r="DJ287">
        <v>1</v>
      </c>
      <c r="DO287" s="13">
        <v>5</v>
      </c>
      <c r="DP287" s="13">
        <v>8</v>
      </c>
      <c r="DQ287" s="13">
        <v>5</v>
      </c>
      <c r="DR287" s="13">
        <v>10</v>
      </c>
      <c r="DU287">
        <v>1</v>
      </c>
      <c r="DV287">
        <v>1</v>
      </c>
      <c r="EA287">
        <v>1</v>
      </c>
      <c r="EF287">
        <v>4</v>
      </c>
      <c r="EH287">
        <v>1</v>
      </c>
      <c r="EI287">
        <v>1</v>
      </c>
    </row>
    <row r="288" spans="1:139" x14ac:dyDescent="0.25">
      <c r="A288" s="10">
        <v>43599.55568287037</v>
      </c>
      <c r="B288">
        <v>72</v>
      </c>
      <c r="C288">
        <v>77</v>
      </c>
      <c r="D288">
        <v>2</v>
      </c>
      <c r="E288">
        <v>1</v>
      </c>
      <c r="F288">
        <v>4</v>
      </c>
      <c r="G288">
        <v>1</v>
      </c>
      <c r="H288">
        <v>2</v>
      </c>
      <c r="I288">
        <v>6</v>
      </c>
      <c r="J288">
        <v>2</v>
      </c>
      <c r="K288">
        <v>7</v>
      </c>
      <c r="R288" s="13">
        <v>8</v>
      </c>
      <c r="S288">
        <v>1</v>
      </c>
      <c r="W288">
        <v>1</v>
      </c>
      <c r="AL288" s="16">
        <v>4</v>
      </c>
      <c r="AM288" s="13">
        <v>8</v>
      </c>
      <c r="AN288">
        <v>1</v>
      </c>
      <c r="AO288" t="s">
        <v>1001</v>
      </c>
      <c r="AP288">
        <v>1</v>
      </c>
      <c r="AU288">
        <v>1</v>
      </c>
      <c r="AV288">
        <v>1</v>
      </c>
      <c r="AY288">
        <v>1</v>
      </c>
      <c r="BB288">
        <v>1</v>
      </c>
      <c r="BE288">
        <v>1</v>
      </c>
      <c r="BJ288">
        <v>1</v>
      </c>
      <c r="BL288">
        <v>1</v>
      </c>
      <c r="BN288">
        <v>1</v>
      </c>
      <c r="BO288">
        <v>1</v>
      </c>
      <c r="BS288" s="13">
        <v>86</v>
      </c>
      <c r="BW288" s="20" t="s">
        <v>1496</v>
      </c>
      <c r="BX288" s="20" t="s">
        <v>1495</v>
      </c>
      <c r="BY288" s="20"/>
      <c r="BZ288" s="20"/>
      <c r="CB288">
        <v>1</v>
      </c>
      <c r="CC288">
        <v>1</v>
      </c>
      <c r="CD288">
        <v>1</v>
      </c>
      <c r="CK288" t="s">
        <v>1002</v>
      </c>
      <c r="CL288">
        <v>1</v>
      </c>
      <c r="CP288">
        <v>1</v>
      </c>
      <c r="CT288" s="16">
        <v>14</v>
      </c>
      <c r="CU288" s="16">
        <v>16</v>
      </c>
      <c r="CV288" s="16">
        <v>14</v>
      </c>
      <c r="CW288" s="16">
        <v>14</v>
      </c>
      <c r="CX288" s="16">
        <v>14</v>
      </c>
      <c r="CY288" s="16">
        <v>15</v>
      </c>
      <c r="CZ288" s="16">
        <v>14</v>
      </c>
      <c r="DA288" s="16">
        <v>14</v>
      </c>
      <c r="DB288" s="16">
        <v>14</v>
      </c>
      <c r="DC288" s="16">
        <v>15</v>
      </c>
      <c r="DF288">
        <v>1</v>
      </c>
      <c r="DG288">
        <v>1</v>
      </c>
      <c r="DH288">
        <v>1</v>
      </c>
      <c r="DM288" t="s">
        <v>1003</v>
      </c>
      <c r="DN288" t="s">
        <v>1004</v>
      </c>
      <c r="DO288" s="13">
        <v>6</v>
      </c>
      <c r="DP288" s="13">
        <v>7</v>
      </c>
      <c r="DQ288" s="13">
        <v>5</v>
      </c>
      <c r="DR288" s="13">
        <v>9</v>
      </c>
      <c r="DU288">
        <v>1</v>
      </c>
      <c r="DV288">
        <v>1</v>
      </c>
      <c r="EA288">
        <v>1</v>
      </c>
      <c r="EF288">
        <v>7</v>
      </c>
      <c r="EH288">
        <v>1</v>
      </c>
      <c r="EI288">
        <v>1</v>
      </c>
    </row>
    <row r="289" spans="1:139" x14ac:dyDescent="0.25">
      <c r="A289" s="10">
        <v>43600.408101851855</v>
      </c>
      <c r="B289">
        <v>100</v>
      </c>
      <c r="D289">
        <v>1</v>
      </c>
      <c r="E289">
        <v>1</v>
      </c>
      <c r="F289">
        <v>6</v>
      </c>
      <c r="G289">
        <v>6</v>
      </c>
      <c r="H289">
        <v>2</v>
      </c>
      <c r="I289">
        <v>3</v>
      </c>
      <c r="J289">
        <v>2</v>
      </c>
      <c r="K289">
        <v>7</v>
      </c>
      <c r="R289" s="13">
        <v>4</v>
      </c>
      <c r="S289">
        <v>1</v>
      </c>
      <c r="W289">
        <v>1</v>
      </c>
      <c r="AL289" s="16">
        <v>4</v>
      </c>
      <c r="AM289" s="13">
        <v>8</v>
      </c>
      <c r="AN289">
        <v>3</v>
      </c>
      <c r="AO289" t="s">
        <v>1015</v>
      </c>
      <c r="AP289">
        <v>1</v>
      </c>
      <c r="AU289">
        <v>1</v>
      </c>
      <c r="AV289">
        <v>1</v>
      </c>
      <c r="AY289">
        <v>1</v>
      </c>
      <c r="BC289">
        <v>1</v>
      </c>
      <c r="BG289">
        <v>1</v>
      </c>
      <c r="BJ289">
        <v>1</v>
      </c>
      <c r="BL289">
        <v>1</v>
      </c>
      <c r="BN289">
        <v>1</v>
      </c>
      <c r="BO289">
        <v>1</v>
      </c>
      <c r="BP289">
        <v>1</v>
      </c>
      <c r="BS289" s="13">
        <v>50</v>
      </c>
      <c r="BW289" s="20">
        <v>150</v>
      </c>
      <c r="BX289" s="20"/>
      <c r="BY289" s="20"/>
      <c r="BZ289" s="20"/>
      <c r="CD289">
        <v>1</v>
      </c>
      <c r="CF289">
        <v>1</v>
      </c>
      <c r="CG289">
        <v>1</v>
      </c>
      <c r="CH289">
        <v>1</v>
      </c>
      <c r="CK289" t="s">
        <v>1016</v>
      </c>
      <c r="CL289">
        <v>1</v>
      </c>
      <c r="CP289">
        <v>1</v>
      </c>
      <c r="CT289" s="16">
        <v>13</v>
      </c>
      <c r="CU289" s="16">
        <v>14</v>
      </c>
      <c r="CV289" s="16">
        <v>13</v>
      </c>
      <c r="CW289" s="16">
        <v>14</v>
      </c>
      <c r="CX289" s="16">
        <v>15</v>
      </c>
      <c r="CY289" s="16">
        <v>16</v>
      </c>
      <c r="CZ289" s="16">
        <v>14</v>
      </c>
      <c r="DA289" s="16">
        <v>13</v>
      </c>
      <c r="DB289" s="16">
        <v>13</v>
      </c>
      <c r="DC289" s="16">
        <v>13</v>
      </c>
      <c r="DD289">
        <v>1</v>
      </c>
      <c r="DE289">
        <v>1</v>
      </c>
      <c r="DF289">
        <v>1</v>
      </c>
      <c r="DG289">
        <v>1</v>
      </c>
      <c r="DJ289">
        <v>1</v>
      </c>
      <c r="DO289" s="13">
        <v>7</v>
      </c>
      <c r="DP289" s="13">
        <v>7</v>
      </c>
      <c r="DQ289" s="13">
        <v>6</v>
      </c>
      <c r="DR289" s="13">
        <v>7</v>
      </c>
      <c r="DT289">
        <v>1</v>
      </c>
      <c r="DV289">
        <v>1</v>
      </c>
      <c r="EA289">
        <v>1</v>
      </c>
      <c r="EH289">
        <v>1</v>
      </c>
      <c r="EI289">
        <v>1</v>
      </c>
    </row>
    <row r="290" spans="1:139" x14ac:dyDescent="0.25">
      <c r="A290" s="10">
        <v>43600.453009259261</v>
      </c>
      <c r="B290">
        <v>42</v>
      </c>
      <c r="C290">
        <v>46</v>
      </c>
      <c r="D290">
        <v>4</v>
      </c>
      <c r="E290">
        <v>1</v>
      </c>
      <c r="F290">
        <v>6</v>
      </c>
      <c r="G290">
        <v>3</v>
      </c>
      <c r="H290">
        <v>2</v>
      </c>
      <c r="I290">
        <v>3</v>
      </c>
      <c r="J290">
        <v>2</v>
      </c>
      <c r="K290">
        <v>7</v>
      </c>
      <c r="R290" s="13">
        <v>9</v>
      </c>
      <c r="S290">
        <v>2</v>
      </c>
      <c r="AL290" s="16">
        <v>2</v>
      </c>
      <c r="AM290" s="13">
        <v>8</v>
      </c>
      <c r="AN290">
        <v>1</v>
      </c>
      <c r="AO290" t="s">
        <v>1071</v>
      </c>
      <c r="AP290">
        <v>1</v>
      </c>
      <c r="AU290">
        <v>1</v>
      </c>
      <c r="AW290">
        <v>1</v>
      </c>
      <c r="BA290">
        <v>1</v>
      </c>
      <c r="BC290">
        <v>1</v>
      </c>
      <c r="BG290">
        <v>1</v>
      </c>
      <c r="BJ290">
        <v>1</v>
      </c>
      <c r="BL290">
        <v>1</v>
      </c>
      <c r="BN290">
        <v>1</v>
      </c>
      <c r="BO290">
        <v>1</v>
      </c>
      <c r="BP290">
        <v>1</v>
      </c>
      <c r="BS290" s="13">
        <v>54</v>
      </c>
      <c r="BW290" s="20">
        <v>80</v>
      </c>
      <c r="BX290" s="20">
        <v>45</v>
      </c>
      <c r="BY290" s="20">
        <v>50</v>
      </c>
      <c r="BZ290" s="20"/>
      <c r="CB290">
        <v>1</v>
      </c>
      <c r="CC290">
        <v>1</v>
      </c>
      <c r="CF290">
        <v>1</v>
      </c>
      <c r="CG290">
        <v>1</v>
      </c>
      <c r="CK290" t="s">
        <v>1072</v>
      </c>
      <c r="CL290">
        <v>1</v>
      </c>
      <c r="CP290">
        <v>1</v>
      </c>
      <c r="CT290" s="16">
        <v>14</v>
      </c>
      <c r="CU290" s="16">
        <v>16</v>
      </c>
      <c r="CV290" s="16">
        <v>13</v>
      </c>
      <c r="CW290" s="16">
        <v>14</v>
      </c>
      <c r="CX290" s="16">
        <v>14</v>
      </c>
      <c r="CY290" s="16">
        <v>15</v>
      </c>
      <c r="CZ290" s="16">
        <v>15</v>
      </c>
      <c r="DA290" s="16">
        <v>13</v>
      </c>
      <c r="DB290" s="16">
        <v>13</v>
      </c>
      <c r="DC290" s="16">
        <v>13</v>
      </c>
      <c r="DD290">
        <v>1</v>
      </c>
      <c r="DE290">
        <v>1</v>
      </c>
      <c r="DG290">
        <v>1</v>
      </c>
      <c r="DH290">
        <v>1</v>
      </c>
      <c r="DI290">
        <v>1</v>
      </c>
      <c r="DJ290">
        <v>1</v>
      </c>
      <c r="DM290" t="s">
        <v>1073</v>
      </c>
      <c r="DN290" t="s">
        <v>1074</v>
      </c>
      <c r="DO290" s="13">
        <v>7</v>
      </c>
      <c r="DP290" s="13">
        <v>7</v>
      </c>
      <c r="DQ290" s="13">
        <v>7</v>
      </c>
      <c r="DR290" s="13">
        <v>7</v>
      </c>
      <c r="DU290">
        <v>1</v>
      </c>
      <c r="DZ290">
        <v>1</v>
      </c>
      <c r="EE290">
        <v>1</v>
      </c>
      <c r="EF290">
        <v>3</v>
      </c>
      <c r="EG290" t="s">
        <v>1075</v>
      </c>
      <c r="EH290">
        <v>1</v>
      </c>
      <c r="EI290">
        <v>1</v>
      </c>
    </row>
    <row r="291" spans="1:139" x14ac:dyDescent="0.25">
      <c r="A291" s="10">
        <v>43602.520914351851</v>
      </c>
      <c r="B291">
        <v>50</v>
      </c>
      <c r="C291">
        <v>20</v>
      </c>
      <c r="D291">
        <v>2</v>
      </c>
      <c r="E291">
        <v>1</v>
      </c>
      <c r="F291">
        <v>6</v>
      </c>
      <c r="G291">
        <v>1</v>
      </c>
      <c r="H291">
        <v>2</v>
      </c>
      <c r="I291">
        <v>3</v>
      </c>
      <c r="J291">
        <v>2</v>
      </c>
      <c r="K291">
        <v>7</v>
      </c>
      <c r="R291" s="13">
        <v>10</v>
      </c>
      <c r="S291">
        <v>1</v>
      </c>
      <c r="W291">
        <v>1</v>
      </c>
      <c r="Y291">
        <v>1</v>
      </c>
      <c r="AB291">
        <v>1</v>
      </c>
      <c r="AJ291">
        <v>1</v>
      </c>
      <c r="AK291" t="s">
        <v>1219</v>
      </c>
      <c r="AL291" s="16">
        <v>4</v>
      </c>
      <c r="AM291" s="13">
        <v>8</v>
      </c>
      <c r="AN291">
        <v>1</v>
      </c>
      <c r="AO291" t="s">
        <v>1220</v>
      </c>
      <c r="AP291">
        <v>1</v>
      </c>
      <c r="AU291">
        <v>1</v>
      </c>
      <c r="AV291">
        <v>1</v>
      </c>
      <c r="AY291">
        <v>1</v>
      </c>
      <c r="BB291">
        <v>1</v>
      </c>
      <c r="BG291">
        <v>1</v>
      </c>
      <c r="BJ291">
        <v>1</v>
      </c>
      <c r="BL291">
        <v>1</v>
      </c>
      <c r="BN291">
        <v>1</v>
      </c>
      <c r="BP291">
        <v>1</v>
      </c>
      <c r="BS291" s="13">
        <v>85</v>
      </c>
      <c r="BT291">
        <v>1</v>
      </c>
      <c r="BU291">
        <v>2</v>
      </c>
      <c r="BV291">
        <v>3</v>
      </c>
      <c r="BW291" s="20">
        <v>25</v>
      </c>
      <c r="BX291" s="20"/>
      <c r="BY291" s="20">
        <v>95</v>
      </c>
      <c r="BZ291" s="20"/>
      <c r="CG291">
        <v>1</v>
      </c>
      <c r="CI291">
        <v>1</v>
      </c>
      <c r="CJ291" t="s">
        <v>1221</v>
      </c>
      <c r="CK291" t="s">
        <v>1222</v>
      </c>
      <c r="CL291">
        <v>1</v>
      </c>
      <c r="CP291">
        <v>1</v>
      </c>
      <c r="CT291" s="16">
        <v>14</v>
      </c>
      <c r="CU291" s="16">
        <v>15</v>
      </c>
      <c r="CV291" s="16">
        <v>13</v>
      </c>
      <c r="CW291" s="16">
        <v>14</v>
      </c>
      <c r="CX291" s="16">
        <v>14</v>
      </c>
      <c r="CY291" s="16">
        <v>14</v>
      </c>
      <c r="CZ291" s="16">
        <v>14</v>
      </c>
      <c r="DA291" s="16">
        <v>13</v>
      </c>
      <c r="DB291" s="16">
        <v>13</v>
      </c>
      <c r="DC291" s="16">
        <v>13</v>
      </c>
      <c r="DD291">
        <v>1</v>
      </c>
      <c r="DE291">
        <v>1</v>
      </c>
      <c r="DG291">
        <v>1</v>
      </c>
      <c r="DI291">
        <v>1</v>
      </c>
      <c r="DJ291">
        <v>1</v>
      </c>
      <c r="DM291" t="s">
        <v>1223</v>
      </c>
      <c r="DN291" t="s">
        <v>1224</v>
      </c>
      <c r="DO291" s="13">
        <v>7</v>
      </c>
      <c r="DP291" s="13">
        <v>7</v>
      </c>
      <c r="DQ291" s="13">
        <v>7</v>
      </c>
      <c r="DR291" s="13">
        <v>7</v>
      </c>
      <c r="DU291">
        <v>1</v>
      </c>
      <c r="DZ291">
        <v>1</v>
      </c>
      <c r="EE291">
        <v>1</v>
      </c>
      <c r="EF291">
        <v>4</v>
      </c>
      <c r="EH291">
        <v>1</v>
      </c>
      <c r="EI291">
        <v>1</v>
      </c>
    </row>
    <row r="292" spans="1:139" x14ac:dyDescent="0.25">
      <c r="A292" s="10">
        <v>43605.38490740741</v>
      </c>
      <c r="B292">
        <v>33</v>
      </c>
      <c r="D292">
        <v>4</v>
      </c>
      <c r="E292">
        <v>1</v>
      </c>
      <c r="F292">
        <v>6</v>
      </c>
      <c r="G292">
        <v>3</v>
      </c>
      <c r="H292">
        <v>2</v>
      </c>
      <c r="I292">
        <v>6</v>
      </c>
      <c r="J292">
        <v>2</v>
      </c>
      <c r="K292">
        <v>7</v>
      </c>
      <c r="R292" s="13">
        <v>8</v>
      </c>
      <c r="S292">
        <v>1</v>
      </c>
      <c r="W292">
        <v>1</v>
      </c>
      <c r="AH292">
        <v>1</v>
      </c>
      <c r="AL292" s="16">
        <v>4</v>
      </c>
      <c r="AM292" s="13">
        <v>8</v>
      </c>
      <c r="AN292">
        <v>2</v>
      </c>
      <c r="AO292" t="s">
        <v>1232</v>
      </c>
      <c r="AP292">
        <v>1</v>
      </c>
      <c r="AU292">
        <v>1</v>
      </c>
      <c r="AV292">
        <v>1</v>
      </c>
      <c r="BA292">
        <v>1</v>
      </c>
      <c r="BB292">
        <v>1</v>
      </c>
      <c r="BG292">
        <v>1</v>
      </c>
      <c r="BJ292">
        <v>1</v>
      </c>
      <c r="BL292">
        <v>1</v>
      </c>
      <c r="BN292">
        <v>1</v>
      </c>
      <c r="BO292">
        <v>1</v>
      </c>
      <c r="BP292">
        <v>1</v>
      </c>
      <c r="BS292" s="13">
        <v>80</v>
      </c>
      <c r="BW292" s="20">
        <v>160</v>
      </c>
      <c r="BX292" s="20">
        <v>75</v>
      </c>
      <c r="BY292" s="20">
        <v>130</v>
      </c>
      <c r="BZ292" s="20"/>
      <c r="CB292">
        <v>1</v>
      </c>
      <c r="CC292">
        <v>1</v>
      </c>
      <c r="CD292">
        <v>1</v>
      </c>
      <c r="CK292" t="s">
        <v>1233</v>
      </c>
      <c r="CL292">
        <v>1</v>
      </c>
      <c r="CP292">
        <v>1</v>
      </c>
      <c r="CT292" s="16">
        <v>15</v>
      </c>
      <c r="CU292" s="16">
        <v>16</v>
      </c>
      <c r="CV292" s="16">
        <v>13</v>
      </c>
      <c r="CW292" s="16">
        <v>14</v>
      </c>
      <c r="CX292" s="16">
        <v>14</v>
      </c>
      <c r="CY292" s="16">
        <v>14</v>
      </c>
      <c r="CZ292" s="16">
        <v>15</v>
      </c>
      <c r="DA292" s="16">
        <v>14</v>
      </c>
      <c r="DB292" s="16">
        <v>13</v>
      </c>
      <c r="DC292" s="16">
        <v>13</v>
      </c>
      <c r="DD292">
        <v>1</v>
      </c>
      <c r="DE292">
        <v>1</v>
      </c>
      <c r="DG292">
        <v>1</v>
      </c>
      <c r="DM292" t="s">
        <v>1234</v>
      </c>
      <c r="DN292" t="s">
        <v>1235</v>
      </c>
      <c r="DO292" s="13">
        <v>7</v>
      </c>
      <c r="DP292" s="13">
        <v>7</v>
      </c>
      <c r="DQ292" s="13">
        <v>6</v>
      </c>
      <c r="DR292" s="13">
        <v>8</v>
      </c>
      <c r="DU292">
        <v>1</v>
      </c>
      <c r="DV292">
        <v>1</v>
      </c>
      <c r="DZ292">
        <v>1</v>
      </c>
      <c r="EA292">
        <v>1</v>
      </c>
      <c r="EE292">
        <v>1</v>
      </c>
      <c r="EF292">
        <v>4</v>
      </c>
      <c r="EG292" t="s">
        <v>1236</v>
      </c>
      <c r="EH292">
        <v>1</v>
      </c>
      <c r="EI292">
        <v>2</v>
      </c>
    </row>
    <row r="293" spans="1:139" x14ac:dyDescent="0.25">
      <c r="A293" s="10">
        <v>43605.499062499999</v>
      </c>
      <c r="B293">
        <v>64</v>
      </c>
      <c r="C293">
        <v>37</v>
      </c>
      <c r="D293">
        <v>3</v>
      </c>
      <c r="E293">
        <v>3</v>
      </c>
      <c r="F293">
        <v>6</v>
      </c>
      <c r="G293">
        <v>7</v>
      </c>
      <c r="H293">
        <v>2</v>
      </c>
      <c r="I293">
        <v>3</v>
      </c>
      <c r="J293">
        <v>2</v>
      </c>
      <c r="K293">
        <v>7</v>
      </c>
      <c r="R293" s="13">
        <v>2</v>
      </c>
      <c r="S293">
        <v>2</v>
      </c>
      <c r="AL293" s="16">
        <v>4</v>
      </c>
      <c r="AM293" s="13">
        <v>7</v>
      </c>
      <c r="AN293">
        <v>1</v>
      </c>
      <c r="AO293" t="s">
        <v>1237</v>
      </c>
      <c r="AP293">
        <v>1</v>
      </c>
      <c r="AU293">
        <v>1</v>
      </c>
      <c r="AW293">
        <v>1</v>
      </c>
      <c r="AY293">
        <v>1</v>
      </c>
      <c r="BD293">
        <v>1</v>
      </c>
      <c r="BG293">
        <v>1</v>
      </c>
      <c r="BH293">
        <v>1</v>
      </c>
      <c r="BK293" t="s">
        <v>1238</v>
      </c>
      <c r="BL293">
        <v>1</v>
      </c>
      <c r="BN293">
        <v>1</v>
      </c>
      <c r="BO293">
        <v>1</v>
      </c>
      <c r="BP293">
        <v>1</v>
      </c>
      <c r="BS293" s="13">
        <v>60</v>
      </c>
      <c r="BT293">
        <v>2</v>
      </c>
      <c r="BU293">
        <v>1</v>
      </c>
      <c r="BV293">
        <v>3</v>
      </c>
      <c r="BW293" s="20">
        <v>85</v>
      </c>
      <c r="BX293" s="20">
        <v>15</v>
      </c>
      <c r="BY293" s="20">
        <v>50</v>
      </c>
      <c r="BZ293" s="20">
        <v>50</v>
      </c>
      <c r="CB293">
        <v>1</v>
      </c>
      <c r="CC293">
        <v>1</v>
      </c>
      <c r="CD293">
        <v>1</v>
      </c>
      <c r="CL293">
        <v>1</v>
      </c>
      <c r="CP293">
        <v>1</v>
      </c>
      <c r="CT293" s="16">
        <v>14</v>
      </c>
      <c r="CU293" s="16">
        <v>15</v>
      </c>
      <c r="CV293" s="16">
        <v>14</v>
      </c>
      <c r="CW293" s="16">
        <v>14</v>
      </c>
      <c r="CX293" s="16">
        <v>14</v>
      </c>
      <c r="CY293" s="16">
        <v>14</v>
      </c>
      <c r="CZ293" s="16">
        <v>14</v>
      </c>
      <c r="DA293" s="16">
        <v>13</v>
      </c>
      <c r="DB293" s="16">
        <v>14</v>
      </c>
      <c r="DC293" s="16">
        <v>13</v>
      </c>
      <c r="DD293">
        <v>1</v>
      </c>
      <c r="DE293">
        <v>1</v>
      </c>
      <c r="DF293">
        <v>1</v>
      </c>
      <c r="DG293">
        <v>1</v>
      </c>
      <c r="DI293">
        <v>1</v>
      </c>
      <c r="DJ293">
        <v>1</v>
      </c>
      <c r="DM293" t="s">
        <v>1239</v>
      </c>
      <c r="DN293" t="s">
        <v>1240</v>
      </c>
      <c r="DO293" s="13">
        <v>7</v>
      </c>
      <c r="DP293" s="13">
        <v>8</v>
      </c>
      <c r="DQ293" s="13">
        <v>5</v>
      </c>
      <c r="DR293" s="13">
        <v>8</v>
      </c>
      <c r="DT293">
        <v>1</v>
      </c>
      <c r="DV293">
        <v>1</v>
      </c>
      <c r="EA293">
        <v>1</v>
      </c>
      <c r="EH293">
        <v>1</v>
      </c>
      <c r="EI293">
        <v>1</v>
      </c>
    </row>
    <row r="294" spans="1:139" x14ac:dyDescent="0.25">
      <c r="A294" s="10">
        <v>43619.773275462961</v>
      </c>
      <c r="B294">
        <v>30</v>
      </c>
      <c r="C294">
        <v>46</v>
      </c>
      <c r="D294">
        <v>4</v>
      </c>
      <c r="E294">
        <v>2</v>
      </c>
      <c r="F294">
        <v>7</v>
      </c>
      <c r="G294">
        <v>2</v>
      </c>
      <c r="H294">
        <v>4</v>
      </c>
      <c r="I294">
        <v>1</v>
      </c>
      <c r="J294">
        <v>1</v>
      </c>
      <c r="K294">
        <v>7</v>
      </c>
      <c r="R294" s="13">
        <v>10</v>
      </c>
      <c r="S294">
        <v>2</v>
      </c>
      <c r="AL294" s="16">
        <v>2</v>
      </c>
      <c r="AM294" s="13">
        <v>8</v>
      </c>
      <c r="AN294">
        <v>1</v>
      </c>
      <c r="AP294">
        <v>1</v>
      </c>
      <c r="AU294">
        <v>1</v>
      </c>
      <c r="AV294">
        <v>1</v>
      </c>
      <c r="BA294">
        <v>1</v>
      </c>
      <c r="BD294">
        <v>1</v>
      </c>
      <c r="BG294">
        <v>1</v>
      </c>
      <c r="BJ294">
        <v>1</v>
      </c>
      <c r="BL294">
        <v>1</v>
      </c>
      <c r="BN294">
        <v>1</v>
      </c>
      <c r="BO294">
        <v>1</v>
      </c>
      <c r="BP294">
        <v>1</v>
      </c>
      <c r="BS294" s="13">
        <v>100</v>
      </c>
      <c r="BW294" s="20">
        <v>150</v>
      </c>
      <c r="BX294" s="20">
        <v>100</v>
      </c>
      <c r="BY294" s="20">
        <v>80</v>
      </c>
      <c r="BZ294" s="20">
        <v>60</v>
      </c>
      <c r="CB294">
        <v>1</v>
      </c>
      <c r="CC294">
        <v>1</v>
      </c>
      <c r="CD294">
        <v>1</v>
      </c>
      <c r="CF294">
        <v>1</v>
      </c>
      <c r="CG294">
        <v>1</v>
      </c>
      <c r="CL294">
        <v>1</v>
      </c>
      <c r="CP294">
        <v>1</v>
      </c>
      <c r="CT294" s="16">
        <v>13</v>
      </c>
      <c r="CU294" s="16">
        <v>13</v>
      </c>
      <c r="CV294" s="16">
        <v>13</v>
      </c>
      <c r="CW294" s="16">
        <v>13</v>
      </c>
      <c r="CX294" s="16">
        <v>13</v>
      </c>
      <c r="CY294" s="16">
        <v>13</v>
      </c>
      <c r="CZ294" s="16">
        <v>13</v>
      </c>
      <c r="DA294" s="16">
        <v>13</v>
      </c>
      <c r="DB294" s="16">
        <v>13</v>
      </c>
      <c r="DC294" s="16">
        <v>13</v>
      </c>
      <c r="DD294">
        <v>1</v>
      </c>
      <c r="DE294">
        <v>1</v>
      </c>
      <c r="DF294">
        <v>1</v>
      </c>
      <c r="DH294">
        <v>1</v>
      </c>
      <c r="DM294" t="s">
        <v>1304</v>
      </c>
      <c r="DN294" t="s">
        <v>202</v>
      </c>
      <c r="DO294" s="13">
        <v>8</v>
      </c>
      <c r="DP294" s="13">
        <v>8</v>
      </c>
      <c r="DQ294" s="13">
        <v>8</v>
      </c>
      <c r="DR294" s="13">
        <v>7</v>
      </c>
      <c r="DU294">
        <v>1</v>
      </c>
      <c r="DV294">
        <v>1</v>
      </c>
      <c r="EA294">
        <v>1</v>
      </c>
      <c r="EF294">
        <v>6</v>
      </c>
      <c r="EH294">
        <v>2</v>
      </c>
      <c r="EI294">
        <v>2</v>
      </c>
    </row>
    <row r="295" spans="1:139" x14ac:dyDescent="0.25">
      <c r="A295" s="10">
        <v>43620.536273148151</v>
      </c>
      <c r="B295">
        <v>88</v>
      </c>
      <c r="C295">
        <v>72</v>
      </c>
      <c r="D295">
        <v>4</v>
      </c>
      <c r="E295">
        <v>1</v>
      </c>
      <c r="F295">
        <v>5</v>
      </c>
      <c r="G295">
        <v>4</v>
      </c>
      <c r="H295">
        <v>2</v>
      </c>
      <c r="I295">
        <v>2</v>
      </c>
      <c r="J295">
        <v>2</v>
      </c>
      <c r="K295">
        <v>7</v>
      </c>
      <c r="R295" s="13">
        <v>6</v>
      </c>
      <c r="S295">
        <v>1</v>
      </c>
      <c r="W295">
        <v>1</v>
      </c>
      <c r="AA295">
        <v>1</v>
      </c>
      <c r="AE295">
        <v>1</v>
      </c>
      <c r="AH295">
        <v>1</v>
      </c>
      <c r="AL295" s="16">
        <v>1</v>
      </c>
      <c r="AM295" s="13">
        <v>8</v>
      </c>
      <c r="AN295">
        <v>2</v>
      </c>
      <c r="AO295" t="s">
        <v>1331</v>
      </c>
      <c r="AP295">
        <v>1</v>
      </c>
      <c r="AS295">
        <v>1</v>
      </c>
      <c r="AW295">
        <v>1</v>
      </c>
      <c r="AY295">
        <v>1</v>
      </c>
      <c r="BC295">
        <v>1</v>
      </c>
      <c r="BG295">
        <v>1</v>
      </c>
      <c r="BJ295">
        <v>1</v>
      </c>
      <c r="BL295">
        <v>1</v>
      </c>
      <c r="BP295">
        <v>1</v>
      </c>
      <c r="BQ295">
        <v>1</v>
      </c>
      <c r="BR295" t="s">
        <v>1332</v>
      </c>
      <c r="BS295" s="13">
        <v>80</v>
      </c>
      <c r="BW295" s="20">
        <v>150</v>
      </c>
      <c r="BX295" s="20">
        <v>100</v>
      </c>
      <c r="BY295" s="20">
        <v>75</v>
      </c>
      <c r="BZ295" s="20">
        <v>119</v>
      </c>
      <c r="CB295">
        <v>1</v>
      </c>
      <c r="CC295">
        <v>1</v>
      </c>
      <c r="CD295">
        <v>1</v>
      </c>
      <c r="CE295">
        <v>1</v>
      </c>
      <c r="CH295">
        <v>1</v>
      </c>
      <c r="CL295">
        <v>1</v>
      </c>
      <c r="CP295">
        <v>1</v>
      </c>
      <c r="CT295" s="16">
        <v>13</v>
      </c>
      <c r="CU295" s="16">
        <v>13</v>
      </c>
      <c r="CV295" s="16">
        <v>13</v>
      </c>
      <c r="CW295" s="16">
        <v>13</v>
      </c>
      <c r="CX295" s="16">
        <v>13</v>
      </c>
      <c r="CY295" s="16">
        <v>13</v>
      </c>
      <c r="CZ295" s="16">
        <v>13</v>
      </c>
      <c r="DA295" s="16">
        <v>13</v>
      </c>
      <c r="DB295" s="16">
        <v>13</v>
      </c>
      <c r="DC295" s="16">
        <v>13</v>
      </c>
      <c r="DJ295">
        <v>1</v>
      </c>
      <c r="DM295" t="s">
        <v>1333</v>
      </c>
      <c r="DN295" t="s">
        <v>1334</v>
      </c>
      <c r="DO295" s="13">
        <v>7</v>
      </c>
      <c r="DP295" s="13">
        <v>7</v>
      </c>
      <c r="DQ295" s="13">
        <v>7</v>
      </c>
      <c r="DR295" s="13">
        <v>6</v>
      </c>
      <c r="DU295">
        <v>1</v>
      </c>
      <c r="DV295">
        <v>1</v>
      </c>
      <c r="EE295">
        <v>1</v>
      </c>
      <c r="EF295">
        <v>3</v>
      </c>
      <c r="EG295" t="s">
        <v>1335</v>
      </c>
      <c r="EH295">
        <v>1</v>
      </c>
      <c r="EI295">
        <v>1</v>
      </c>
    </row>
    <row r="296" spans="1:139" x14ac:dyDescent="0.25">
      <c r="A296" s="9"/>
      <c r="E296" s="1"/>
      <c r="H296" s="1"/>
      <c r="BW296" s="20"/>
      <c r="BX296" s="20"/>
      <c r="BY296" s="20"/>
      <c r="BZ296" s="20"/>
    </row>
    <row r="297" spans="1:139" x14ac:dyDescent="0.25">
      <c r="A297" s="10"/>
      <c r="BW297" s="20"/>
      <c r="BX297" s="20"/>
      <c r="BY297" s="20"/>
      <c r="BZ297" s="20"/>
    </row>
    <row r="298" spans="1:139" x14ac:dyDescent="0.25">
      <c r="A298" s="10"/>
      <c r="BW298" s="20"/>
      <c r="BX298" s="20"/>
      <c r="BY298" s="20"/>
      <c r="BZ298" s="20"/>
    </row>
    <row r="299" spans="1:139" x14ac:dyDescent="0.25">
      <c r="A299" s="10"/>
      <c r="BW299" s="20"/>
      <c r="BX299" s="20"/>
      <c r="BY299" s="20"/>
      <c r="BZ299" s="20"/>
    </row>
    <row r="300" spans="1:139" x14ac:dyDescent="0.25">
      <c r="A300" s="10"/>
      <c r="BW300" s="20"/>
      <c r="BX300" s="20"/>
      <c r="BY300" s="20"/>
      <c r="BZ300" s="20"/>
    </row>
    <row r="301" spans="1:139" x14ac:dyDescent="0.25">
      <c r="A301" s="9"/>
      <c r="E301" s="1"/>
      <c r="H301" s="1"/>
      <c r="BW301" s="20"/>
      <c r="BX301" s="20"/>
      <c r="BY301" s="20"/>
      <c r="BZ301" s="20"/>
    </row>
    <row r="302" spans="1:139" x14ac:dyDescent="0.25">
      <c r="A302" s="10"/>
      <c r="BW302" s="20"/>
      <c r="BX302" s="20"/>
      <c r="BY302" s="20"/>
      <c r="BZ302" s="20"/>
    </row>
    <row r="303" spans="1:139" x14ac:dyDescent="0.25">
      <c r="A303" s="10"/>
      <c r="BW303" s="20"/>
      <c r="BX303" s="20"/>
      <c r="BY303" s="20"/>
      <c r="BZ303" s="20"/>
    </row>
    <row r="304" spans="1:139"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2</v>
      </c>
      <c r="C307">
        <f>COUNTIF(C$2:C$305,"&lt;20")</f>
        <v>4</v>
      </c>
    </row>
    <row r="308" spans="1:78" x14ac:dyDescent="0.25">
      <c r="A308" s="7" t="s">
        <v>11</v>
      </c>
      <c r="B308">
        <f>COUNTIFS(B$2:B$305,"&gt;19",B$2:B$305,"&lt;40")</f>
        <v>9</v>
      </c>
      <c r="C308">
        <f>COUNTIFS(C$2:C$305,"&gt;19",C$2:C$305,"&lt;40")</f>
        <v>5</v>
      </c>
    </row>
    <row r="309" spans="1:78" x14ac:dyDescent="0.25">
      <c r="A309" s="7" t="s">
        <v>12</v>
      </c>
      <c r="B309">
        <f>COUNTIFS(B$2:B$305,"&gt;=40",B$2:B$305,"&lt;=59")</f>
        <v>6</v>
      </c>
      <c r="C309">
        <f>COUNTIFS(C$2:C$305,"&gt;=40",C$2:C$305,"&lt;=59")</f>
        <v>8</v>
      </c>
    </row>
    <row r="310" spans="1:78" x14ac:dyDescent="0.25">
      <c r="A310" s="7" t="s">
        <v>13</v>
      </c>
      <c r="B310">
        <f>COUNTIFS(B$2:B$305,"&gt;=60",B$2:B$305,"&lt;=79")</f>
        <v>3</v>
      </c>
      <c r="C310">
        <f>COUNTIFS(C$2:C$305,"&gt;=60",C$2:C$305,"&lt;=79")</f>
        <v>4</v>
      </c>
    </row>
    <row r="311" spans="1:78" x14ac:dyDescent="0.25">
      <c r="A311" s="7" t="s">
        <v>14</v>
      </c>
      <c r="B311">
        <f>COUNTIF(B$2:B$305,"&gt;79")</f>
        <v>12</v>
      </c>
      <c r="C311">
        <f>COUNTIF(C$2:C$305,"&gt;=80")</f>
        <v>7</v>
      </c>
    </row>
    <row r="312" spans="1:78" x14ac:dyDescent="0.25">
      <c r="B312">
        <f>SUM(B307:B311)</f>
        <v>32</v>
      </c>
      <c r="C312">
        <f>SUM(C307:C311)</f>
        <v>28</v>
      </c>
    </row>
    <row r="315" spans="1:78" x14ac:dyDescent="0.25">
      <c r="A315" s="7" t="s">
        <v>15</v>
      </c>
      <c r="B315" s="4">
        <f>B307/B312</f>
        <v>6.25E-2</v>
      </c>
      <c r="C315" s="4">
        <f>C307/C312</f>
        <v>0.14285714285714285</v>
      </c>
    </row>
    <row r="316" spans="1:78" x14ac:dyDescent="0.25">
      <c r="A316" s="7" t="s">
        <v>11</v>
      </c>
      <c r="B316" s="4">
        <f>B308/B312</f>
        <v>0.28125</v>
      </c>
      <c r="C316" s="4">
        <f>C308/C312</f>
        <v>0.17857142857142858</v>
      </c>
    </row>
    <row r="317" spans="1:78" x14ac:dyDescent="0.25">
      <c r="A317" s="7" t="s">
        <v>12</v>
      </c>
      <c r="B317" s="4">
        <f>B309/B312</f>
        <v>0.1875</v>
      </c>
      <c r="C317" s="4">
        <f>C309/C312</f>
        <v>0.2857142857142857</v>
      </c>
    </row>
    <row r="318" spans="1:78" x14ac:dyDescent="0.25">
      <c r="A318" s="7" t="s">
        <v>13</v>
      </c>
      <c r="B318" s="4">
        <f>B310/B312</f>
        <v>9.375E-2</v>
      </c>
      <c r="C318" s="4">
        <f>C310/C312</f>
        <v>0.14285714285714285</v>
      </c>
    </row>
    <row r="319" spans="1:78" x14ac:dyDescent="0.25">
      <c r="A319" s="7" t="s">
        <v>14</v>
      </c>
      <c r="B319" s="4">
        <f>B311/B312</f>
        <v>0.375</v>
      </c>
      <c r="C319" s="4">
        <f>C311/C312</f>
        <v>0.25</v>
      </c>
    </row>
    <row r="320" spans="1:78" x14ac:dyDescent="0.25">
      <c r="B320" s="12">
        <f>SUM(B315:B319)</f>
        <v>1</v>
      </c>
      <c r="C320" s="12">
        <f>SUM(C315:C319)</f>
        <v>1</v>
      </c>
    </row>
    <row r="323" spans="1:139" x14ac:dyDescent="0.25">
      <c r="A323" s="11">
        <v>1</v>
      </c>
      <c r="D323">
        <f>COUNTIF(D$2:D$305,1)</f>
        <v>2</v>
      </c>
      <c r="E323">
        <f t="shared" ref="E323:BP349" si="0">COUNTIF(E$2:E$305,1)</f>
        <v>17</v>
      </c>
      <c r="F323">
        <f t="shared" si="0"/>
        <v>0</v>
      </c>
      <c r="G323">
        <f t="shared" si="0"/>
        <v>5</v>
      </c>
      <c r="H323">
        <f t="shared" si="0"/>
        <v>1</v>
      </c>
      <c r="I323">
        <f t="shared" si="0"/>
        <v>7</v>
      </c>
      <c r="J323">
        <f t="shared" si="0"/>
        <v>13</v>
      </c>
      <c r="K323">
        <f t="shared" si="0"/>
        <v>0</v>
      </c>
      <c r="S323">
        <f t="shared" si="0"/>
        <v>13</v>
      </c>
      <c r="T323">
        <f t="shared" si="0"/>
        <v>0</v>
      </c>
      <c r="U323">
        <f t="shared" si="0"/>
        <v>0</v>
      </c>
      <c r="V323">
        <f t="shared" si="0"/>
        <v>1</v>
      </c>
      <c r="W323">
        <f t="shared" si="0"/>
        <v>11</v>
      </c>
      <c r="X323">
        <f t="shared" si="0"/>
        <v>0</v>
      </c>
      <c r="Y323">
        <f t="shared" si="0"/>
        <v>1</v>
      </c>
      <c r="Z323">
        <f t="shared" si="0"/>
        <v>0</v>
      </c>
      <c r="AA323">
        <f t="shared" si="0"/>
        <v>6</v>
      </c>
      <c r="AB323">
        <f t="shared" si="0"/>
        <v>6</v>
      </c>
      <c r="AC323">
        <f t="shared" si="0"/>
        <v>0</v>
      </c>
      <c r="AD323">
        <f t="shared" si="0"/>
        <v>1</v>
      </c>
      <c r="AE323">
        <f t="shared" si="0"/>
        <v>2</v>
      </c>
      <c r="AF323">
        <f t="shared" si="0"/>
        <v>0</v>
      </c>
      <c r="AG323">
        <f t="shared" si="0"/>
        <v>0</v>
      </c>
      <c r="AH323">
        <f t="shared" si="0"/>
        <v>2</v>
      </c>
      <c r="AJ323">
        <f t="shared" si="0"/>
        <v>1</v>
      </c>
      <c r="AL323" s="16">
        <f t="shared" si="0"/>
        <v>3</v>
      </c>
      <c r="AM323" s="13">
        <f t="shared" si="0"/>
        <v>1</v>
      </c>
      <c r="AN323">
        <f t="shared" si="0"/>
        <v>20</v>
      </c>
      <c r="AP323">
        <f t="shared" si="0"/>
        <v>30</v>
      </c>
      <c r="AQ323">
        <f t="shared" si="0"/>
        <v>2</v>
      </c>
      <c r="AR323">
        <f t="shared" si="0"/>
        <v>2</v>
      </c>
      <c r="AS323">
        <f t="shared" si="0"/>
        <v>5</v>
      </c>
      <c r="AT323">
        <f t="shared" si="0"/>
        <v>1</v>
      </c>
      <c r="AU323">
        <f t="shared" si="0"/>
        <v>27</v>
      </c>
      <c r="AV323">
        <f t="shared" si="0"/>
        <v>17</v>
      </c>
      <c r="AW323">
        <f t="shared" si="0"/>
        <v>8</v>
      </c>
      <c r="AX323">
        <f t="shared" si="0"/>
        <v>8</v>
      </c>
      <c r="AY323">
        <f t="shared" si="0"/>
        <v>18</v>
      </c>
      <c r="AZ323">
        <f t="shared" si="0"/>
        <v>2</v>
      </c>
      <c r="BA323">
        <f t="shared" si="0"/>
        <v>13</v>
      </c>
      <c r="BB323">
        <f t="shared" si="0"/>
        <v>13</v>
      </c>
      <c r="BC323">
        <f t="shared" si="0"/>
        <v>9</v>
      </c>
      <c r="BD323">
        <f t="shared" si="0"/>
        <v>11</v>
      </c>
      <c r="BE323">
        <f t="shared" si="0"/>
        <v>2</v>
      </c>
      <c r="BF323">
        <f t="shared" si="0"/>
        <v>0</v>
      </c>
      <c r="BG323">
        <f t="shared" si="0"/>
        <v>31</v>
      </c>
      <c r="BH323">
        <f t="shared" si="0"/>
        <v>3</v>
      </c>
      <c r="BI323">
        <f t="shared" si="0"/>
        <v>1</v>
      </c>
      <c r="BJ323">
        <f t="shared" si="0"/>
        <v>29</v>
      </c>
      <c r="BL323">
        <f t="shared" si="0"/>
        <v>28</v>
      </c>
      <c r="BM323">
        <f t="shared" si="0"/>
        <v>0</v>
      </c>
      <c r="BN323">
        <f t="shared" si="0"/>
        <v>25</v>
      </c>
      <c r="BO323">
        <f t="shared" si="0"/>
        <v>16</v>
      </c>
      <c r="BP323">
        <f t="shared" si="0"/>
        <v>19</v>
      </c>
      <c r="BQ323">
        <f t="shared" ref="BQ323:EB323" si="1">COUNTIF(BQ$2:BQ$305,1)</f>
        <v>3</v>
      </c>
      <c r="BT323">
        <f t="shared" si="1"/>
        <v>5</v>
      </c>
      <c r="BU323">
        <f t="shared" si="1"/>
        <v>5</v>
      </c>
      <c r="BV323">
        <f t="shared" si="1"/>
        <v>0</v>
      </c>
      <c r="CA323">
        <f t="shared" si="1"/>
        <v>2</v>
      </c>
      <c r="CB323">
        <f t="shared" si="1"/>
        <v>18</v>
      </c>
      <c r="CC323">
        <f t="shared" si="1"/>
        <v>14</v>
      </c>
      <c r="CD323">
        <f t="shared" si="1"/>
        <v>17</v>
      </c>
      <c r="CE323">
        <f t="shared" si="1"/>
        <v>4</v>
      </c>
      <c r="CF323">
        <f t="shared" si="1"/>
        <v>11</v>
      </c>
      <c r="CG323">
        <f t="shared" si="1"/>
        <v>13</v>
      </c>
      <c r="CH323">
        <f t="shared" si="1"/>
        <v>4</v>
      </c>
      <c r="CI323">
        <f t="shared" si="1"/>
        <v>5</v>
      </c>
      <c r="CL323">
        <f t="shared" si="1"/>
        <v>27</v>
      </c>
      <c r="CM323">
        <f t="shared" si="1"/>
        <v>0</v>
      </c>
      <c r="CN323">
        <f t="shared" si="1"/>
        <v>1</v>
      </c>
      <c r="CO323">
        <f t="shared" si="1"/>
        <v>0</v>
      </c>
      <c r="CP323">
        <f t="shared" si="1"/>
        <v>23</v>
      </c>
      <c r="CQ323">
        <f t="shared" si="1"/>
        <v>0</v>
      </c>
      <c r="CR323">
        <f t="shared" si="1"/>
        <v>2</v>
      </c>
      <c r="CS323">
        <f t="shared" si="1"/>
        <v>0</v>
      </c>
      <c r="CT323" s="16">
        <f>COUNTIF(CT$2:CT$305,13)</f>
        <v>13</v>
      </c>
      <c r="CU323" s="16">
        <f t="shared" ref="CU323:DC323" si="2">COUNTIF(CU$2:CU$305,13)</f>
        <v>5</v>
      </c>
      <c r="CV323" s="16">
        <f t="shared" si="2"/>
        <v>18</v>
      </c>
      <c r="CW323" s="16">
        <f t="shared" si="2"/>
        <v>7</v>
      </c>
      <c r="CX323" s="16">
        <f t="shared" si="2"/>
        <v>5</v>
      </c>
      <c r="CY323" s="16">
        <f t="shared" si="2"/>
        <v>8</v>
      </c>
      <c r="CZ323" s="16">
        <f t="shared" si="2"/>
        <v>6</v>
      </c>
      <c r="DA323" s="16">
        <f t="shared" si="2"/>
        <v>17</v>
      </c>
      <c r="DB323" s="16">
        <f t="shared" si="2"/>
        <v>15</v>
      </c>
      <c r="DC323" s="16">
        <f t="shared" si="2"/>
        <v>13</v>
      </c>
      <c r="DD323">
        <f t="shared" si="1"/>
        <v>22</v>
      </c>
      <c r="DE323">
        <f t="shared" si="1"/>
        <v>22</v>
      </c>
      <c r="DF323">
        <f t="shared" si="1"/>
        <v>15</v>
      </c>
      <c r="DG323">
        <f t="shared" si="1"/>
        <v>15</v>
      </c>
      <c r="DH323">
        <f t="shared" si="1"/>
        <v>8</v>
      </c>
      <c r="DI323">
        <f t="shared" si="1"/>
        <v>7</v>
      </c>
      <c r="DJ323">
        <f t="shared" si="1"/>
        <v>18</v>
      </c>
      <c r="DK323">
        <f t="shared" si="1"/>
        <v>2</v>
      </c>
      <c r="DO323" s="13">
        <f>COUNTIF(DO$2:DO$305,5)</f>
        <v>4</v>
      </c>
      <c r="DP323" s="13">
        <f t="shared" ref="DP323:DQ323" si="3">COUNTIF(DP$2:DP$305,5)</f>
        <v>1</v>
      </c>
      <c r="DQ323" s="13">
        <f t="shared" si="3"/>
        <v>7</v>
      </c>
      <c r="DR323" s="13">
        <f>COUNTIF(DR$2:DR$305,6)</f>
        <v>3</v>
      </c>
      <c r="DS323">
        <f t="shared" si="1"/>
        <v>3</v>
      </c>
      <c r="DT323">
        <f t="shared" si="1"/>
        <v>7</v>
      </c>
      <c r="DU323">
        <f t="shared" si="1"/>
        <v>24</v>
      </c>
      <c r="DV323">
        <f t="shared" si="1"/>
        <v>24</v>
      </c>
      <c r="DW323">
        <f t="shared" si="1"/>
        <v>1</v>
      </c>
      <c r="DX323">
        <f t="shared" si="1"/>
        <v>0</v>
      </c>
      <c r="DY323">
        <f t="shared" si="1"/>
        <v>5</v>
      </c>
      <c r="DZ323">
        <f t="shared" si="1"/>
        <v>6</v>
      </c>
      <c r="EA323">
        <f t="shared" si="1"/>
        <v>23</v>
      </c>
      <c r="EB323">
        <f t="shared" si="1"/>
        <v>1</v>
      </c>
      <c r="EC323">
        <f t="shared" ref="EC323:EI323" si="4">COUNTIF(EC$2:EC$305,1)</f>
        <v>0</v>
      </c>
      <c r="ED323">
        <f t="shared" si="4"/>
        <v>3</v>
      </c>
      <c r="EE323">
        <f t="shared" si="4"/>
        <v>7</v>
      </c>
      <c r="EF323">
        <f t="shared" si="4"/>
        <v>0</v>
      </c>
      <c r="EH323">
        <f t="shared" si="4"/>
        <v>26</v>
      </c>
      <c r="EI323">
        <f t="shared" si="4"/>
        <v>24</v>
      </c>
    </row>
    <row r="324" spans="1:139" x14ac:dyDescent="0.25">
      <c r="A324" s="11">
        <v>2</v>
      </c>
      <c r="D324">
        <f>COUNTIF(D$2:D$305,2)</f>
        <v>5</v>
      </c>
      <c r="E324">
        <f t="shared" ref="E324:BP350" si="5">COUNTIF(E$2:E$305,2)</f>
        <v>9</v>
      </c>
      <c r="F324">
        <f t="shared" si="5"/>
        <v>2</v>
      </c>
      <c r="G324">
        <f t="shared" si="5"/>
        <v>5</v>
      </c>
      <c r="H324">
        <f t="shared" si="5"/>
        <v>21</v>
      </c>
      <c r="I324">
        <f t="shared" si="5"/>
        <v>6</v>
      </c>
      <c r="J324">
        <f t="shared" si="5"/>
        <v>21</v>
      </c>
      <c r="K324">
        <f t="shared" si="5"/>
        <v>0</v>
      </c>
      <c r="S324">
        <f t="shared" si="5"/>
        <v>19</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9</v>
      </c>
      <c r="AM324" s="13">
        <f>COUNTIF(AM$2:AM$305,5)</f>
        <v>5</v>
      </c>
      <c r="AN324">
        <f t="shared" si="5"/>
        <v>10</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2</v>
      </c>
      <c r="BM324">
        <f t="shared" si="5"/>
        <v>0</v>
      </c>
      <c r="BN324">
        <f t="shared" si="5"/>
        <v>0</v>
      </c>
      <c r="BO324">
        <f t="shared" si="5"/>
        <v>0</v>
      </c>
      <c r="BP324">
        <f t="shared" si="5"/>
        <v>0</v>
      </c>
      <c r="BQ324">
        <f t="shared" ref="BQ324:EB324" si="6">COUNTIF(BQ$2:BQ$305,2)</f>
        <v>0</v>
      </c>
      <c r="BT324">
        <f t="shared" si="6"/>
        <v>4</v>
      </c>
      <c r="BU324">
        <f t="shared" si="6"/>
        <v>5</v>
      </c>
      <c r="BV324">
        <f t="shared" si="6"/>
        <v>1</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9</v>
      </c>
      <c r="CU324" s="16">
        <f t="shared" ref="CU324:DC324" si="7">COUNTIF(CU$2:CU$305,14)</f>
        <v>7</v>
      </c>
      <c r="CV324" s="16">
        <f t="shared" si="7"/>
        <v>7</v>
      </c>
      <c r="CW324" s="16">
        <f t="shared" si="7"/>
        <v>16</v>
      </c>
      <c r="CX324" s="16">
        <f t="shared" si="7"/>
        <v>14</v>
      </c>
      <c r="CY324" s="16">
        <f t="shared" si="7"/>
        <v>11</v>
      </c>
      <c r="CZ324" s="16">
        <f t="shared" si="7"/>
        <v>15</v>
      </c>
      <c r="DA324" s="16">
        <f t="shared" si="7"/>
        <v>11</v>
      </c>
      <c r="DB324" s="16">
        <f t="shared" si="7"/>
        <v>15</v>
      </c>
      <c r="DC324" s="16">
        <f t="shared" si="7"/>
        <v>11</v>
      </c>
      <c r="DD324">
        <f t="shared" si="6"/>
        <v>0</v>
      </c>
      <c r="DE324">
        <f t="shared" si="6"/>
        <v>0</v>
      </c>
      <c r="DF324">
        <f t="shared" si="6"/>
        <v>0</v>
      </c>
      <c r="DG324">
        <f t="shared" si="6"/>
        <v>0</v>
      </c>
      <c r="DH324">
        <f t="shared" si="6"/>
        <v>0</v>
      </c>
      <c r="DI324">
        <f t="shared" si="6"/>
        <v>0</v>
      </c>
      <c r="DJ324">
        <f t="shared" si="6"/>
        <v>0</v>
      </c>
      <c r="DK324">
        <f t="shared" si="6"/>
        <v>0</v>
      </c>
      <c r="DO324" s="13">
        <f>COUNTIF(DO$2:DO$305,6)</f>
        <v>6</v>
      </c>
      <c r="DP324" s="13">
        <f t="shared" ref="DP324:DQ324" si="8">COUNTIF(DP$2:DP$305,6)</f>
        <v>4</v>
      </c>
      <c r="DQ324" s="13">
        <f t="shared" si="8"/>
        <v>10</v>
      </c>
      <c r="DR324" s="13">
        <f>COUNTIF(DR$2:DR$305,7)</f>
        <v>13</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8</v>
      </c>
      <c r="EI324">
        <f t="shared" si="9"/>
        <v>10</v>
      </c>
    </row>
    <row r="325" spans="1:139" x14ac:dyDescent="0.25">
      <c r="A325" s="11">
        <v>3</v>
      </c>
      <c r="D325">
        <f>COUNTIF(D$2:D$305,3)</f>
        <v>12</v>
      </c>
      <c r="E325">
        <f t="shared" ref="E325:BP351" si="10">COUNTIF(E$2:E$305,3)</f>
        <v>6</v>
      </c>
      <c r="F325">
        <f t="shared" si="10"/>
        <v>2</v>
      </c>
      <c r="G325">
        <f t="shared" si="10"/>
        <v>8</v>
      </c>
      <c r="H325">
        <f t="shared" si="10"/>
        <v>1</v>
      </c>
      <c r="I325">
        <f t="shared" si="10"/>
        <v>10</v>
      </c>
      <c r="J325">
        <f t="shared" si="10"/>
        <v>0</v>
      </c>
      <c r="K325">
        <f t="shared" si="10"/>
        <v>0</v>
      </c>
      <c r="S325">
        <f t="shared" si="10"/>
        <v>0</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2</v>
      </c>
      <c r="AM325" s="13">
        <f>COUNTIF(AM$2:AM$305,6)</f>
        <v>7</v>
      </c>
      <c r="AN325">
        <f t="shared" si="10"/>
        <v>3</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0</v>
      </c>
      <c r="BM325">
        <f t="shared" si="10"/>
        <v>0</v>
      </c>
      <c r="BN325">
        <f t="shared" si="10"/>
        <v>0</v>
      </c>
      <c r="BO325">
        <f t="shared" si="10"/>
        <v>0</v>
      </c>
      <c r="BP325">
        <f t="shared" si="10"/>
        <v>0</v>
      </c>
      <c r="BQ325">
        <f t="shared" ref="BQ325:EB325" si="11">COUNTIF(BQ$2:BQ$305,3)</f>
        <v>0</v>
      </c>
      <c r="BT325">
        <f t="shared" si="11"/>
        <v>1</v>
      </c>
      <c r="BU325">
        <f t="shared" si="11"/>
        <v>0</v>
      </c>
      <c r="BV325">
        <f t="shared" si="11"/>
        <v>9</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7</v>
      </c>
      <c r="CU325" s="16">
        <f t="shared" ref="CU325:DC325" si="12">COUNTIF(CU$2:CU$305,15)</f>
        <v>9</v>
      </c>
      <c r="CV325" s="16">
        <f t="shared" si="12"/>
        <v>4</v>
      </c>
      <c r="CW325" s="16">
        <f t="shared" si="12"/>
        <v>3</v>
      </c>
      <c r="CX325" s="16">
        <f t="shared" si="12"/>
        <v>5</v>
      </c>
      <c r="CY325" s="16">
        <f t="shared" si="12"/>
        <v>6</v>
      </c>
      <c r="CZ325" s="16">
        <f t="shared" si="12"/>
        <v>5</v>
      </c>
      <c r="DA325" s="16">
        <f t="shared" si="12"/>
        <v>2</v>
      </c>
      <c r="DB325" s="16">
        <f t="shared" si="12"/>
        <v>0</v>
      </c>
      <c r="DC325" s="16">
        <f t="shared" si="12"/>
        <v>2</v>
      </c>
      <c r="DD325">
        <f t="shared" si="11"/>
        <v>0</v>
      </c>
      <c r="DE325">
        <f t="shared" si="11"/>
        <v>0</v>
      </c>
      <c r="DF325">
        <f t="shared" si="11"/>
        <v>0</v>
      </c>
      <c r="DG325">
        <f t="shared" si="11"/>
        <v>0</v>
      </c>
      <c r="DH325">
        <f t="shared" si="11"/>
        <v>0</v>
      </c>
      <c r="DI325">
        <f t="shared" si="11"/>
        <v>0</v>
      </c>
      <c r="DJ325">
        <f t="shared" si="11"/>
        <v>0</v>
      </c>
      <c r="DK325">
        <f t="shared" si="11"/>
        <v>0</v>
      </c>
      <c r="DO325" s="13">
        <f>COUNTIF(DO$2:DO$305,7)</f>
        <v>15</v>
      </c>
      <c r="DP325" s="13">
        <f t="shared" ref="DP325:DQ325" si="13">COUNTIF(DP$2:DP$305,7)</f>
        <v>14</v>
      </c>
      <c r="DQ325" s="13">
        <f t="shared" si="13"/>
        <v>6</v>
      </c>
      <c r="DR325" s="13">
        <f>COUNTIF(DR$2:DR$305,8)</f>
        <v>11</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6</v>
      </c>
      <c r="EH325">
        <f t="shared" si="14"/>
        <v>0</v>
      </c>
      <c r="EI325">
        <f t="shared" si="14"/>
        <v>0</v>
      </c>
    </row>
    <row r="326" spans="1:139" x14ac:dyDescent="0.25">
      <c r="A326" s="11">
        <v>4</v>
      </c>
      <c r="D326">
        <f>COUNTIF(D$2:D$305,4)</f>
        <v>10</v>
      </c>
      <c r="E326">
        <f t="shared" ref="E326:BP352" si="15">COUNTIF(E$2:E$305,4)</f>
        <v>2</v>
      </c>
      <c r="F326">
        <f t="shared" si="15"/>
        <v>8</v>
      </c>
      <c r="G326">
        <f t="shared" si="15"/>
        <v>5</v>
      </c>
      <c r="H326">
        <f t="shared" si="15"/>
        <v>11</v>
      </c>
      <c r="I326">
        <f t="shared" si="15"/>
        <v>5</v>
      </c>
      <c r="J326">
        <f t="shared" si="15"/>
        <v>0</v>
      </c>
      <c r="K326">
        <f t="shared" si="15"/>
        <v>0</v>
      </c>
      <c r="S326">
        <f t="shared" si="15"/>
        <v>0</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16</v>
      </c>
      <c r="AM326" s="13">
        <f>COUNTIF(AM$2:AM$305,7)</f>
        <v>6</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0</v>
      </c>
      <c r="CU326" s="16">
        <f t="shared" ref="CU326:DC326" si="17">COUNTIF(CU$2:CU$305,16)</f>
        <v>8</v>
      </c>
      <c r="CV326" s="16">
        <f t="shared" si="17"/>
        <v>0</v>
      </c>
      <c r="CW326" s="16">
        <f t="shared" si="17"/>
        <v>4</v>
      </c>
      <c r="CX326" s="16">
        <f t="shared" si="17"/>
        <v>5</v>
      </c>
      <c r="CY326" s="16">
        <f t="shared" si="17"/>
        <v>3</v>
      </c>
      <c r="CZ326" s="16">
        <f t="shared" si="17"/>
        <v>2</v>
      </c>
      <c r="DA326" s="16">
        <f t="shared" si="17"/>
        <v>0</v>
      </c>
      <c r="DB326" s="16">
        <f t="shared" si="17"/>
        <v>0</v>
      </c>
      <c r="DC326" s="16">
        <f t="shared" si="17"/>
        <v>3</v>
      </c>
      <c r="DD326">
        <f t="shared" si="16"/>
        <v>0</v>
      </c>
      <c r="DE326">
        <f t="shared" si="16"/>
        <v>0</v>
      </c>
      <c r="DF326">
        <f t="shared" si="16"/>
        <v>0</v>
      </c>
      <c r="DG326">
        <f t="shared" si="16"/>
        <v>0</v>
      </c>
      <c r="DH326">
        <f t="shared" si="16"/>
        <v>0</v>
      </c>
      <c r="DI326">
        <f t="shared" si="16"/>
        <v>0</v>
      </c>
      <c r="DJ326">
        <f t="shared" si="16"/>
        <v>0</v>
      </c>
      <c r="DK326">
        <f t="shared" si="16"/>
        <v>0</v>
      </c>
      <c r="DO326" s="13">
        <f>COUNTIF(DO$2:DO$305,8)</f>
        <v>9</v>
      </c>
      <c r="DP326" s="13">
        <f t="shared" ref="DP326:DQ326" si="18">COUNTIF(DP$2:DP$305,8)</f>
        <v>15</v>
      </c>
      <c r="DQ326" s="13">
        <f t="shared" si="18"/>
        <v>11</v>
      </c>
      <c r="DR326" s="13">
        <f>COUNTIF(DR$2:DR$305,9)</f>
        <v>3</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9</v>
      </c>
      <c r="EH326">
        <f t="shared" si="19"/>
        <v>0</v>
      </c>
      <c r="EI326">
        <f t="shared" si="19"/>
        <v>0</v>
      </c>
    </row>
    <row r="327" spans="1:139" x14ac:dyDescent="0.25">
      <c r="A327" s="11">
        <v>5</v>
      </c>
      <c r="D327">
        <f>COUNTIF(D$2:D$305,5)</f>
        <v>4</v>
      </c>
      <c r="E327">
        <f t="shared" ref="E327:BP353" si="20">COUNTIF(E$2:E$305,5)</f>
        <v>0</v>
      </c>
      <c r="F327">
        <f t="shared" si="20"/>
        <v>5</v>
      </c>
      <c r="G327">
        <f t="shared" si="20"/>
        <v>6</v>
      </c>
      <c r="H327">
        <f t="shared" si="20"/>
        <v>0</v>
      </c>
      <c r="I327">
        <f t="shared" si="20"/>
        <v>3</v>
      </c>
      <c r="J327">
        <f t="shared" si="20"/>
        <v>0</v>
      </c>
      <c r="K327">
        <f t="shared" si="20"/>
        <v>0</v>
      </c>
      <c r="S327">
        <f t="shared" si="20"/>
        <v>2</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4</v>
      </c>
      <c r="AM327" s="13">
        <f>COUNTIF(AM$2:AM$305,8)</f>
        <v>15</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0</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1</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4</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5</v>
      </c>
      <c r="EH327">
        <f t="shared" si="23"/>
        <v>0</v>
      </c>
      <c r="EI327">
        <f t="shared" si="23"/>
        <v>0</v>
      </c>
    </row>
    <row r="328" spans="1:139" x14ac:dyDescent="0.25">
      <c r="A328" s="11">
        <v>6</v>
      </c>
      <c r="D328">
        <f>COUNTIF(D$2:D$305,6)</f>
        <v>0</v>
      </c>
      <c r="E328">
        <f t="shared" ref="E328:BP354" si="24">COUNTIF(E$2:E$305,6)</f>
        <v>0</v>
      </c>
      <c r="F328">
        <f t="shared" si="24"/>
        <v>13</v>
      </c>
      <c r="G328">
        <f t="shared" si="24"/>
        <v>2</v>
      </c>
      <c r="H328">
        <f t="shared" si="24"/>
        <v>0</v>
      </c>
      <c r="I328">
        <f t="shared" si="24"/>
        <v>3</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0</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2</v>
      </c>
      <c r="EH328">
        <f t="shared" si="27"/>
        <v>0</v>
      </c>
      <c r="EI328">
        <f t="shared" si="27"/>
        <v>0</v>
      </c>
    </row>
    <row r="329" spans="1:139" x14ac:dyDescent="0.25">
      <c r="A329" s="11">
        <v>7</v>
      </c>
      <c r="D329">
        <f>COUNTIF(D$2:D$305,7)</f>
        <v>1</v>
      </c>
      <c r="E329">
        <f t="shared" ref="E329:BP355" si="28">COUNTIF(E$2:E$305,7)</f>
        <v>0</v>
      </c>
      <c r="F329">
        <f t="shared" si="28"/>
        <v>4</v>
      </c>
      <c r="G329">
        <f t="shared" si="28"/>
        <v>3</v>
      </c>
      <c r="H329">
        <f t="shared" si="28"/>
        <v>0</v>
      </c>
      <c r="I329">
        <f t="shared" si="28"/>
        <v>0</v>
      </c>
      <c r="J329">
        <f t="shared" si="28"/>
        <v>0</v>
      </c>
      <c r="K329">
        <f t="shared" si="28"/>
        <v>34</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3</v>
      </c>
      <c r="EH329">
        <f t="shared" si="31"/>
        <v>0</v>
      </c>
      <c r="EI329">
        <f t="shared" si="31"/>
        <v>0</v>
      </c>
    </row>
    <row r="330" spans="1:139" x14ac:dyDescent="0.25">
      <c r="A330" s="11"/>
      <c r="K330">
        <f>COUNTIF(K$2:K$305,8)</f>
        <v>0</v>
      </c>
    </row>
    <row r="331" spans="1:139" x14ac:dyDescent="0.25">
      <c r="A331" s="11"/>
      <c r="K331">
        <f>COUNTIF(K$2:K$305,9)</f>
        <v>0</v>
      </c>
    </row>
    <row r="332" spans="1:139" x14ac:dyDescent="0.25">
      <c r="A332" s="11" t="s">
        <v>5</v>
      </c>
      <c r="D332">
        <f>SUM(D323:D329)</f>
        <v>34</v>
      </c>
      <c r="E332">
        <f t="shared" ref="E332:BJ332" si="32">SUM(E323:E329)</f>
        <v>34</v>
      </c>
      <c r="F332">
        <f t="shared" si="32"/>
        <v>34</v>
      </c>
      <c r="G332">
        <f t="shared" si="32"/>
        <v>34</v>
      </c>
      <c r="H332">
        <f t="shared" si="32"/>
        <v>34</v>
      </c>
      <c r="I332">
        <f t="shared" si="32"/>
        <v>34</v>
      </c>
      <c r="J332">
        <f t="shared" si="32"/>
        <v>34</v>
      </c>
      <c r="K332">
        <f>SUM(K323:K331)</f>
        <v>34</v>
      </c>
      <c r="S332">
        <f t="shared" si="32"/>
        <v>34</v>
      </c>
      <c r="T332">
        <f t="shared" si="32"/>
        <v>0</v>
      </c>
      <c r="U332">
        <f t="shared" si="32"/>
        <v>0</v>
      </c>
      <c r="V332">
        <f t="shared" si="32"/>
        <v>1</v>
      </c>
      <c r="W332">
        <f t="shared" si="32"/>
        <v>11</v>
      </c>
      <c r="X332">
        <f t="shared" si="32"/>
        <v>0</v>
      </c>
      <c r="Y332">
        <f t="shared" si="32"/>
        <v>1</v>
      </c>
      <c r="Z332">
        <f t="shared" si="32"/>
        <v>0</v>
      </c>
      <c r="AA332">
        <f t="shared" si="32"/>
        <v>6</v>
      </c>
      <c r="AB332">
        <f t="shared" si="32"/>
        <v>6</v>
      </c>
      <c r="AC332">
        <f t="shared" si="32"/>
        <v>0</v>
      </c>
      <c r="AD332">
        <f t="shared" si="32"/>
        <v>1</v>
      </c>
      <c r="AE332">
        <f t="shared" si="32"/>
        <v>2</v>
      </c>
      <c r="AF332">
        <f t="shared" si="32"/>
        <v>0</v>
      </c>
      <c r="AG332">
        <f t="shared" si="32"/>
        <v>0</v>
      </c>
      <c r="AH332">
        <f t="shared" si="32"/>
        <v>2</v>
      </c>
      <c r="AJ332">
        <f t="shared" si="32"/>
        <v>1</v>
      </c>
      <c r="AL332" s="16">
        <f t="shared" si="32"/>
        <v>34</v>
      </c>
      <c r="AM332" s="13">
        <f t="shared" si="32"/>
        <v>34</v>
      </c>
      <c r="AN332">
        <f t="shared" si="32"/>
        <v>33</v>
      </c>
      <c r="AP332">
        <f t="shared" si="32"/>
        <v>30</v>
      </c>
      <c r="AQ332">
        <f t="shared" si="32"/>
        <v>2</v>
      </c>
      <c r="AR332">
        <f t="shared" si="32"/>
        <v>2</v>
      </c>
      <c r="AS332">
        <f t="shared" si="32"/>
        <v>5</v>
      </c>
      <c r="AT332">
        <f t="shared" si="32"/>
        <v>1</v>
      </c>
      <c r="AU332">
        <f t="shared" si="32"/>
        <v>27</v>
      </c>
      <c r="AV332">
        <f t="shared" si="32"/>
        <v>17</v>
      </c>
      <c r="AW332">
        <f t="shared" si="32"/>
        <v>8</v>
      </c>
      <c r="AX332">
        <f t="shared" si="32"/>
        <v>8</v>
      </c>
      <c r="AY332">
        <f t="shared" si="32"/>
        <v>18</v>
      </c>
      <c r="AZ332">
        <f t="shared" si="32"/>
        <v>2</v>
      </c>
      <c r="BA332">
        <f t="shared" si="32"/>
        <v>13</v>
      </c>
      <c r="BB332">
        <f t="shared" si="32"/>
        <v>13</v>
      </c>
      <c r="BC332">
        <f t="shared" si="32"/>
        <v>9</v>
      </c>
      <c r="BD332">
        <f t="shared" si="32"/>
        <v>11</v>
      </c>
      <c r="BE332">
        <f t="shared" si="32"/>
        <v>2</v>
      </c>
      <c r="BF332">
        <f t="shared" si="32"/>
        <v>0</v>
      </c>
      <c r="BG332">
        <f t="shared" si="32"/>
        <v>31</v>
      </c>
      <c r="BH332">
        <f t="shared" si="32"/>
        <v>3</v>
      </c>
      <c r="BI332">
        <f t="shared" si="32"/>
        <v>1</v>
      </c>
      <c r="BJ332">
        <f t="shared" si="32"/>
        <v>29</v>
      </c>
      <c r="BL332">
        <f t="shared" ref="BL332:BQ332" si="33">SUM(BL323:BL329)</f>
        <v>30</v>
      </c>
      <c r="BM332">
        <f t="shared" si="33"/>
        <v>0</v>
      </c>
      <c r="BN332">
        <f t="shared" si="33"/>
        <v>25</v>
      </c>
      <c r="BO332">
        <f t="shared" si="33"/>
        <v>16</v>
      </c>
      <c r="BP332">
        <f t="shared" si="33"/>
        <v>19</v>
      </c>
      <c r="BQ332">
        <f t="shared" si="33"/>
        <v>3</v>
      </c>
      <c r="BT332">
        <f t="shared" ref="BT332:BV332" si="34">SUM(BT323:BT329)</f>
        <v>10</v>
      </c>
      <c r="BU332">
        <f t="shared" si="34"/>
        <v>10</v>
      </c>
      <c r="BV332">
        <f t="shared" si="34"/>
        <v>10</v>
      </c>
      <c r="CA332">
        <f t="shared" ref="CA332:CI332" si="35">SUM(CA323:CA329)</f>
        <v>2</v>
      </c>
      <c r="CB332">
        <f t="shared" si="35"/>
        <v>18</v>
      </c>
      <c r="CC332">
        <f t="shared" si="35"/>
        <v>14</v>
      </c>
      <c r="CD332">
        <f t="shared" si="35"/>
        <v>17</v>
      </c>
      <c r="CE332">
        <f t="shared" si="35"/>
        <v>4</v>
      </c>
      <c r="CF332">
        <f t="shared" si="35"/>
        <v>11</v>
      </c>
      <c r="CG332">
        <f t="shared" si="35"/>
        <v>13</v>
      </c>
      <c r="CH332">
        <f t="shared" si="35"/>
        <v>4</v>
      </c>
      <c r="CI332">
        <f t="shared" si="35"/>
        <v>5</v>
      </c>
      <c r="CL332">
        <f t="shared" ref="CL332:DK332" si="36">SUM(CL323:CL329)</f>
        <v>27</v>
      </c>
      <c r="CM332">
        <f t="shared" si="36"/>
        <v>0</v>
      </c>
      <c r="CN332">
        <f t="shared" si="36"/>
        <v>1</v>
      </c>
      <c r="CO332">
        <f t="shared" si="36"/>
        <v>0</v>
      </c>
      <c r="CP332">
        <f t="shared" si="36"/>
        <v>23</v>
      </c>
      <c r="CQ332">
        <f t="shared" si="36"/>
        <v>0</v>
      </c>
      <c r="CR332">
        <f t="shared" si="36"/>
        <v>2</v>
      </c>
      <c r="CS332">
        <f t="shared" si="36"/>
        <v>0</v>
      </c>
      <c r="CT332" s="16">
        <f t="shared" si="36"/>
        <v>30</v>
      </c>
      <c r="CU332" s="16">
        <f t="shared" si="36"/>
        <v>29</v>
      </c>
      <c r="CV332" s="16">
        <f t="shared" si="36"/>
        <v>29</v>
      </c>
      <c r="CW332" s="16">
        <f t="shared" si="36"/>
        <v>30</v>
      </c>
      <c r="CX332" s="16">
        <f t="shared" si="36"/>
        <v>29</v>
      </c>
      <c r="CY332" s="16">
        <f t="shared" si="36"/>
        <v>28</v>
      </c>
      <c r="CZ332" s="16">
        <f t="shared" si="36"/>
        <v>28</v>
      </c>
      <c r="DA332" s="16">
        <f t="shared" si="36"/>
        <v>30</v>
      </c>
      <c r="DB332" s="16">
        <f t="shared" si="36"/>
        <v>30</v>
      </c>
      <c r="DC332" s="16">
        <f t="shared" si="36"/>
        <v>29</v>
      </c>
      <c r="DD332">
        <f t="shared" si="36"/>
        <v>22</v>
      </c>
      <c r="DE332">
        <f t="shared" si="36"/>
        <v>22</v>
      </c>
      <c r="DF332">
        <f t="shared" si="36"/>
        <v>15</v>
      </c>
      <c r="DG332">
        <f t="shared" si="36"/>
        <v>15</v>
      </c>
      <c r="DH332">
        <f t="shared" si="36"/>
        <v>8</v>
      </c>
      <c r="DI332">
        <f t="shared" si="36"/>
        <v>7</v>
      </c>
      <c r="DJ332">
        <f t="shared" si="36"/>
        <v>18</v>
      </c>
      <c r="DK332">
        <f t="shared" si="36"/>
        <v>2</v>
      </c>
      <c r="DO332" s="13">
        <f t="shared" ref="DO332:EF332" si="37">SUM(DO323:DO329)</f>
        <v>34</v>
      </c>
      <c r="DP332" s="13">
        <f t="shared" si="37"/>
        <v>34</v>
      </c>
      <c r="DQ332" s="13">
        <f t="shared" si="37"/>
        <v>34</v>
      </c>
      <c r="DR332" s="13">
        <f t="shared" si="37"/>
        <v>34</v>
      </c>
      <c r="DS332">
        <f t="shared" si="37"/>
        <v>3</v>
      </c>
      <c r="DT332">
        <f t="shared" si="37"/>
        <v>7</v>
      </c>
      <c r="DU332">
        <f t="shared" si="37"/>
        <v>24</v>
      </c>
      <c r="DV332">
        <f t="shared" si="37"/>
        <v>24</v>
      </c>
      <c r="DW332">
        <f t="shared" si="37"/>
        <v>1</v>
      </c>
      <c r="DX332">
        <f t="shared" si="37"/>
        <v>0</v>
      </c>
      <c r="DY332">
        <f t="shared" si="37"/>
        <v>5</v>
      </c>
      <c r="DZ332">
        <f t="shared" si="37"/>
        <v>6</v>
      </c>
      <c r="EA332">
        <f t="shared" si="37"/>
        <v>23</v>
      </c>
      <c r="EB332">
        <f t="shared" si="37"/>
        <v>1</v>
      </c>
      <c r="EC332">
        <f t="shared" si="37"/>
        <v>0</v>
      </c>
      <c r="ED332">
        <f t="shared" si="37"/>
        <v>3</v>
      </c>
      <c r="EE332">
        <f t="shared" si="37"/>
        <v>7</v>
      </c>
      <c r="EF332">
        <f t="shared" si="37"/>
        <v>25</v>
      </c>
      <c r="EH332">
        <f t="shared" ref="EH332:EI332" si="38">SUM(EH323:EH329)</f>
        <v>34</v>
      </c>
      <c r="EI332">
        <f t="shared" si="38"/>
        <v>34</v>
      </c>
    </row>
    <row r="333" spans="1:139" x14ac:dyDescent="0.25">
      <c r="A333" s="11" t="s">
        <v>1491</v>
      </c>
      <c r="D333">
        <f>COUNTBLANK(D2:D305)</f>
        <v>270</v>
      </c>
      <c r="E333">
        <f t="shared" ref="E333:BP333" si="39">COUNTBLANK(E2:E305)</f>
        <v>270</v>
      </c>
      <c r="F333">
        <f t="shared" si="39"/>
        <v>270</v>
      </c>
      <c r="G333">
        <f t="shared" si="39"/>
        <v>270</v>
      </c>
      <c r="H333">
        <f t="shared" si="39"/>
        <v>270</v>
      </c>
      <c r="I333">
        <f t="shared" si="39"/>
        <v>270</v>
      </c>
      <c r="J333">
        <f t="shared" si="39"/>
        <v>270</v>
      </c>
      <c r="K333">
        <f t="shared" si="39"/>
        <v>270</v>
      </c>
      <c r="S333">
        <f t="shared" si="39"/>
        <v>270</v>
      </c>
      <c r="T333">
        <f t="shared" si="39"/>
        <v>304</v>
      </c>
      <c r="U333">
        <f t="shared" si="39"/>
        <v>304</v>
      </c>
      <c r="V333">
        <f t="shared" si="39"/>
        <v>303</v>
      </c>
      <c r="W333">
        <f t="shared" si="39"/>
        <v>293</v>
      </c>
      <c r="X333">
        <f t="shared" si="39"/>
        <v>304</v>
      </c>
      <c r="Y333">
        <f t="shared" si="39"/>
        <v>303</v>
      </c>
      <c r="Z333">
        <f t="shared" si="39"/>
        <v>304</v>
      </c>
      <c r="AA333">
        <f t="shared" si="39"/>
        <v>298</v>
      </c>
      <c r="AB333">
        <f t="shared" si="39"/>
        <v>298</v>
      </c>
      <c r="AC333">
        <f t="shared" si="39"/>
        <v>304</v>
      </c>
      <c r="AD333">
        <f t="shared" si="39"/>
        <v>303</v>
      </c>
      <c r="AE333">
        <f t="shared" si="39"/>
        <v>302</v>
      </c>
      <c r="AF333">
        <f t="shared" si="39"/>
        <v>304</v>
      </c>
      <c r="AG333">
        <f t="shared" si="39"/>
        <v>304</v>
      </c>
      <c r="AH333">
        <f t="shared" si="39"/>
        <v>302</v>
      </c>
      <c r="AJ333">
        <f t="shared" si="39"/>
        <v>303</v>
      </c>
      <c r="AL333" s="16">
        <f t="shared" si="39"/>
        <v>270</v>
      </c>
      <c r="AM333" s="13">
        <f t="shared" si="39"/>
        <v>270</v>
      </c>
      <c r="AN333">
        <f t="shared" si="39"/>
        <v>271</v>
      </c>
      <c r="AP333">
        <f t="shared" si="39"/>
        <v>274</v>
      </c>
      <c r="AQ333">
        <f t="shared" si="39"/>
        <v>302</v>
      </c>
      <c r="AR333">
        <f t="shared" si="39"/>
        <v>302</v>
      </c>
      <c r="AS333">
        <f t="shared" si="39"/>
        <v>299</v>
      </c>
      <c r="AT333">
        <f t="shared" si="39"/>
        <v>303</v>
      </c>
      <c r="AU333">
        <f t="shared" si="39"/>
        <v>277</v>
      </c>
      <c r="AV333">
        <f t="shared" si="39"/>
        <v>287</v>
      </c>
      <c r="AW333">
        <f t="shared" si="39"/>
        <v>296</v>
      </c>
      <c r="AX333">
        <f t="shared" si="39"/>
        <v>296</v>
      </c>
      <c r="AY333">
        <f t="shared" si="39"/>
        <v>286</v>
      </c>
      <c r="AZ333">
        <f t="shared" si="39"/>
        <v>302</v>
      </c>
      <c r="BA333">
        <f t="shared" si="39"/>
        <v>291</v>
      </c>
      <c r="BB333">
        <f t="shared" si="39"/>
        <v>291</v>
      </c>
      <c r="BC333">
        <f t="shared" si="39"/>
        <v>295</v>
      </c>
      <c r="BD333">
        <f t="shared" si="39"/>
        <v>293</v>
      </c>
      <c r="BE333">
        <f t="shared" si="39"/>
        <v>302</v>
      </c>
      <c r="BF333">
        <f t="shared" si="39"/>
        <v>304</v>
      </c>
      <c r="BG333">
        <f t="shared" si="39"/>
        <v>273</v>
      </c>
      <c r="BH333">
        <f t="shared" si="39"/>
        <v>301</v>
      </c>
      <c r="BI333">
        <f t="shared" si="39"/>
        <v>303</v>
      </c>
      <c r="BJ333">
        <f t="shared" si="39"/>
        <v>275</v>
      </c>
      <c r="BL333">
        <f t="shared" si="39"/>
        <v>274</v>
      </c>
      <c r="BM333">
        <f t="shared" si="39"/>
        <v>304</v>
      </c>
      <c r="BN333">
        <f t="shared" si="39"/>
        <v>279</v>
      </c>
      <c r="BO333">
        <f t="shared" si="39"/>
        <v>288</v>
      </c>
      <c r="BP333">
        <f t="shared" si="39"/>
        <v>285</v>
      </c>
      <c r="BQ333">
        <f t="shared" ref="BQ333:EB333" si="40">COUNTBLANK(BQ2:BQ305)</f>
        <v>301</v>
      </c>
      <c r="BT333">
        <f t="shared" si="40"/>
        <v>294</v>
      </c>
      <c r="BU333">
        <f t="shared" si="40"/>
        <v>294</v>
      </c>
      <c r="BV333">
        <f t="shared" si="40"/>
        <v>294</v>
      </c>
      <c r="BW333">
        <f t="shared" si="40"/>
        <v>277</v>
      </c>
      <c r="BX333">
        <f t="shared" si="40"/>
        <v>279</v>
      </c>
      <c r="BY333">
        <f t="shared" si="40"/>
        <v>286</v>
      </c>
      <c r="BZ333">
        <f t="shared" si="40"/>
        <v>296</v>
      </c>
      <c r="CA333">
        <f t="shared" si="40"/>
        <v>302</v>
      </c>
      <c r="CB333">
        <f t="shared" si="40"/>
        <v>286</v>
      </c>
      <c r="CC333">
        <f t="shared" si="40"/>
        <v>290</v>
      </c>
      <c r="CD333">
        <f t="shared" si="40"/>
        <v>287</v>
      </c>
      <c r="CE333">
        <f t="shared" si="40"/>
        <v>300</v>
      </c>
      <c r="CF333">
        <f t="shared" si="40"/>
        <v>293</v>
      </c>
      <c r="CG333">
        <f t="shared" si="40"/>
        <v>291</v>
      </c>
      <c r="CH333">
        <f t="shared" si="40"/>
        <v>300</v>
      </c>
      <c r="CI333">
        <f t="shared" si="40"/>
        <v>299</v>
      </c>
      <c r="CL333">
        <f t="shared" si="40"/>
        <v>277</v>
      </c>
      <c r="CM333">
        <f t="shared" si="40"/>
        <v>304</v>
      </c>
      <c r="CN333">
        <f t="shared" si="40"/>
        <v>303</v>
      </c>
      <c r="CO333">
        <f t="shared" si="40"/>
        <v>304</v>
      </c>
      <c r="CP333">
        <f t="shared" si="40"/>
        <v>281</v>
      </c>
      <c r="CQ333">
        <f t="shared" si="40"/>
        <v>304</v>
      </c>
      <c r="CR333">
        <f t="shared" si="40"/>
        <v>302</v>
      </c>
      <c r="CS333">
        <f t="shared" si="40"/>
        <v>304</v>
      </c>
      <c r="CT333" s="16">
        <f t="shared" si="40"/>
        <v>274</v>
      </c>
      <c r="CU333" s="16">
        <f t="shared" si="40"/>
        <v>275</v>
      </c>
      <c r="CV333" s="16">
        <f t="shared" si="40"/>
        <v>275</v>
      </c>
      <c r="CW333" s="16">
        <f t="shared" si="40"/>
        <v>274</v>
      </c>
      <c r="CX333" s="16">
        <f t="shared" si="40"/>
        <v>275</v>
      </c>
      <c r="CY333" s="16">
        <f t="shared" si="40"/>
        <v>276</v>
      </c>
      <c r="CZ333" s="16">
        <f t="shared" si="40"/>
        <v>276</v>
      </c>
      <c r="DA333" s="16">
        <f t="shared" si="40"/>
        <v>274</v>
      </c>
      <c r="DB333" s="16">
        <f t="shared" si="40"/>
        <v>274</v>
      </c>
      <c r="DC333" s="16">
        <f t="shared" si="40"/>
        <v>275</v>
      </c>
      <c r="DD333">
        <f t="shared" si="40"/>
        <v>282</v>
      </c>
      <c r="DE333">
        <f t="shared" si="40"/>
        <v>282</v>
      </c>
      <c r="DF333">
        <f t="shared" si="40"/>
        <v>289</v>
      </c>
      <c r="DG333">
        <f t="shared" si="40"/>
        <v>289</v>
      </c>
      <c r="DH333">
        <f t="shared" si="40"/>
        <v>296</v>
      </c>
      <c r="DI333">
        <f t="shared" si="40"/>
        <v>297</v>
      </c>
      <c r="DJ333">
        <f t="shared" si="40"/>
        <v>286</v>
      </c>
      <c r="DK333">
        <f t="shared" si="40"/>
        <v>302</v>
      </c>
      <c r="DO333" s="13">
        <f t="shared" si="40"/>
        <v>270</v>
      </c>
      <c r="DP333" s="13">
        <f t="shared" si="40"/>
        <v>270</v>
      </c>
      <c r="DQ333" s="13">
        <f t="shared" si="40"/>
        <v>270</v>
      </c>
      <c r="DR333" s="13">
        <f t="shared" si="40"/>
        <v>270</v>
      </c>
      <c r="DS333">
        <f t="shared" si="40"/>
        <v>301</v>
      </c>
      <c r="DT333">
        <f t="shared" si="40"/>
        <v>297</v>
      </c>
      <c r="DU333">
        <f t="shared" si="40"/>
        <v>280</v>
      </c>
      <c r="DV333">
        <f t="shared" si="40"/>
        <v>280</v>
      </c>
      <c r="DW333">
        <f t="shared" si="40"/>
        <v>303</v>
      </c>
      <c r="DX333">
        <f t="shared" si="40"/>
        <v>304</v>
      </c>
      <c r="DY333">
        <f t="shared" si="40"/>
        <v>299</v>
      </c>
      <c r="DZ333">
        <f t="shared" si="40"/>
        <v>298</v>
      </c>
      <c r="EA333">
        <f t="shared" si="40"/>
        <v>281</v>
      </c>
      <c r="EB333">
        <f t="shared" si="40"/>
        <v>303</v>
      </c>
      <c r="EC333">
        <f t="shared" ref="EC333:EI333" si="41">COUNTBLANK(EC2:EC305)</f>
        <v>304</v>
      </c>
      <c r="ED333">
        <f t="shared" si="41"/>
        <v>301</v>
      </c>
      <c r="EE333">
        <f t="shared" si="41"/>
        <v>297</v>
      </c>
      <c r="EF333">
        <f t="shared" si="41"/>
        <v>279</v>
      </c>
      <c r="EH333">
        <f t="shared" si="41"/>
        <v>270</v>
      </c>
      <c r="EI333">
        <f t="shared" si="41"/>
        <v>270</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304</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5.8823529411764705E-2</v>
      </c>
      <c r="E337" s="4">
        <f t="shared" ref="E337:BP337" si="49">E323/E332</f>
        <v>0.5</v>
      </c>
      <c r="F337" s="4">
        <f t="shared" si="49"/>
        <v>0</v>
      </c>
      <c r="G337" s="4">
        <f t="shared" si="49"/>
        <v>0.14705882352941177</v>
      </c>
      <c r="H337" s="4">
        <f t="shared" si="49"/>
        <v>2.9411764705882353E-2</v>
      </c>
      <c r="I337" s="4">
        <f t="shared" si="49"/>
        <v>0.20588235294117646</v>
      </c>
      <c r="J337" s="4">
        <f t="shared" si="49"/>
        <v>0.38235294117647056</v>
      </c>
      <c r="K337" s="4">
        <f t="shared" si="49"/>
        <v>0</v>
      </c>
      <c r="S337" s="4">
        <f t="shared" si="49"/>
        <v>0.38235294117647056</v>
      </c>
      <c r="T337" s="4" t="e">
        <f t="shared" si="49"/>
        <v>#DIV/0!</v>
      </c>
      <c r="U337" s="4"/>
      <c r="V337" s="4">
        <f t="shared" si="49"/>
        <v>1</v>
      </c>
      <c r="W337" s="4">
        <f t="shared" si="49"/>
        <v>1</v>
      </c>
      <c r="X337" s="4" t="e">
        <f t="shared" si="49"/>
        <v>#DIV/0!</v>
      </c>
      <c r="Y337" s="4">
        <f t="shared" si="49"/>
        <v>1</v>
      </c>
      <c r="Z337" s="4" t="e">
        <f t="shared" si="49"/>
        <v>#DIV/0!</v>
      </c>
      <c r="AA337" s="4">
        <f t="shared" si="49"/>
        <v>1</v>
      </c>
      <c r="AB337" s="4">
        <f t="shared" si="49"/>
        <v>1</v>
      </c>
      <c r="AC337" s="4" t="e">
        <f t="shared" si="49"/>
        <v>#DIV/0!</v>
      </c>
      <c r="AD337" s="4">
        <f t="shared" si="49"/>
        <v>1</v>
      </c>
      <c r="AE337" s="4">
        <f t="shared" si="49"/>
        <v>1</v>
      </c>
      <c r="AF337" s="4" t="e">
        <f t="shared" si="49"/>
        <v>#DIV/0!</v>
      </c>
      <c r="AG337" s="4" t="e">
        <f t="shared" si="49"/>
        <v>#DIV/0!</v>
      </c>
      <c r="AH337" s="4">
        <f t="shared" si="49"/>
        <v>1</v>
      </c>
      <c r="AI337" s="4"/>
      <c r="AJ337" s="4">
        <f t="shared" si="49"/>
        <v>1</v>
      </c>
      <c r="AK337" s="4"/>
      <c r="AL337" s="17">
        <f t="shared" si="49"/>
        <v>8.8235294117647065E-2</v>
      </c>
      <c r="AM337" s="14">
        <f t="shared" si="49"/>
        <v>2.9411764705882353E-2</v>
      </c>
      <c r="AN337" s="4">
        <f t="shared" si="49"/>
        <v>0.60606060606060608</v>
      </c>
      <c r="AO337" s="4"/>
      <c r="AP337" s="4">
        <f t="shared" si="49"/>
        <v>1</v>
      </c>
      <c r="AQ337" s="4">
        <f t="shared" si="49"/>
        <v>1</v>
      </c>
      <c r="AR337" s="4">
        <f t="shared" si="49"/>
        <v>1</v>
      </c>
      <c r="AS337" s="4">
        <f t="shared" si="49"/>
        <v>1</v>
      </c>
      <c r="AT337" s="4">
        <f t="shared" si="49"/>
        <v>1</v>
      </c>
      <c r="AU337" s="4">
        <f t="shared" si="49"/>
        <v>1</v>
      </c>
      <c r="AV337" s="4">
        <f t="shared" si="49"/>
        <v>1</v>
      </c>
      <c r="AW337" s="4">
        <f t="shared" si="49"/>
        <v>1</v>
      </c>
      <c r="AX337" s="4">
        <f t="shared" si="49"/>
        <v>1</v>
      </c>
      <c r="AY337" s="4">
        <f t="shared" si="49"/>
        <v>1</v>
      </c>
      <c r="AZ337" s="4">
        <f t="shared" si="49"/>
        <v>1</v>
      </c>
      <c r="BA337" s="4">
        <f t="shared" si="49"/>
        <v>1</v>
      </c>
      <c r="BB337" s="4">
        <f t="shared" si="49"/>
        <v>1</v>
      </c>
      <c r="BC337" s="4">
        <f t="shared" si="49"/>
        <v>1</v>
      </c>
      <c r="BD337" s="4">
        <f t="shared" si="49"/>
        <v>1</v>
      </c>
      <c r="BE337" s="4">
        <f t="shared" si="49"/>
        <v>1</v>
      </c>
      <c r="BF337" s="4" t="e">
        <f t="shared" si="49"/>
        <v>#DIV/0!</v>
      </c>
      <c r="BG337" s="4">
        <f t="shared" si="49"/>
        <v>1</v>
      </c>
      <c r="BH337" s="4">
        <f t="shared" si="49"/>
        <v>1</v>
      </c>
      <c r="BI337" s="4">
        <f t="shared" si="49"/>
        <v>1</v>
      </c>
      <c r="BJ337" s="4">
        <f t="shared" si="49"/>
        <v>1</v>
      </c>
      <c r="BK337" s="4"/>
      <c r="BL337" s="4">
        <f t="shared" si="49"/>
        <v>0.93333333333333335</v>
      </c>
      <c r="BM337" s="4" t="e">
        <f t="shared" si="49"/>
        <v>#DIV/0!</v>
      </c>
      <c r="BN337" s="4">
        <f t="shared" si="49"/>
        <v>1</v>
      </c>
      <c r="BO337" s="4">
        <f t="shared" si="49"/>
        <v>1</v>
      </c>
      <c r="BP337" s="4">
        <f t="shared" si="49"/>
        <v>1</v>
      </c>
      <c r="BQ337" s="4">
        <f t="shared" ref="BQ337:EB337" si="50">BQ323/BQ332</f>
        <v>1</v>
      </c>
      <c r="BR337" s="4"/>
      <c r="BS337" s="14"/>
      <c r="BT337" s="4">
        <f t="shared" si="50"/>
        <v>0.5</v>
      </c>
      <c r="BU337" s="4">
        <f t="shared" si="50"/>
        <v>0.5</v>
      </c>
      <c r="BV337" s="4">
        <f t="shared" si="50"/>
        <v>0</v>
      </c>
      <c r="BW337" s="14"/>
      <c r="BX337" s="14"/>
      <c r="BY337" s="14"/>
      <c r="BZ337" s="14"/>
      <c r="CA337" s="4">
        <f t="shared" si="50"/>
        <v>1</v>
      </c>
      <c r="CB337" s="4">
        <f t="shared" si="50"/>
        <v>1</v>
      </c>
      <c r="CC337" s="4">
        <f t="shared" si="50"/>
        <v>1</v>
      </c>
      <c r="CD337" s="4">
        <f t="shared" si="50"/>
        <v>1</v>
      </c>
      <c r="CE337" s="4">
        <f t="shared" si="50"/>
        <v>1</v>
      </c>
      <c r="CF337" s="4">
        <f t="shared" si="50"/>
        <v>1</v>
      </c>
      <c r="CG337" s="4">
        <f t="shared" si="50"/>
        <v>1</v>
      </c>
      <c r="CH337" s="4">
        <f t="shared" si="50"/>
        <v>1</v>
      </c>
      <c r="CI337" s="4">
        <f t="shared" si="50"/>
        <v>1</v>
      </c>
      <c r="CJ337" s="4"/>
      <c r="CK337" s="4"/>
      <c r="CL337" s="4">
        <f t="shared" si="50"/>
        <v>1</v>
      </c>
      <c r="CM337" s="4" t="e">
        <f t="shared" si="50"/>
        <v>#DIV/0!</v>
      </c>
      <c r="CN337" s="4">
        <f t="shared" si="50"/>
        <v>1</v>
      </c>
      <c r="CO337" s="4" t="e">
        <f t="shared" si="50"/>
        <v>#DIV/0!</v>
      </c>
      <c r="CP337" s="4">
        <f t="shared" si="50"/>
        <v>1</v>
      </c>
      <c r="CQ337" s="4" t="e">
        <f t="shared" si="50"/>
        <v>#DIV/0!</v>
      </c>
      <c r="CR337" s="4">
        <f t="shared" si="50"/>
        <v>1</v>
      </c>
      <c r="CS337" s="4" t="e">
        <f t="shared" si="50"/>
        <v>#DIV/0!</v>
      </c>
      <c r="CT337" s="17">
        <f t="shared" si="50"/>
        <v>0.43333333333333335</v>
      </c>
      <c r="CU337" s="17">
        <f t="shared" si="50"/>
        <v>0.17241379310344829</v>
      </c>
      <c r="CV337" s="17">
        <f t="shared" si="50"/>
        <v>0.62068965517241381</v>
      </c>
      <c r="CW337" s="17">
        <f t="shared" si="50"/>
        <v>0.23333333333333334</v>
      </c>
      <c r="CX337" s="17">
        <f t="shared" si="50"/>
        <v>0.17241379310344829</v>
      </c>
      <c r="CY337" s="17">
        <f t="shared" si="50"/>
        <v>0.2857142857142857</v>
      </c>
      <c r="CZ337" s="17">
        <f t="shared" si="50"/>
        <v>0.21428571428571427</v>
      </c>
      <c r="DA337" s="17">
        <f t="shared" si="50"/>
        <v>0.56666666666666665</v>
      </c>
      <c r="DB337" s="17">
        <f t="shared" si="50"/>
        <v>0.5</v>
      </c>
      <c r="DC337" s="17">
        <f t="shared" si="50"/>
        <v>0.44827586206896552</v>
      </c>
      <c r="DD337" s="4">
        <f t="shared" si="50"/>
        <v>1</v>
      </c>
      <c r="DE337" s="4">
        <f t="shared" si="50"/>
        <v>1</v>
      </c>
      <c r="DF337" s="4">
        <f t="shared" si="50"/>
        <v>1</v>
      </c>
      <c r="DG337" s="4">
        <f t="shared" si="50"/>
        <v>1</v>
      </c>
      <c r="DH337" s="4">
        <f t="shared" si="50"/>
        <v>1</v>
      </c>
      <c r="DI337" s="4">
        <f t="shared" si="50"/>
        <v>1</v>
      </c>
      <c r="DJ337" s="4">
        <f t="shared" si="50"/>
        <v>1</v>
      </c>
      <c r="DK337" s="4">
        <f t="shared" si="50"/>
        <v>1</v>
      </c>
      <c r="DL337" s="4"/>
      <c r="DM337" s="4"/>
      <c r="DN337" s="4"/>
      <c r="DO337" s="14">
        <f t="shared" si="50"/>
        <v>0.11764705882352941</v>
      </c>
      <c r="DP337" s="14">
        <f t="shared" si="50"/>
        <v>2.9411764705882353E-2</v>
      </c>
      <c r="DQ337" s="14">
        <f t="shared" si="50"/>
        <v>0.20588235294117646</v>
      </c>
      <c r="DR337" s="14">
        <f t="shared" si="50"/>
        <v>8.8235294117647065E-2</v>
      </c>
      <c r="DS337" s="4">
        <f t="shared" si="50"/>
        <v>1</v>
      </c>
      <c r="DT337" s="4">
        <f t="shared" si="50"/>
        <v>1</v>
      </c>
      <c r="DU337" s="4">
        <f t="shared" si="50"/>
        <v>1</v>
      </c>
      <c r="DV337" s="4">
        <f t="shared" si="50"/>
        <v>1</v>
      </c>
      <c r="DW337" s="4">
        <f t="shared" si="50"/>
        <v>1</v>
      </c>
      <c r="DX337" s="4" t="e">
        <f t="shared" si="50"/>
        <v>#DIV/0!</v>
      </c>
      <c r="DY337" s="4">
        <f t="shared" si="50"/>
        <v>1</v>
      </c>
      <c r="DZ337" s="4">
        <f t="shared" si="50"/>
        <v>1</v>
      </c>
      <c r="EA337" s="4">
        <f t="shared" si="50"/>
        <v>1</v>
      </c>
      <c r="EB337" s="4">
        <f t="shared" si="50"/>
        <v>1</v>
      </c>
      <c r="EC337" s="4" t="e">
        <f t="shared" ref="EC337:EI337" si="51">EC323/EC332</f>
        <v>#DIV/0!</v>
      </c>
      <c r="ED337" s="4">
        <f t="shared" si="51"/>
        <v>1</v>
      </c>
      <c r="EE337" s="4">
        <f t="shared" si="51"/>
        <v>1</v>
      </c>
      <c r="EF337" s="4">
        <f t="shared" si="51"/>
        <v>0</v>
      </c>
      <c r="EG337" s="4"/>
      <c r="EH337" s="4">
        <f t="shared" si="51"/>
        <v>0.76470588235294112</v>
      </c>
      <c r="EI337" s="4">
        <f t="shared" si="51"/>
        <v>0.70588235294117652</v>
      </c>
      <c r="EJ337" s="4"/>
    </row>
    <row r="338" spans="1:140" x14ac:dyDescent="0.25">
      <c r="A338" s="11">
        <v>2</v>
      </c>
      <c r="D338" s="4">
        <f>D324/D332</f>
        <v>0.14705882352941177</v>
      </c>
      <c r="E338" s="4">
        <f t="shared" ref="E338:BP338" si="52">E324/E332</f>
        <v>0.26470588235294118</v>
      </c>
      <c r="F338" s="4">
        <f t="shared" si="52"/>
        <v>5.8823529411764705E-2</v>
      </c>
      <c r="G338" s="4">
        <f t="shared" si="52"/>
        <v>0.14705882352941177</v>
      </c>
      <c r="H338" s="4">
        <f t="shared" si="52"/>
        <v>0.61764705882352944</v>
      </c>
      <c r="I338" s="4">
        <f t="shared" si="52"/>
        <v>0.17647058823529413</v>
      </c>
      <c r="J338" s="4">
        <f t="shared" si="52"/>
        <v>0.61764705882352944</v>
      </c>
      <c r="K338" s="4">
        <f t="shared" si="52"/>
        <v>0</v>
      </c>
      <c r="S338" s="4">
        <f t="shared" si="52"/>
        <v>0.55882352941176472</v>
      </c>
      <c r="T338" s="4" t="e">
        <f t="shared" si="52"/>
        <v>#DIV/0!</v>
      </c>
      <c r="U338" s="4"/>
      <c r="V338" s="4">
        <f t="shared" si="52"/>
        <v>0</v>
      </c>
      <c r="W338" s="4">
        <f t="shared" si="52"/>
        <v>0</v>
      </c>
      <c r="X338" s="4" t="e">
        <f t="shared" si="52"/>
        <v>#DIV/0!</v>
      </c>
      <c r="Y338" s="4">
        <f t="shared" si="52"/>
        <v>0</v>
      </c>
      <c r="Z338" s="4" t="e">
        <f t="shared" si="52"/>
        <v>#DIV/0!</v>
      </c>
      <c r="AA338" s="4">
        <f t="shared" si="52"/>
        <v>0</v>
      </c>
      <c r="AB338" s="4">
        <f t="shared" si="52"/>
        <v>0</v>
      </c>
      <c r="AC338" s="4" t="e">
        <f t="shared" si="52"/>
        <v>#DIV/0!</v>
      </c>
      <c r="AD338" s="4">
        <f t="shared" si="52"/>
        <v>0</v>
      </c>
      <c r="AE338" s="4">
        <f t="shared" si="52"/>
        <v>0</v>
      </c>
      <c r="AF338" s="4" t="e">
        <f t="shared" si="52"/>
        <v>#DIV/0!</v>
      </c>
      <c r="AG338" s="4" t="e">
        <f t="shared" si="52"/>
        <v>#DIV/0!</v>
      </c>
      <c r="AH338" s="4">
        <f t="shared" si="52"/>
        <v>0</v>
      </c>
      <c r="AI338" s="4"/>
      <c r="AJ338" s="4">
        <f t="shared" si="52"/>
        <v>0</v>
      </c>
      <c r="AK338" s="4"/>
      <c r="AL338" s="17">
        <f t="shared" si="52"/>
        <v>0.26470588235294118</v>
      </c>
      <c r="AM338" s="14">
        <f t="shared" si="52"/>
        <v>0.14705882352941177</v>
      </c>
      <c r="AN338" s="4">
        <f t="shared" si="52"/>
        <v>0.30303030303030304</v>
      </c>
      <c r="AO338" s="4"/>
      <c r="AP338" s="4">
        <f t="shared" si="52"/>
        <v>0</v>
      </c>
      <c r="AQ338" s="4">
        <f t="shared" si="52"/>
        <v>0</v>
      </c>
      <c r="AR338" s="4">
        <f t="shared" si="52"/>
        <v>0</v>
      </c>
      <c r="AS338" s="4">
        <f t="shared" si="52"/>
        <v>0</v>
      </c>
      <c r="AT338" s="4">
        <f t="shared" si="52"/>
        <v>0</v>
      </c>
      <c r="AU338" s="4">
        <f t="shared" si="52"/>
        <v>0</v>
      </c>
      <c r="AV338" s="4">
        <f t="shared" si="52"/>
        <v>0</v>
      </c>
      <c r="AW338" s="4">
        <f t="shared" si="52"/>
        <v>0</v>
      </c>
      <c r="AX338" s="4">
        <f t="shared" si="52"/>
        <v>0</v>
      </c>
      <c r="AY338" s="4">
        <f t="shared" si="52"/>
        <v>0</v>
      </c>
      <c r="AZ338" s="4">
        <f t="shared" si="52"/>
        <v>0</v>
      </c>
      <c r="BA338" s="4">
        <f t="shared" si="52"/>
        <v>0</v>
      </c>
      <c r="BB338" s="4">
        <f t="shared" si="52"/>
        <v>0</v>
      </c>
      <c r="BC338" s="4">
        <f t="shared" si="52"/>
        <v>0</v>
      </c>
      <c r="BD338" s="4">
        <f t="shared" si="52"/>
        <v>0</v>
      </c>
      <c r="BE338" s="4">
        <f t="shared" si="52"/>
        <v>0</v>
      </c>
      <c r="BF338" s="4" t="e">
        <f t="shared" si="52"/>
        <v>#DIV/0!</v>
      </c>
      <c r="BG338" s="4">
        <f t="shared" si="52"/>
        <v>0</v>
      </c>
      <c r="BH338" s="4">
        <f t="shared" si="52"/>
        <v>0</v>
      </c>
      <c r="BI338" s="4">
        <f t="shared" si="52"/>
        <v>0</v>
      </c>
      <c r="BJ338" s="4">
        <f t="shared" si="52"/>
        <v>0</v>
      </c>
      <c r="BK338" s="4"/>
      <c r="BL338" s="4">
        <f t="shared" si="52"/>
        <v>6.6666666666666666E-2</v>
      </c>
      <c r="BM338" s="4" t="e">
        <f t="shared" si="52"/>
        <v>#DIV/0!</v>
      </c>
      <c r="BN338" s="4">
        <f t="shared" si="52"/>
        <v>0</v>
      </c>
      <c r="BO338" s="4">
        <f t="shared" si="52"/>
        <v>0</v>
      </c>
      <c r="BP338" s="4">
        <f t="shared" si="52"/>
        <v>0</v>
      </c>
      <c r="BQ338" s="4">
        <f t="shared" ref="BQ338:EB338" si="53">BQ324/BQ332</f>
        <v>0</v>
      </c>
      <c r="BR338" s="4"/>
      <c r="BS338" s="14"/>
      <c r="BT338" s="4">
        <f t="shared" si="53"/>
        <v>0.4</v>
      </c>
      <c r="BU338" s="4">
        <f t="shared" si="53"/>
        <v>0.5</v>
      </c>
      <c r="BV338" s="4">
        <f t="shared" si="53"/>
        <v>0.1</v>
      </c>
      <c r="BW338" s="14"/>
      <c r="BX338" s="14"/>
      <c r="BY338" s="14"/>
      <c r="BZ338" s="14"/>
      <c r="CA338" s="4">
        <f t="shared" si="53"/>
        <v>0</v>
      </c>
      <c r="CB338" s="4">
        <f t="shared" si="53"/>
        <v>0</v>
      </c>
      <c r="CC338" s="4">
        <f t="shared" si="53"/>
        <v>0</v>
      </c>
      <c r="CD338" s="4">
        <f t="shared" si="53"/>
        <v>0</v>
      </c>
      <c r="CE338" s="4">
        <f t="shared" si="53"/>
        <v>0</v>
      </c>
      <c r="CF338" s="4">
        <f t="shared" si="53"/>
        <v>0</v>
      </c>
      <c r="CG338" s="4">
        <f t="shared" si="53"/>
        <v>0</v>
      </c>
      <c r="CH338" s="4">
        <f t="shared" si="53"/>
        <v>0</v>
      </c>
      <c r="CI338" s="4">
        <f t="shared" si="53"/>
        <v>0</v>
      </c>
      <c r="CJ338" s="4"/>
      <c r="CK338" s="4"/>
      <c r="CL338" s="4">
        <f t="shared" si="53"/>
        <v>0</v>
      </c>
      <c r="CM338" s="4" t="e">
        <f t="shared" si="53"/>
        <v>#DIV/0!</v>
      </c>
      <c r="CN338" s="4">
        <f t="shared" si="53"/>
        <v>0</v>
      </c>
      <c r="CO338" s="4" t="e">
        <f t="shared" si="53"/>
        <v>#DIV/0!</v>
      </c>
      <c r="CP338" s="4">
        <f t="shared" si="53"/>
        <v>0</v>
      </c>
      <c r="CQ338" s="4" t="e">
        <f t="shared" si="53"/>
        <v>#DIV/0!</v>
      </c>
      <c r="CR338" s="4">
        <f t="shared" si="53"/>
        <v>0</v>
      </c>
      <c r="CS338" s="4" t="e">
        <f t="shared" si="53"/>
        <v>#DIV/0!</v>
      </c>
      <c r="CT338" s="17">
        <f t="shared" si="53"/>
        <v>0.3</v>
      </c>
      <c r="CU338" s="17">
        <f t="shared" si="53"/>
        <v>0.2413793103448276</v>
      </c>
      <c r="CV338" s="17">
        <f t="shared" si="53"/>
        <v>0.2413793103448276</v>
      </c>
      <c r="CW338" s="17">
        <f t="shared" si="53"/>
        <v>0.53333333333333333</v>
      </c>
      <c r="CX338" s="17">
        <f t="shared" si="53"/>
        <v>0.48275862068965519</v>
      </c>
      <c r="CY338" s="17">
        <f t="shared" si="53"/>
        <v>0.39285714285714285</v>
      </c>
      <c r="CZ338" s="17">
        <f t="shared" si="53"/>
        <v>0.5357142857142857</v>
      </c>
      <c r="DA338" s="17">
        <f t="shared" si="53"/>
        <v>0.36666666666666664</v>
      </c>
      <c r="DB338" s="17">
        <f t="shared" si="53"/>
        <v>0.5</v>
      </c>
      <c r="DC338" s="17">
        <f t="shared" si="53"/>
        <v>0.37931034482758619</v>
      </c>
      <c r="DD338" s="4">
        <f t="shared" si="53"/>
        <v>0</v>
      </c>
      <c r="DE338" s="4">
        <f t="shared" si="53"/>
        <v>0</v>
      </c>
      <c r="DF338" s="4">
        <f t="shared" si="53"/>
        <v>0</v>
      </c>
      <c r="DG338" s="4">
        <f t="shared" si="53"/>
        <v>0</v>
      </c>
      <c r="DH338" s="4">
        <f t="shared" si="53"/>
        <v>0</v>
      </c>
      <c r="DI338" s="4">
        <f t="shared" si="53"/>
        <v>0</v>
      </c>
      <c r="DJ338" s="4">
        <f t="shared" si="53"/>
        <v>0</v>
      </c>
      <c r="DK338" s="4">
        <f t="shared" si="53"/>
        <v>0</v>
      </c>
      <c r="DL338" s="4"/>
      <c r="DM338" s="4"/>
      <c r="DN338" s="4"/>
      <c r="DO338" s="14">
        <f t="shared" si="53"/>
        <v>0.17647058823529413</v>
      </c>
      <c r="DP338" s="14">
        <f t="shared" si="53"/>
        <v>0.11764705882352941</v>
      </c>
      <c r="DQ338" s="14">
        <f t="shared" si="53"/>
        <v>0.29411764705882354</v>
      </c>
      <c r="DR338" s="14">
        <f t="shared" si="53"/>
        <v>0.38235294117647056</v>
      </c>
      <c r="DS338" s="4">
        <f t="shared" si="53"/>
        <v>0</v>
      </c>
      <c r="DT338" s="4">
        <f t="shared" si="53"/>
        <v>0</v>
      </c>
      <c r="DU338" s="4">
        <f t="shared" si="53"/>
        <v>0</v>
      </c>
      <c r="DV338" s="4">
        <f t="shared" si="53"/>
        <v>0</v>
      </c>
      <c r="DW338" s="4">
        <f t="shared" si="53"/>
        <v>0</v>
      </c>
      <c r="DX338" s="4" t="e">
        <f t="shared" si="53"/>
        <v>#DIV/0!</v>
      </c>
      <c r="DY338" s="4">
        <f t="shared" si="53"/>
        <v>0</v>
      </c>
      <c r="DZ338" s="4">
        <f t="shared" si="53"/>
        <v>0</v>
      </c>
      <c r="EA338" s="4">
        <f t="shared" si="53"/>
        <v>0</v>
      </c>
      <c r="EB338" s="4">
        <f t="shared" si="53"/>
        <v>0</v>
      </c>
      <c r="EC338" s="4" t="e">
        <f t="shared" ref="EC338:EI338" si="54">EC324/EC332</f>
        <v>#DIV/0!</v>
      </c>
      <c r="ED338" s="4">
        <f t="shared" si="54"/>
        <v>0</v>
      </c>
      <c r="EE338" s="4">
        <f t="shared" si="54"/>
        <v>0</v>
      </c>
      <c r="EF338" s="4">
        <f t="shared" si="54"/>
        <v>0</v>
      </c>
      <c r="EG338" s="4"/>
      <c r="EH338" s="4">
        <f t="shared" si="54"/>
        <v>0.23529411764705882</v>
      </c>
      <c r="EI338" s="4">
        <f t="shared" si="54"/>
        <v>0.29411764705882354</v>
      </c>
      <c r="EJ338" s="4"/>
    </row>
    <row r="339" spans="1:140" x14ac:dyDescent="0.25">
      <c r="A339" s="11">
        <v>3</v>
      </c>
      <c r="D339" s="4">
        <f>D325/D332</f>
        <v>0.35294117647058826</v>
      </c>
      <c r="E339" s="4">
        <f t="shared" ref="E339:BP339" si="55">E325/E332</f>
        <v>0.17647058823529413</v>
      </c>
      <c r="F339" s="4">
        <f t="shared" si="55"/>
        <v>5.8823529411764705E-2</v>
      </c>
      <c r="G339" s="4">
        <f t="shared" si="55"/>
        <v>0.23529411764705882</v>
      </c>
      <c r="H339" s="4">
        <f t="shared" si="55"/>
        <v>2.9411764705882353E-2</v>
      </c>
      <c r="I339" s="4">
        <f t="shared" si="55"/>
        <v>0.29411764705882354</v>
      </c>
      <c r="J339" s="4">
        <f t="shared" si="55"/>
        <v>0</v>
      </c>
      <c r="K339" s="4">
        <f t="shared" si="55"/>
        <v>0</v>
      </c>
      <c r="S339" s="4">
        <f t="shared" si="55"/>
        <v>0</v>
      </c>
      <c r="T339" s="4" t="e">
        <f t="shared" si="55"/>
        <v>#DIV/0!</v>
      </c>
      <c r="U339" s="4"/>
      <c r="V339" s="4">
        <f t="shared" si="55"/>
        <v>0</v>
      </c>
      <c r="W339" s="4">
        <f t="shared" si="55"/>
        <v>0</v>
      </c>
      <c r="X339" s="4" t="e">
        <f t="shared" si="55"/>
        <v>#DIV/0!</v>
      </c>
      <c r="Y339" s="4">
        <f t="shared" si="55"/>
        <v>0</v>
      </c>
      <c r="Z339" s="4" t="e">
        <f t="shared" si="55"/>
        <v>#DIV/0!</v>
      </c>
      <c r="AA339" s="4">
        <f t="shared" si="55"/>
        <v>0</v>
      </c>
      <c r="AB339" s="4">
        <f t="shared" si="55"/>
        <v>0</v>
      </c>
      <c r="AC339" s="4" t="e">
        <f t="shared" si="55"/>
        <v>#DIV/0!</v>
      </c>
      <c r="AD339" s="4">
        <f t="shared" si="55"/>
        <v>0</v>
      </c>
      <c r="AE339" s="4">
        <f t="shared" si="55"/>
        <v>0</v>
      </c>
      <c r="AF339" s="4" t="e">
        <f t="shared" si="55"/>
        <v>#DIV/0!</v>
      </c>
      <c r="AG339" s="4" t="e">
        <f t="shared" si="55"/>
        <v>#DIV/0!</v>
      </c>
      <c r="AH339" s="4">
        <f t="shared" si="55"/>
        <v>0</v>
      </c>
      <c r="AI339" s="4"/>
      <c r="AJ339" s="4">
        <f t="shared" si="55"/>
        <v>0</v>
      </c>
      <c r="AK339" s="4"/>
      <c r="AL339" s="17">
        <f t="shared" si="55"/>
        <v>5.8823529411764705E-2</v>
      </c>
      <c r="AM339" s="14">
        <f t="shared" si="55"/>
        <v>0.20588235294117646</v>
      </c>
      <c r="AN339" s="4">
        <f t="shared" si="55"/>
        <v>9.0909090909090912E-2</v>
      </c>
      <c r="AO339" s="4"/>
      <c r="AP339" s="4">
        <f t="shared" si="55"/>
        <v>0</v>
      </c>
      <c r="AQ339" s="4">
        <f t="shared" si="55"/>
        <v>0</v>
      </c>
      <c r="AR339" s="4">
        <f t="shared" si="55"/>
        <v>0</v>
      </c>
      <c r="AS339" s="4">
        <f t="shared" si="55"/>
        <v>0</v>
      </c>
      <c r="AT339" s="4">
        <f t="shared" si="55"/>
        <v>0</v>
      </c>
      <c r="AU339" s="4">
        <f t="shared" si="55"/>
        <v>0</v>
      </c>
      <c r="AV339" s="4">
        <f t="shared" si="55"/>
        <v>0</v>
      </c>
      <c r="AW339" s="4">
        <f t="shared" si="55"/>
        <v>0</v>
      </c>
      <c r="AX339" s="4">
        <f t="shared" si="55"/>
        <v>0</v>
      </c>
      <c r="AY339" s="4">
        <f t="shared" si="55"/>
        <v>0</v>
      </c>
      <c r="AZ339" s="4">
        <f t="shared" si="55"/>
        <v>0</v>
      </c>
      <c r="BA339" s="4">
        <f t="shared" si="55"/>
        <v>0</v>
      </c>
      <c r="BB339" s="4">
        <f t="shared" si="55"/>
        <v>0</v>
      </c>
      <c r="BC339" s="4">
        <f t="shared" si="55"/>
        <v>0</v>
      </c>
      <c r="BD339" s="4">
        <f t="shared" si="55"/>
        <v>0</v>
      </c>
      <c r="BE339" s="4">
        <f t="shared" si="55"/>
        <v>0</v>
      </c>
      <c r="BF339" s="4" t="e">
        <f t="shared" si="55"/>
        <v>#DIV/0!</v>
      </c>
      <c r="BG339" s="4">
        <f t="shared" si="55"/>
        <v>0</v>
      </c>
      <c r="BH339" s="4">
        <f t="shared" si="55"/>
        <v>0</v>
      </c>
      <c r="BI339" s="4">
        <f t="shared" si="55"/>
        <v>0</v>
      </c>
      <c r="BJ339" s="4">
        <f t="shared" si="55"/>
        <v>0</v>
      </c>
      <c r="BK339" s="4"/>
      <c r="BL339" s="4">
        <f t="shared" si="55"/>
        <v>0</v>
      </c>
      <c r="BM339" s="4" t="e">
        <f t="shared" si="55"/>
        <v>#DIV/0!</v>
      </c>
      <c r="BN339" s="4">
        <f t="shared" si="55"/>
        <v>0</v>
      </c>
      <c r="BO339" s="4">
        <f t="shared" si="55"/>
        <v>0</v>
      </c>
      <c r="BP339" s="4">
        <f t="shared" si="55"/>
        <v>0</v>
      </c>
      <c r="BQ339" s="4">
        <f t="shared" ref="BQ339:EB339" si="56">BQ325/BQ332</f>
        <v>0</v>
      </c>
      <c r="BR339" s="4"/>
      <c r="BS339" s="14"/>
      <c r="BT339" s="4">
        <f t="shared" si="56"/>
        <v>0.1</v>
      </c>
      <c r="BU339" s="4">
        <f t="shared" si="56"/>
        <v>0</v>
      </c>
      <c r="BV339" s="4">
        <f t="shared" si="56"/>
        <v>0.9</v>
      </c>
      <c r="BW339" s="14"/>
      <c r="BX339" s="14"/>
      <c r="BY339" s="14"/>
      <c r="BZ339" s="14"/>
      <c r="CA339" s="4">
        <f t="shared" si="56"/>
        <v>0</v>
      </c>
      <c r="CB339" s="4">
        <f t="shared" si="56"/>
        <v>0</v>
      </c>
      <c r="CC339" s="4">
        <f t="shared" si="56"/>
        <v>0</v>
      </c>
      <c r="CD339" s="4">
        <f t="shared" si="56"/>
        <v>0</v>
      </c>
      <c r="CE339" s="4">
        <f t="shared" si="56"/>
        <v>0</v>
      </c>
      <c r="CF339" s="4">
        <f t="shared" si="56"/>
        <v>0</v>
      </c>
      <c r="CG339" s="4">
        <f t="shared" si="56"/>
        <v>0</v>
      </c>
      <c r="CH339" s="4">
        <f t="shared" si="56"/>
        <v>0</v>
      </c>
      <c r="CI339" s="4">
        <f t="shared" si="56"/>
        <v>0</v>
      </c>
      <c r="CJ339" s="4"/>
      <c r="CK339" s="4"/>
      <c r="CL339" s="4">
        <f t="shared" si="56"/>
        <v>0</v>
      </c>
      <c r="CM339" s="4" t="e">
        <f t="shared" si="56"/>
        <v>#DIV/0!</v>
      </c>
      <c r="CN339" s="4">
        <f t="shared" si="56"/>
        <v>0</v>
      </c>
      <c r="CO339" s="4" t="e">
        <f t="shared" si="56"/>
        <v>#DIV/0!</v>
      </c>
      <c r="CP339" s="4">
        <f t="shared" si="56"/>
        <v>0</v>
      </c>
      <c r="CQ339" s="4" t="e">
        <f t="shared" si="56"/>
        <v>#DIV/0!</v>
      </c>
      <c r="CR339" s="4">
        <f t="shared" si="56"/>
        <v>0</v>
      </c>
      <c r="CS339" s="4" t="e">
        <f t="shared" si="56"/>
        <v>#DIV/0!</v>
      </c>
      <c r="CT339" s="17">
        <f t="shared" si="56"/>
        <v>0.23333333333333334</v>
      </c>
      <c r="CU339" s="17">
        <f t="shared" si="56"/>
        <v>0.31034482758620691</v>
      </c>
      <c r="CV339" s="17">
        <f t="shared" si="56"/>
        <v>0.13793103448275862</v>
      </c>
      <c r="CW339" s="17">
        <f t="shared" si="56"/>
        <v>0.1</v>
      </c>
      <c r="CX339" s="17">
        <f t="shared" si="56"/>
        <v>0.17241379310344829</v>
      </c>
      <c r="CY339" s="17">
        <f t="shared" si="56"/>
        <v>0.21428571428571427</v>
      </c>
      <c r="CZ339" s="17">
        <f t="shared" si="56"/>
        <v>0.17857142857142858</v>
      </c>
      <c r="DA339" s="17">
        <f t="shared" si="56"/>
        <v>6.6666666666666666E-2</v>
      </c>
      <c r="DB339" s="17">
        <f t="shared" si="56"/>
        <v>0</v>
      </c>
      <c r="DC339" s="17">
        <f t="shared" si="56"/>
        <v>6.8965517241379309E-2</v>
      </c>
      <c r="DD339" s="4">
        <f t="shared" si="56"/>
        <v>0</v>
      </c>
      <c r="DE339" s="4">
        <f t="shared" si="56"/>
        <v>0</v>
      </c>
      <c r="DF339" s="4">
        <f t="shared" si="56"/>
        <v>0</v>
      </c>
      <c r="DG339" s="4">
        <f t="shared" si="56"/>
        <v>0</v>
      </c>
      <c r="DH339" s="4">
        <f t="shared" si="56"/>
        <v>0</v>
      </c>
      <c r="DI339" s="4">
        <f t="shared" si="56"/>
        <v>0</v>
      </c>
      <c r="DJ339" s="4">
        <f t="shared" si="56"/>
        <v>0</v>
      </c>
      <c r="DK339" s="4">
        <f t="shared" si="56"/>
        <v>0</v>
      </c>
      <c r="DL339" s="4"/>
      <c r="DM339" s="4"/>
      <c r="DN339" s="4"/>
      <c r="DO339" s="14">
        <f t="shared" si="56"/>
        <v>0.44117647058823528</v>
      </c>
      <c r="DP339" s="14">
        <f t="shared" si="56"/>
        <v>0.41176470588235292</v>
      </c>
      <c r="DQ339" s="14">
        <f t="shared" si="56"/>
        <v>0.17647058823529413</v>
      </c>
      <c r="DR339" s="14">
        <f t="shared" si="56"/>
        <v>0.3235294117647059</v>
      </c>
      <c r="DS339" s="4">
        <f t="shared" si="56"/>
        <v>0</v>
      </c>
      <c r="DT339" s="4">
        <f t="shared" si="56"/>
        <v>0</v>
      </c>
      <c r="DU339" s="4">
        <f t="shared" si="56"/>
        <v>0</v>
      </c>
      <c r="DV339" s="4">
        <f t="shared" si="56"/>
        <v>0</v>
      </c>
      <c r="DW339" s="4">
        <f t="shared" si="56"/>
        <v>0</v>
      </c>
      <c r="DX339" s="4" t="e">
        <f t="shared" si="56"/>
        <v>#DIV/0!</v>
      </c>
      <c r="DY339" s="4">
        <f t="shared" si="56"/>
        <v>0</v>
      </c>
      <c r="DZ339" s="4">
        <f t="shared" si="56"/>
        <v>0</v>
      </c>
      <c r="EA339" s="4">
        <f t="shared" si="56"/>
        <v>0</v>
      </c>
      <c r="EB339" s="4">
        <f t="shared" si="56"/>
        <v>0</v>
      </c>
      <c r="EC339" s="4" t="e">
        <f t="shared" ref="EC339:EI339" si="57">EC325/EC332</f>
        <v>#DIV/0!</v>
      </c>
      <c r="ED339" s="4">
        <f t="shared" si="57"/>
        <v>0</v>
      </c>
      <c r="EE339" s="4">
        <f t="shared" si="57"/>
        <v>0</v>
      </c>
      <c r="EF339" s="4">
        <f t="shared" si="57"/>
        <v>0.24</v>
      </c>
      <c r="EG339" s="4"/>
      <c r="EH339" s="4">
        <f t="shared" si="57"/>
        <v>0</v>
      </c>
      <c r="EI339" s="4">
        <f t="shared" si="57"/>
        <v>0</v>
      </c>
      <c r="EJ339" s="4"/>
    </row>
    <row r="340" spans="1:140" x14ac:dyDescent="0.25">
      <c r="A340" s="11">
        <v>4</v>
      </c>
      <c r="D340" s="4">
        <f>D326/D332</f>
        <v>0.29411764705882354</v>
      </c>
      <c r="E340" s="4">
        <f t="shared" ref="E340:BP340" si="58">E326/E332</f>
        <v>5.8823529411764705E-2</v>
      </c>
      <c r="F340" s="4">
        <f t="shared" si="58"/>
        <v>0.23529411764705882</v>
      </c>
      <c r="G340" s="4">
        <f t="shared" si="58"/>
        <v>0.14705882352941177</v>
      </c>
      <c r="H340" s="4">
        <f t="shared" si="58"/>
        <v>0.3235294117647059</v>
      </c>
      <c r="I340" s="4">
        <f t="shared" si="58"/>
        <v>0.14705882352941177</v>
      </c>
      <c r="J340" s="4">
        <f t="shared" si="58"/>
        <v>0</v>
      </c>
      <c r="K340" s="4">
        <f t="shared" si="58"/>
        <v>0</v>
      </c>
      <c r="S340" s="4">
        <f t="shared" si="58"/>
        <v>0</v>
      </c>
      <c r="T340" s="4" t="e">
        <f t="shared" si="58"/>
        <v>#DIV/0!</v>
      </c>
      <c r="U340" s="4"/>
      <c r="V340" s="4">
        <f t="shared" si="58"/>
        <v>0</v>
      </c>
      <c r="W340" s="4">
        <f t="shared" si="58"/>
        <v>0</v>
      </c>
      <c r="X340" s="4" t="e">
        <f t="shared" si="58"/>
        <v>#DIV/0!</v>
      </c>
      <c r="Y340" s="4">
        <f t="shared" si="58"/>
        <v>0</v>
      </c>
      <c r="Z340" s="4" t="e">
        <f t="shared" si="58"/>
        <v>#DIV/0!</v>
      </c>
      <c r="AA340" s="4">
        <f t="shared" si="58"/>
        <v>0</v>
      </c>
      <c r="AB340" s="4">
        <f t="shared" si="58"/>
        <v>0</v>
      </c>
      <c r="AC340" s="4" t="e">
        <f t="shared" si="58"/>
        <v>#DIV/0!</v>
      </c>
      <c r="AD340" s="4">
        <f t="shared" si="58"/>
        <v>0</v>
      </c>
      <c r="AE340" s="4">
        <f t="shared" si="58"/>
        <v>0</v>
      </c>
      <c r="AF340" s="4" t="e">
        <f t="shared" si="58"/>
        <v>#DIV/0!</v>
      </c>
      <c r="AG340" s="4" t="e">
        <f t="shared" si="58"/>
        <v>#DIV/0!</v>
      </c>
      <c r="AH340" s="4">
        <f t="shared" si="58"/>
        <v>0</v>
      </c>
      <c r="AI340" s="4"/>
      <c r="AJ340" s="4">
        <f t="shared" si="58"/>
        <v>0</v>
      </c>
      <c r="AK340" s="4"/>
      <c r="AL340" s="17">
        <f t="shared" si="58"/>
        <v>0.47058823529411764</v>
      </c>
      <c r="AM340" s="14">
        <f t="shared" si="58"/>
        <v>0.17647058823529413</v>
      </c>
      <c r="AN340" s="4">
        <f t="shared" si="58"/>
        <v>0</v>
      </c>
      <c r="AO340" s="4"/>
      <c r="AP340" s="4">
        <f t="shared" si="58"/>
        <v>0</v>
      </c>
      <c r="AQ340" s="4">
        <f t="shared" si="58"/>
        <v>0</v>
      </c>
      <c r="AR340" s="4">
        <f t="shared" si="58"/>
        <v>0</v>
      </c>
      <c r="AS340" s="4">
        <f t="shared" si="58"/>
        <v>0</v>
      </c>
      <c r="AT340" s="4">
        <f t="shared" si="58"/>
        <v>0</v>
      </c>
      <c r="AU340" s="4">
        <f t="shared" si="58"/>
        <v>0</v>
      </c>
      <c r="AV340" s="4">
        <f t="shared" si="58"/>
        <v>0</v>
      </c>
      <c r="AW340" s="4">
        <f t="shared" si="58"/>
        <v>0</v>
      </c>
      <c r="AX340" s="4">
        <f t="shared" si="58"/>
        <v>0</v>
      </c>
      <c r="AY340" s="4">
        <f t="shared" si="58"/>
        <v>0</v>
      </c>
      <c r="AZ340" s="4">
        <f t="shared" si="58"/>
        <v>0</v>
      </c>
      <c r="BA340" s="4">
        <f t="shared" si="58"/>
        <v>0</v>
      </c>
      <c r="BB340" s="4">
        <f t="shared" si="58"/>
        <v>0</v>
      </c>
      <c r="BC340" s="4">
        <f t="shared" si="58"/>
        <v>0</v>
      </c>
      <c r="BD340" s="4">
        <f t="shared" si="58"/>
        <v>0</v>
      </c>
      <c r="BE340" s="4">
        <f t="shared" si="58"/>
        <v>0</v>
      </c>
      <c r="BF340" s="4" t="e">
        <f t="shared" si="58"/>
        <v>#DIV/0!</v>
      </c>
      <c r="BG340" s="4">
        <f t="shared" si="58"/>
        <v>0</v>
      </c>
      <c r="BH340" s="4">
        <f t="shared" si="58"/>
        <v>0</v>
      </c>
      <c r="BI340" s="4">
        <f t="shared" si="58"/>
        <v>0</v>
      </c>
      <c r="BJ340" s="4">
        <f t="shared" si="58"/>
        <v>0</v>
      </c>
      <c r="BK340" s="4"/>
      <c r="BL340" s="4">
        <f t="shared" si="58"/>
        <v>0</v>
      </c>
      <c r="BM340" s="4" t="e">
        <f t="shared" si="58"/>
        <v>#DIV/0!</v>
      </c>
      <c r="BN340" s="4">
        <f t="shared" si="58"/>
        <v>0</v>
      </c>
      <c r="BO340" s="4">
        <f t="shared" si="58"/>
        <v>0</v>
      </c>
      <c r="BP340" s="4">
        <f t="shared" si="58"/>
        <v>0</v>
      </c>
      <c r="BQ340" s="4">
        <f t="shared" ref="BQ340:EB340" si="59">BQ326/BQ332</f>
        <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f t="shared" si="59"/>
        <v>0</v>
      </c>
      <c r="CG340" s="4">
        <f t="shared" si="59"/>
        <v>0</v>
      </c>
      <c r="CH340" s="4">
        <f t="shared" si="59"/>
        <v>0</v>
      </c>
      <c r="CI340" s="4">
        <f t="shared" si="59"/>
        <v>0</v>
      </c>
      <c r="CJ340" s="4"/>
      <c r="CK340" s="4"/>
      <c r="CL340" s="4">
        <f t="shared" si="59"/>
        <v>0</v>
      </c>
      <c r="CM340" s="4" t="e">
        <f t="shared" si="59"/>
        <v>#DIV/0!</v>
      </c>
      <c r="CN340" s="4">
        <f t="shared" si="59"/>
        <v>0</v>
      </c>
      <c r="CO340" s="4" t="e">
        <f t="shared" si="59"/>
        <v>#DIV/0!</v>
      </c>
      <c r="CP340" s="4">
        <f t="shared" si="59"/>
        <v>0</v>
      </c>
      <c r="CQ340" s="4" t="e">
        <f t="shared" si="59"/>
        <v>#DIV/0!</v>
      </c>
      <c r="CR340" s="4">
        <f t="shared" si="59"/>
        <v>0</v>
      </c>
      <c r="CS340" s="4" t="e">
        <f t="shared" si="59"/>
        <v>#DIV/0!</v>
      </c>
      <c r="CT340" s="17">
        <f t="shared" si="59"/>
        <v>0</v>
      </c>
      <c r="CU340" s="17">
        <f t="shared" si="59"/>
        <v>0.27586206896551724</v>
      </c>
      <c r="CV340" s="17">
        <f t="shared" si="59"/>
        <v>0</v>
      </c>
      <c r="CW340" s="17">
        <f t="shared" si="59"/>
        <v>0.13333333333333333</v>
      </c>
      <c r="CX340" s="17">
        <f t="shared" si="59"/>
        <v>0.17241379310344829</v>
      </c>
      <c r="CY340" s="17">
        <f t="shared" si="59"/>
        <v>0.10714285714285714</v>
      </c>
      <c r="CZ340" s="17">
        <f t="shared" si="59"/>
        <v>7.1428571428571425E-2</v>
      </c>
      <c r="DA340" s="17">
        <f t="shared" si="59"/>
        <v>0</v>
      </c>
      <c r="DB340" s="17">
        <f t="shared" si="59"/>
        <v>0</v>
      </c>
      <c r="DC340" s="17">
        <f t="shared" si="59"/>
        <v>0.10344827586206896</v>
      </c>
      <c r="DD340" s="4">
        <f t="shared" si="59"/>
        <v>0</v>
      </c>
      <c r="DE340" s="4">
        <f t="shared" si="59"/>
        <v>0</v>
      </c>
      <c r="DF340" s="4">
        <f t="shared" si="59"/>
        <v>0</v>
      </c>
      <c r="DG340" s="4">
        <f t="shared" si="59"/>
        <v>0</v>
      </c>
      <c r="DH340" s="4">
        <f t="shared" si="59"/>
        <v>0</v>
      </c>
      <c r="DI340" s="4">
        <f t="shared" si="59"/>
        <v>0</v>
      </c>
      <c r="DJ340" s="4">
        <f t="shared" si="59"/>
        <v>0</v>
      </c>
      <c r="DK340" s="4">
        <f t="shared" si="59"/>
        <v>0</v>
      </c>
      <c r="DL340" s="4"/>
      <c r="DM340" s="4"/>
      <c r="DN340" s="4"/>
      <c r="DO340" s="14">
        <f t="shared" si="59"/>
        <v>0.26470588235294118</v>
      </c>
      <c r="DP340" s="14">
        <f t="shared" si="59"/>
        <v>0.44117647058823528</v>
      </c>
      <c r="DQ340" s="14">
        <f t="shared" si="59"/>
        <v>0.3235294117647059</v>
      </c>
      <c r="DR340" s="14">
        <f t="shared" si="59"/>
        <v>8.8235294117647065E-2</v>
      </c>
      <c r="DS340" s="4">
        <f t="shared" si="59"/>
        <v>0</v>
      </c>
      <c r="DT340" s="4">
        <f t="shared" si="59"/>
        <v>0</v>
      </c>
      <c r="DU340" s="4">
        <f t="shared" si="59"/>
        <v>0</v>
      </c>
      <c r="DV340" s="4">
        <f t="shared" si="59"/>
        <v>0</v>
      </c>
      <c r="DW340" s="4">
        <f t="shared" si="59"/>
        <v>0</v>
      </c>
      <c r="DX340" s="4" t="e">
        <f t="shared" si="59"/>
        <v>#DIV/0!</v>
      </c>
      <c r="DY340" s="4">
        <f t="shared" si="59"/>
        <v>0</v>
      </c>
      <c r="DZ340" s="4">
        <f t="shared" si="59"/>
        <v>0</v>
      </c>
      <c r="EA340" s="4">
        <f t="shared" si="59"/>
        <v>0</v>
      </c>
      <c r="EB340" s="4">
        <f t="shared" si="59"/>
        <v>0</v>
      </c>
      <c r="EC340" s="4" t="e">
        <f t="shared" ref="EC340:EI340" si="60">EC326/EC332</f>
        <v>#DIV/0!</v>
      </c>
      <c r="ED340" s="4">
        <f t="shared" si="60"/>
        <v>0</v>
      </c>
      <c r="EE340" s="4">
        <f t="shared" si="60"/>
        <v>0</v>
      </c>
      <c r="EF340" s="4">
        <f t="shared" si="60"/>
        <v>0.36</v>
      </c>
      <c r="EG340" s="4"/>
      <c r="EH340" s="4">
        <f t="shared" si="60"/>
        <v>0</v>
      </c>
      <c r="EI340" s="4">
        <f t="shared" si="60"/>
        <v>0</v>
      </c>
      <c r="EJ340" s="4"/>
    </row>
    <row r="341" spans="1:140" x14ac:dyDescent="0.25">
      <c r="A341" s="11">
        <v>5</v>
      </c>
      <c r="D341" s="4">
        <f>D327/D332</f>
        <v>0.11764705882352941</v>
      </c>
      <c r="E341" s="4">
        <f t="shared" ref="E341:BP341" si="61">E327/E332</f>
        <v>0</v>
      </c>
      <c r="F341" s="4">
        <f t="shared" si="61"/>
        <v>0.14705882352941177</v>
      </c>
      <c r="G341" s="4">
        <f t="shared" si="61"/>
        <v>0.17647058823529413</v>
      </c>
      <c r="H341" s="4">
        <f t="shared" si="61"/>
        <v>0</v>
      </c>
      <c r="I341" s="4">
        <f t="shared" si="61"/>
        <v>8.8235294117647065E-2</v>
      </c>
      <c r="J341" s="4">
        <f t="shared" si="61"/>
        <v>0</v>
      </c>
      <c r="K341" s="4">
        <f t="shared" si="61"/>
        <v>0</v>
      </c>
      <c r="S341" s="4">
        <f t="shared" si="61"/>
        <v>5.8823529411764705E-2</v>
      </c>
      <c r="T341" s="4" t="e">
        <f t="shared" si="61"/>
        <v>#DIV/0!</v>
      </c>
      <c r="U341" s="4"/>
      <c r="V341" s="4">
        <f t="shared" si="61"/>
        <v>0</v>
      </c>
      <c r="W341" s="4">
        <f t="shared" si="61"/>
        <v>0</v>
      </c>
      <c r="X341" s="4" t="e">
        <f t="shared" si="61"/>
        <v>#DIV/0!</v>
      </c>
      <c r="Y341" s="4">
        <f t="shared" si="61"/>
        <v>0</v>
      </c>
      <c r="Z341" s="4" t="e">
        <f t="shared" si="61"/>
        <v>#DIV/0!</v>
      </c>
      <c r="AA341" s="4">
        <f t="shared" si="61"/>
        <v>0</v>
      </c>
      <c r="AB341" s="4">
        <f t="shared" si="61"/>
        <v>0</v>
      </c>
      <c r="AC341" s="4" t="e">
        <f t="shared" si="61"/>
        <v>#DIV/0!</v>
      </c>
      <c r="AD341" s="4">
        <f t="shared" si="61"/>
        <v>0</v>
      </c>
      <c r="AE341" s="4">
        <f t="shared" si="61"/>
        <v>0</v>
      </c>
      <c r="AF341" s="4" t="e">
        <f t="shared" si="61"/>
        <v>#DIV/0!</v>
      </c>
      <c r="AG341" s="4" t="e">
        <f t="shared" si="61"/>
        <v>#DIV/0!</v>
      </c>
      <c r="AH341" s="4">
        <f t="shared" si="61"/>
        <v>0</v>
      </c>
      <c r="AI341" s="4"/>
      <c r="AJ341" s="4">
        <f t="shared" si="61"/>
        <v>0</v>
      </c>
      <c r="AK341" s="4"/>
      <c r="AL341" s="17">
        <f t="shared" si="61"/>
        <v>0.11764705882352941</v>
      </c>
      <c r="AM341" s="14">
        <f t="shared" si="61"/>
        <v>0.44117647058823528</v>
      </c>
      <c r="AN341" s="4">
        <f t="shared" si="61"/>
        <v>0</v>
      </c>
      <c r="AO341" s="4"/>
      <c r="AP341" s="4">
        <f t="shared" si="61"/>
        <v>0</v>
      </c>
      <c r="AQ341" s="4">
        <f t="shared" si="61"/>
        <v>0</v>
      </c>
      <c r="AR341" s="4">
        <f t="shared" si="61"/>
        <v>0</v>
      </c>
      <c r="AS341" s="4">
        <f t="shared" si="61"/>
        <v>0</v>
      </c>
      <c r="AT341" s="4">
        <f t="shared" si="61"/>
        <v>0</v>
      </c>
      <c r="AU341" s="4">
        <f t="shared" si="61"/>
        <v>0</v>
      </c>
      <c r="AV341" s="4">
        <f t="shared" si="61"/>
        <v>0</v>
      </c>
      <c r="AW341" s="4">
        <f t="shared" si="61"/>
        <v>0</v>
      </c>
      <c r="AX341" s="4">
        <f t="shared" si="61"/>
        <v>0</v>
      </c>
      <c r="AY341" s="4">
        <f t="shared" si="61"/>
        <v>0</v>
      </c>
      <c r="AZ341" s="4">
        <f t="shared" si="61"/>
        <v>0</v>
      </c>
      <c r="BA341" s="4">
        <f t="shared" si="61"/>
        <v>0</v>
      </c>
      <c r="BB341" s="4">
        <f t="shared" si="61"/>
        <v>0</v>
      </c>
      <c r="BC341" s="4">
        <f t="shared" si="61"/>
        <v>0</v>
      </c>
      <c r="BD341" s="4">
        <f t="shared" si="61"/>
        <v>0</v>
      </c>
      <c r="BE341" s="4">
        <f t="shared" si="61"/>
        <v>0</v>
      </c>
      <c r="BF341" s="4" t="e">
        <f t="shared" si="61"/>
        <v>#DIV/0!</v>
      </c>
      <c r="BG341" s="4">
        <f t="shared" si="61"/>
        <v>0</v>
      </c>
      <c r="BH341" s="4">
        <f t="shared" si="61"/>
        <v>0</v>
      </c>
      <c r="BI341" s="4">
        <f t="shared" si="61"/>
        <v>0</v>
      </c>
      <c r="BJ341" s="4">
        <f t="shared" si="61"/>
        <v>0</v>
      </c>
      <c r="BK341" s="4"/>
      <c r="BL341" s="4">
        <f t="shared" si="61"/>
        <v>0</v>
      </c>
      <c r="BM341" s="4" t="e">
        <f t="shared" si="61"/>
        <v>#DIV/0!</v>
      </c>
      <c r="BN341" s="4">
        <f t="shared" si="61"/>
        <v>0</v>
      </c>
      <c r="BO341" s="4">
        <f t="shared" si="61"/>
        <v>0</v>
      </c>
      <c r="BP341" s="4">
        <f t="shared" si="61"/>
        <v>0</v>
      </c>
      <c r="BQ341" s="4">
        <f t="shared" ref="BQ341:EB341" si="62">BQ327/BQ332</f>
        <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f t="shared" si="62"/>
        <v>0</v>
      </c>
      <c r="CG341" s="4">
        <f t="shared" si="62"/>
        <v>0</v>
      </c>
      <c r="CH341" s="4">
        <f t="shared" si="62"/>
        <v>0</v>
      </c>
      <c r="CI341" s="4">
        <f t="shared" si="62"/>
        <v>0</v>
      </c>
      <c r="CJ341" s="4"/>
      <c r="CK341" s="4"/>
      <c r="CL341" s="4">
        <f t="shared" si="62"/>
        <v>0</v>
      </c>
      <c r="CM341" s="4" t="e">
        <f t="shared" si="62"/>
        <v>#DIV/0!</v>
      </c>
      <c r="CN341" s="4">
        <f t="shared" si="62"/>
        <v>0</v>
      </c>
      <c r="CO341" s="4" t="e">
        <f t="shared" si="62"/>
        <v>#DIV/0!</v>
      </c>
      <c r="CP341" s="4">
        <f t="shared" si="62"/>
        <v>0</v>
      </c>
      <c r="CQ341" s="4" t="e">
        <f t="shared" si="62"/>
        <v>#DIV/0!</v>
      </c>
      <c r="CR341" s="4">
        <f t="shared" si="62"/>
        <v>0</v>
      </c>
      <c r="CS341" s="4" t="e">
        <f t="shared" si="62"/>
        <v>#DIV/0!</v>
      </c>
      <c r="CT341" s="17">
        <f t="shared" si="62"/>
        <v>3.3333333333333333E-2</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f t="shared" si="62"/>
        <v>0</v>
      </c>
      <c r="DI341" s="4">
        <f t="shared" si="62"/>
        <v>0</v>
      </c>
      <c r="DJ341" s="4">
        <f t="shared" si="62"/>
        <v>0</v>
      </c>
      <c r="DK341" s="4">
        <f t="shared" si="62"/>
        <v>0</v>
      </c>
      <c r="DL341" s="4"/>
      <c r="DM341" s="4"/>
      <c r="DN341" s="4"/>
      <c r="DO341" s="14">
        <f t="shared" si="62"/>
        <v>0</v>
      </c>
      <c r="DP341" s="14">
        <f t="shared" si="62"/>
        <v>0</v>
      </c>
      <c r="DQ341" s="14">
        <f t="shared" si="62"/>
        <v>0</v>
      </c>
      <c r="DR341" s="14">
        <f t="shared" si="62"/>
        <v>0.11764705882352941</v>
      </c>
      <c r="DS341" s="4">
        <f t="shared" si="62"/>
        <v>0</v>
      </c>
      <c r="DT341" s="4">
        <f t="shared" si="62"/>
        <v>0</v>
      </c>
      <c r="DU341" s="4">
        <f t="shared" si="62"/>
        <v>0</v>
      </c>
      <c r="DV341" s="4">
        <f t="shared" si="62"/>
        <v>0</v>
      </c>
      <c r="DW341" s="4">
        <f t="shared" si="62"/>
        <v>0</v>
      </c>
      <c r="DX341" s="4" t="e">
        <f t="shared" si="62"/>
        <v>#DIV/0!</v>
      </c>
      <c r="DY341" s="4">
        <f t="shared" si="62"/>
        <v>0</v>
      </c>
      <c r="DZ341" s="4">
        <f t="shared" si="62"/>
        <v>0</v>
      </c>
      <c r="EA341" s="4">
        <f t="shared" si="62"/>
        <v>0</v>
      </c>
      <c r="EB341" s="4">
        <f t="shared" si="62"/>
        <v>0</v>
      </c>
      <c r="EC341" s="4" t="e">
        <f t="shared" ref="EC341:EI341" si="63">EC327/EC332</f>
        <v>#DIV/0!</v>
      </c>
      <c r="ED341" s="4">
        <f t="shared" si="63"/>
        <v>0</v>
      </c>
      <c r="EE341" s="4">
        <f t="shared" si="63"/>
        <v>0</v>
      </c>
      <c r="EF341" s="4">
        <f t="shared" si="63"/>
        <v>0.2</v>
      </c>
      <c r="EG341" s="4"/>
      <c r="EH341" s="4">
        <f t="shared" si="63"/>
        <v>0</v>
      </c>
      <c r="EI341" s="4">
        <f t="shared" si="63"/>
        <v>0</v>
      </c>
      <c r="EJ341" s="4"/>
    </row>
    <row r="342" spans="1:140" x14ac:dyDescent="0.25">
      <c r="A342" s="11">
        <v>6</v>
      </c>
      <c r="D342" s="4">
        <f>D328/D332</f>
        <v>0</v>
      </c>
      <c r="E342" s="4">
        <f t="shared" ref="E342:BP342" si="64">E328/E332</f>
        <v>0</v>
      </c>
      <c r="F342" s="4">
        <f t="shared" si="64"/>
        <v>0.38235294117647056</v>
      </c>
      <c r="G342" s="4">
        <f t="shared" si="64"/>
        <v>5.8823529411764705E-2</v>
      </c>
      <c r="H342" s="4">
        <f t="shared" si="64"/>
        <v>0</v>
      </c>
      <c r="I342" s="4">
        <f t="shared" si="64"/>
        <v>8.8235294117647065E-2</v>
      </c>
      <c r="J342" s="4">
        <f t="shared" si="64"/>
        <v>0</v>
      </c>
      <c r="K342" s="4">
        <f t="shared" si="64"/>
        <v>0</v>
      </c>
      <c r="S342" s="4">
        <f t="shared" si="64"/>
        <v>0</v>
      </c>
      <c r="T342" s="4" t="e">
        <f t="shared" si="64"/>
        <v>#DIV/0!</v>
      </c>
      <c r="U342" s="4"/>
      <c r="V342" s="4">
        <f t="shared" si="64"/>
        <v>0</v>
      </c>
      <c r="W342" s="4">
        <f t="shared" si="64"/>
        <v>0</v>
      </c>
      <c r="X342" s="4" t="e">
        <f t="shared" si="64"/>
        <v>#DIV/0!</v>
      </c>
      <c r="Y342" s="4">
        <f t="shared" si="64"/>
        <v>0</v>
      </c>
      <c r="Z342" s="4" t="e">
        <f t="shared" si="64"/>
        <v>#DIV/0!</v>
      </c>
      <c r="AA342" s="4">
        <f t="shared" si="64"/>
        <v>0</v>
      </c>
      <c r="AB342" s="4">
        <f t="shared" si="64"/>
        <v>0</v>
      </c>
      <c r="AC342" s="4" t="e">
        <f t="shared" si="64"/>
        <v>#DIV/0!</v>
      </c>
      <c r="AD342" s="4">
        <f t="shared" si="64"/>
        <v>0</v>
      </c>
      <c r="AE342" s="4">
        <f t="shared" si="64"/>
        <v>0</v>
      </c>
      <c r="AF342" s="4" t="e">
        <f t="shared" si="64"/>
        <v>#DIV/0!</v>
      </c>
      <c r="AG342" s="4" t="e">
        <f t="shared" si="64"/>
        <v>#DIV/0!</v>
      </c>
      <c r="AH342" s="4">
        <f t="shared" si="64"/>
        <v>0</v>
      </c>
      <c r="AI342" s="4"/>
      <c r="AJ342" s="4">
        <f t="shared" si="64"/>
        <v>0</v>
      </c>
      <c r="AK342" s="4"/>
      <c r="AL342" s="17">
        <f t="shared" si="64"/>
        <v>0</v>
      </c>
      <c r="AM342" s="14">
        <f t="shared" si="64"/>
        <v>0</v>
      </c>
      <c r="AN342" s="4">
        <f t="shared" si="64"/>
        <v>0</v>
      </c>
      <c r="AO342" s="4"/>
      <c r="AP342" s="4">
        <f t="shared" si="64"/>
        <v>0</v>
      </c>
      <c r="AQ342" s="4">
        <f t="shared" si="64"/>
        <v>0</v>
      </c>
      <c r="AR342" s="4">
        <f t="shared" si="64"/>
        <v>0</v>
      </c>
      <c r="AS342" s="4">
        <f t="shared" si="64"/>
        <v>0</v>
      </c>
      <c r="AT342" s="4">
        <f t="shared" si="64"/>
        <v>0</v>
      </c>
      <c r="AU342" s="4">
        <f t="shared" si="64"/>
        <v>0</v>
      </c>
      <c r="AV342" s="4">
        <f t="shared" si="64"/>
        <v>0</v>
      </c>
      <c r="AW342" s="4">
        <f t="shared" si="64"/>
        <v>0</v>
      </c>
      <c r="AX342" s="4">
        <f t="shared" si="64"/>
        <v>0</v>
      </c>
      <c r="AY342" s="4">
        <f t="shared" si="64"/>
        <v>0</v>
      </c>
      <c r="AZ342" s="4">
        <f t="shared" si="64"/>
        <v>0</v>
      </c>
      <c r="BA342" s="4">
        <f t="shared" si="64"/>
        <v>0</v>
      </c>
      <c r="BB342" s="4">
        <f t="shared" si="64"/>
        <v>0</v>
      </c>
      <c r="BC342" s="4">
        <f t="shared" si="64"/>
        <v>0</v>
      </c>
      <c r="BD342" s="4">
        <f t="shared" si="64"/>
        <v>0</v>
      </c>
      <c r="BE342" s="4">
        <f t="shared" si="64"/>
        <v>0</v>
      </c>
      <c r="BF342" s="4" t="e">
        <f t="shared" si="64"/>
        <v>#DIV/0!</v>
      </c>
      <c r="BG342" s="4">
        <f t="shared" si="64"/>
        <v>0</v>
      </c>
      <c r="BH342" s="4">
        <f t="shared" si="64"/>
        <v>0</v>
      </c>
      <c r="BI342" s="4">
        <f t="shared" si="64"/>
        <v>0</v>
      </c>
      <c r="BJ342" s="4">
        <f t="shared" si="64"/>
        <v>0</v>
      </c>
      <c r="BK342" s="4"/>
      <c r="BL342" s="4">
        <f t="shared" si="64"/>
        <v>0</v>
      </c>
      <c r="BM342" s="4" t="e">
        <f t="shared" si="64"/>
        <v>#DIV/0!</v>
      </c>
      <c r="BN342" s="4">
        <f t="shared" si="64"/>
        <v>0</v>
      </c>
      <c r="BO342" s="4">
        <f t="shared" si="64"/>
        <v>0</v>
      </c>
      <c r="BP342" s="4">
        <f t="shared" si="64"/>
        <v>0</v>
      </c>
      <c r="BQ342" s="4">
        <f t="shared" ref="BQ342:EB342" si="65">BQ328/BQ332</f>
        <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f t="shared" si="65"/>
        <v>0</v>
      </c>
      <c r="CG342" s="4">
        <f t="shared" si="65"/>
        <v>0</v>
      </c>
      <c r="CH342" s="4">
        <f t="shared" si="65"/>
        <v>0</v>
      </c>
      <c r="CI342" s="4">
        <f t="shared" si="65"/>
        <v>0</v>
      </c>
      <c r="CJ342" s="4"/>
      <c r="CK342" s="4"/>
      <c r="CL342" s="4">
        <f t="shared" si="65"/>
        <v>0</v>
      </c>
      <c r="CM342" s="4" t="e">
        <f t="shared" si="65"/>
        <v>#DIV/0!</v>
      </c>
      <c r="CN342" s="4">
        <f t="shared" si="65"/>
        <v>0</v>
      </c>
      <c r="CO342" s="4" t="e">
        <f t="shared" si="65"/>
        <v>#DIV/0!</v>
      </c>
      <c r="CP342" s="4">
        <f t="shared" si="65"/>
        <v>0</v>
      </c>
      <c r="CQ342" s="4" t="e">
        <f t="shared" si="65"/>
        <v>#DIV/0!</v>
      </c>
      <c r="CR342" s="4">
        <f t="shared" si="65"/>
        <v>0</v>
      </c>
      <c r="CS342" s="4" t="e">
        <f t="shared" si="65"/>
        <v>#DIV/0!</v>
      </c>
      <c r="CT342" s="17">
        <f t="shared" si="65"/>
        <v>0</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f t="shared" si="65"/>
        <v>0</v>
      </c>
      <c r="DI342" s="4">
        <f t="shared" si="65"/>
        <v>0</v>
      </c>
      <c r="DJ342" s="4">
        <f t="shared" si="65"/>
        <v>0</v>
      </c>
      <c r="DK342" s="4">
        <f t="shared" si="65"/>
        <v>0</v>
      </c>
      <c r="DL342" s="4"/>
      <c r="DM342" s="4"/>
      <c r="DN342" s="4"/>
      <c r="DO342" s="14">
        <f t="shared" si="65"/>
        <v>0</v>
      </c>
      <c r="DP342" s="14">
        <f t="shared" si="65"/>
        <v>0</v>
      </c>
      <c r="DQ342" s="14">
        <f t="shared" si="65"/>
        <v>0</v>
      </c>
      <c r="DR342" s="14">
        <f t="shared" si="65"/>
        <v>0</v>
      </c>
      <c r="DS342" s="4">
        <f t="shared" si="65"/>
        <v>0</v>
      </c>
      <c r="DT342" s="4">
        <f t="shared" si="65"/>
        <v>0</v>
      </c>
      <c r="DU342" s="4">
        <f t="shared" si="65"/>
        <v>0</v>
      </c>
      <c r="DV342" s="4">
        <f t="shared" si="65"/>
        <v>0</v>
      </c>
      <c r="DW342" s="4">
        <f t="shared" si="65"/>
        <v>0</v>
      </c>
      <c r="DX342" s="4" t="e">
        <f t="shared" si="65"/>
        <v>#DIV/0!</v>
      </c>
      <c r="DY342" s="4">
        <f t="shared" si="65"/>
        <v>0</v>
      </c>
      <c r="DZ342" s="4">
        <f t="shared" si="65"/>
        <v>0</v>
      </c>
      <c r="EA342" s="4">
        <f t="shared" si="65"/>
        <v>0</v>
      </c>
      <c r="EB342" s="4">
        <f t="shared" si="65"/>
        <v>0</v>
      </c>
      <c r="EC342" s="4" t="e">
        <f t="shared" ref="EC342:EI342" si="66">EC328/EC332</f>
        <v>#DIV/0!</v>
      </c>
      <c r="ED342" s="4">
        <f t="shared" si="66"/>
        <v>0</v>
      </c>
      <c r="EE342" s="4">
        <f t="shared" si="66"/>
        <v>0</v>
      </c>
      <c r="EF342" s="4">
        <f t="shared" si="66"/>
        <v>0.08</v>
      </c>
      <c r="EG342" s="4"/>
      <c r="EH342" s="4">
        <f t="shared" si="66"/>
        <v>0</v>
      </c>
      <c r="EI342" s="4">
        <f t="shared" si="66"/>
        <v>0</v>
      </c>
      <c r="EJ342" s="4"/>
    </row>
    <row r="343" spans="1:140" x14ac:dyDescent="0.25">
      <c r="A343" s="11">
        <v>7</v>
      </c>
      <c r="D343" s="4">
        <f>D329/D332</f>
        <v>2.9411764705882353E-2</v>
      </c>
      <c r="E343" s="4">
        <f t="shared" ref="E343:BP343" si="67">E329/E332</f>
        <v>0</v>
      </c>
      <c r="F343" s="4">
        <f t="shared" si="67"/>
        <v>0.11764705882352941</v>
      </c>
      <c r="G343" s="4">
        <f t="shared" si="67"/>
        <v>8.8235294117647065E-2</v>
      </c>
      <c r="H343" s="4">
        <f t="shared" si="67"/>
        <v>0</v>
      </c>
      <c r="I343" s="4">
        <f t="shared" si="67"/>
        <v>0</v>
      </c>
      <c r="J343" s="4">
        <f t="shared" si="67"/>
        <v>0</v>
      </c>
      <c r="K343" s="4">
        <f t="shared" si="67"/>
        <v>1</v>
      </c>
      <c r="S343" s="4">
        <f t="shared" si="67"/>
        <v>0</v>
      </c>
      <c r="T343" s="4" t="e">
        <f t="shared" si="67"/>
        <v>#DIV/0!</v>
      </c>
      <c r="U343" s="4"/>
      <c r="V343" s="4">
        <f t="shared" si="67"/>
        <v>0</v>
      </c>
      <c r="W343" s="4">
        <f t="shared" si="67"/>
        <v>0</v>
      </c>
      <c r="X343" s="4" t="e">
        <f t="shared" si="67"/>
        <v>#DIV/0!</v>
      </c>
      <c r="Y343" s="4">
        <f t="shared" si="67"/>
        <v>0</v>
      </c>
      <c r="Z343" s="4" t="e">
        <f t="shared" si="67"/>
        <v>#DIV/0!</v>
      </c>
      <c r="AA343" s="4">
        <f t="shared" si="67"/>
        <v>0</v>
      </c>
      <c r="AB343" s="4">
        <f t="shared" si="67"/>
        <v>0</v>
      </c>
      <c r="AC343" s="4" t="e">
        <f t="shared" si="67"/>
        <v>#DIV/0!</v>
      </c>
      <c r="AD343" s="4">
        <f t="shared" si="67"/>
        <v>0</v>
      </c>
      <c r="AE343" s="4">
        <f t="shared" si="67"/>
        <v>0</v>
      </c>
      <c r="AF343" s="4" t="e">
        <f t="shared" si="67"/>
        <v>#DIV/0!</v>
      </c>
      <c r="AG343" s="4" t="e">
        <f t="shared" si="67"/>
        <v>#DIV/0!</v>
      </c>
      <c r="AH343" s="4">
        <f t="shared" si="67"/>
        <v>0</v>
      </c>
      <c r="AI343" s="4"/>
      <c r="AJ343" s="4">
        <f t="shared" si="67"/>
        <v>0</v>
      </c>
      <c r="AK343" s="4"/>
      <c r="AL343" s="17">
        <f t="shared" si="67"/>
        <v>0</v>
      </c>
      <c r="AM343" s="14">
        <f t="shared" si="67"/>
        <v>0</v>
      </c>
      <c r="AN343" s="4">
        <f t="shared" si="67"/>
        <v>0</v>
      </c>
      <c r="AO343" s="4"/>
      <c r="AP343" s="4">
        <f t="shared" si="67"/>
        <v>0</v>
      </c>
      <c r="AQ343" s="4">
        <f t="shared" si="67"/>
        <v>0</v>
      </c>
      <c r="AR343" s="4">
        <f t="shared" si="67"/>
        <v>0</v>
      </c>
      <c r="AS343" s="4">
        <f t="shared" si="67"/>
        <v>0</v>
      </c>
      <c r="AT343" s="4">
        <f t="shared" si="67"/>
        <v>0</v>
      </c>
      <c r="AU343" s="4">
        <f t="shared" si="67"/>
        <v>0</v>
      </c>
      <c r="AV343" s="4">
        <f t="shared" si="67"/>
        <v>0</v>
      </c>
      <c r="AW343" s="4">
        <f t="shared" si="67"/>
        <v>0</v>
      </c>
      <c r="AX343" s="4">
        <f t="shared" si="67"/>
        <v>0</v>
      </c>
      <c r="AY343" s="4">
        <f t="shared" si="67"/>
        <v>0</v>
      </c>
      <c r="AZ343" s="4">
        <f t="shared" si="67"/>
        <v>0</v>
      </c>
      <c r="BA343" s="4">
        <f t="shared" si="67"/>
        <v>0</v>
      </c>
      <c r="BB343" s="4">
        <f t="shared" si="67"/>
        <v>0</v>
      </c>
      <c r="BC343" s="4">
        <f t="shared" si="67"/>
        <v>0</v>
      </c>
      <c r="BD343" s="4">
        <f t="shared" si="67"/>
        <v>0</v>
      </c>
      <c r="BE343" s="4">
        <f t="shared" si="67"/>
        <v>0</v>
      </c>
      <c r="BF343" s="4" t="e">
        <f t="shared" si="67"/>
        <v>#DIV/0!</v>
      </c>
      <c r="BG343" s="4">
        <f t="shared" si="67"/>
        <v>0</v>
      </c>
      <c r="BH343" s="4">
        <f t="shared" si="67"/>
        <v>0</v>
      </c>
      <c r="BI343" s="4">
        <f t="shared" si="67"/>
        <v>0</v>
      </c>
      <c r="BJ343" s="4">
        <f t="shared" si="67"/>
        <v>0</v>
      </c>
      <c r="BK343" s="4"/>
      <c r="BL343" s="4">
        <f t="shared" si="67"/>
        <v>0</v>
      </c>
      <c r="BM343" s="4" t="e">
        <f t="shared" si="67"/>
        <v>#DIV/0!</v>
      </c>
      <c r="BN343" s="4">
        <f t="shared" si="67"/>
        <v>0</v>
      </c>
      <c r="BO343" s="4">
        <f t="shared" si="67"/>
        <v>0</v>
      </c>
      <c r="BP343" s="4">
        <f t="shared" si="67"/>
        <v>0</v>
      </c>
      <c r="BQ343" s="4">
        <f t="shared" ref="BQ343:EB343" si="68">BQ329/BQ332</f>
        <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f t="shared" si="68"/>
        <v>0</v>
      </c>
      <c r="CG343" s="4">
        <f t="shared" si="68"/>
        <v>0</v>
      </c>
      <c r="CH343" s="4">
        <f t="shared" si="68"/>
        <v>0</v>
      </c>
      <c r="CI343" s="4">
        <f t="shared" si="68"/>
        <v>0</v>
      </c>
      <c r="CJ343" s="4"/>
      <c r="CK343" s="4"/>
      <c r="CL343" s="4">
        <f t="shared" si="68"/>
        <v>0</v>
      </c>
      <c r="CM343" s="4" t="e">
        <f t="shared" si="68"/>
        <v>#DIV/0!</v>
      </c>
      <c r="CN343" s="4">
        <f t="shared" si="68"/>
        <v>0</v>
      </c>
      <c r="CO343" s="4" t="e">
        <f t="shared" si="68"/>
        <v>#DIV/0!</v>
      </c>
      <c r="CP343" s="4">
        <f t="shared" si="68"/>
        <v>0</v>
      </c>
      <c r="CQ343" s="4" t="e">
        <f t="shared" si="68"/>
        <v>#DIV/0!</v>
      </c>
      <c r="CR343" s="4">
        <f t="shared" si="68"/>
        <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f t="shared" si="68"/>
        <v>0</v>
      </c>
      <c r="DI343" s="4">
        <f t="shared" si="68"/>
        <v>0</v>
      </c>
      <c r="DJ343" s="4">
        <f t="shared" si="68"/>
        <v>0</v>
      </c>
      <c r="DK343" s="4">
        <f t="shared" si="68"/>
        <v>0</v>
      </c>
      <c r="DL343" s="4"/>
      <c r="DM343" s="4"/>
      <c r="DN343" s="4"/>
      <c r="DO343" s="14">
        <f t="shared" si="68"/>
        <v>0</v>
      </c>
      <c r="DP343" s="14">
        <f t="shared" si="68"/>
        <v>0</v>
      </c>
      <c r="DQ343" s="14">
        <f t="shared" si="68"/>
        <v>0</v>
      </c>
      <c r="DR343" s="14">
        <f t="shared" si="68"/>
        <v>0</v>
      </c>
      <c r="DS343" s="4">
        <f t="shared" si="68"/>
        <v>0</v>
      </c>
      <c r="DT343" s="4">
        <f t="shared" si="68"/>
        <v>0</v>
      </c>
      <c r="DU343" s="4">
        <f t="shared" si="68"/>
        <v>0</v>
      </c>
      <c r="DV343" s="4">
        <f t="shared" si="68"/>
        <v>0</v>
      </c>
      <c r="DW343" s="4">
        <f t="shared" si="68"/>
        <v>0</v>
      </c>
      <c r="DX343" s="4" t="e">
        <f t="shared" si="68"/>
        <v>#DIV/0!</v>
      </c>
      <c r="DY343" s="4">
        <f t="shared" si="68"/>
        <v>0</v>
      </c>
      <c r="DZ343" s="4">
        <f t="shared" si="68"/>
        <v>0</v>
      </c>
      <c r="EA343" s="4">
        <f t="shared" si="68"/>
        <v>0</v>
      </c>
      <c r="EB343" s="4">
        <f t="shared" si="68"/>
        <v>0</v>
      </c>
      <c r="EC343" s="4" t="e">
        <f t="shared" ref="EC343:EI343" si="69">EC329/EC332</f>
        <v>#DIV/0!</v>
      </c>
      <c r="ED343" s="4">
        <f t="shared" si="69"/>
        <v>0</v>
      </c>
      <c r="EE343" s="4">
        <f t="shared" si="69"/>
        <v>0</v>
      </c>
      <c r="EF343" s="4">
        <f t="shared" si="69"/>
        <v>0.12</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1</v>
      </c>
      <c r="H346" s="12">
        <f t="shared" si="70"/>
        <v>1</v>
      </c>
      <c r="I346" s="12">
        <f t="shared" si="70"/>
        <v>1</v>
      </c>
      <c r="J346" s="12">
        <f t="shared" si="70"/>
        <v>1</v>
      </c>
      <c r="K346" s="12">
        <f>SUM(K337:K345)</f>
        <v>1</v>
      </c>
      <c r="S346" s="12">
        <f t="shared" si="70"/>
        <v>1</v>
      </c>
      <c r="T346" s="12" t="e">
        <f t="shared" si="70"/>
        <v>#DIV/0!</v>
      </c>
      <c r="U346" s="12"/>
      <c r="V346" s="12">
        <f t="shared" si="70"/>
        <v>1</v>
      </c>
      <c r="W346" s="12">
        <f t="shared" si="70"/>
        <v>1</v>
      </c>
      <c r="X346" s="12" t="e">
        <f t="shared" si="70"/>
        <v>#DIV/0!</v>
      </c>
      <c r="Y346" s="12">
        <f t="shared" si="70"/>
        <v>1</v>
      </c>
      <c r="Z346" s="12" t="e">
        <f t="shared" si="70"/>
        <v>#DIV/0!</v>
      </c>
      <c r="AA346" s="12">
        <f t="shared" si="70"/>
        <v>1</v>
      </c>
      <c r="AB346" s="12">
        <f t="shared" si="70"/>
        <v>1</v>
      </c>
      <c r="AC346" s="12" t="e">
        <f t="shared" si="70"/>
        <v>#DIV/0!</v>
      </c>
      <c r="AD346" s="12">
        <f t="shared" si="70"/>
        <v>1</v>
      </c>
      <c r="AE346" s="12">
        <f t="shared" si="70"/>
        <v>1</v>
      </c>
      <c r="AF346" s="12" t="e">
        <f t="shared" si="70"/>
        <v>#DIV/0!</v>
      </c>
      <c r="AG346" s="12" t="e">
        <f t="shared" si="70"/>
        <v>#DIV/0!</v>
      </c>
      <c r="AH346" s="12">
        <f t="shared" si="70"/>
        <v>1</v>
      </c>
      <c r="AI346" s="12"/>
      <c r="AJ346" s="12">
        <f t="shared" si="70"/>
        <v>1</v>
      </c>
      <c r="AK346" s="12"/>
      <c r="AL346" s="18">
        <f t="shared" si="70"/>
        <v>1</v>
      </c>
      <c r="AM346" s="15">
        <f t="shared" si="70"/>
        <v>1</v>
      </c>
      <c r="AN346" s="12">
        <f t="shared" si="70"/>
        <v>1</v>
      </c>
      <c r="AO346" s="12"/>
      <c r="AP346" s="12">
        <f t="shared" si="70"/>
        <v>1</v>
      </c>
      <c r="AQ346" s="12">
        <f t="shared" si="70"/>
        <v>1</v>
      </c>
      <c r="AR346" s="12">
        <f t="shared" si="70"/>
        <v>1</v>
      </c>
      <c r="AS346" s="12">
        <f t="shared" si="70"/>
        <v>1</v>
      </c>
      <c r="AT346" s="12">
        <f t="shared" si="70"/>
        <v>1</v>
      </c>
      <c r="AU346" s="12">
        <f t="shared" si="70"/>
        <v>1</v>
      </c>
      <c r="AV346" s="12">
        <f t="shared" si="70"/>
        <v>1</v>
      </c>
      <c r="AW346" s="12">
        <f t="shared" si="70"/>
        <v>1</v>
      </c>
      <c r="AX346" s="12">
        <f t="shared" si="70"/>
        <v>1</v>
      </c>
      <c r="AY346" s="12">
        <f t="shared" si="70"/>
        <v>1</v>
      </c>
      <c r="AZ346" s="12">
        <f t="shared" si="70"/>
        <v>1</v>
      </c>
      <c r="BA346" s="12">
        <f t="shared" si="70"/>
        <v>1</v>
      </c>
      <c r="BB346" s="12">
        <f t="shared" si="70"/>
        <v>1</v>
      </c>
      <c r="BC346" s="12">
        <f t="shared" si="70"/>
        <v>1</v>
      </c>
      <c r="BD346" s="12">
        <f t="shared" si="70"/>
        <v>1</v>
      </c>
      <c r="BE346" s="12">
        <f t="shared" si="70"/>
        <v>1</v>
      </c>
      <c r="BF346" s="12" t="e">
        <f t="shared" si="70"/>
        <v>#DIV/0!</v>
      </c>
      <c r="BG346" s="12">
        <f t="shared" si="70"/>
        <v>1</v>
      </c>
      <c r="BH346" s="12">
        <f t="shared" si="70"/>
        <v>1</v>
      </c>
      <c r="BI346" s="12">
        <f t="shared" si="70"/>
        <v>1</v>
      </c>
      <c r="BJ346" s="12">
        <f t="shared" si="70"/>
        <v>1</v>
      </c>
      <c r="BK346" s="12"/>
      <c r="BL346" s="12">
        <f t="shared" ref="BL346:BQ346" si="71">SUM(BL337:BL343)</f>
        <v>1</v>
      </c>
      <c r="BM346" s="12" t="e">
        <f t="shared" si="71"/>
        <v>#DIV/0!</v>
      </c>
      <c r="BN346" s="12">
        <f t="shared" si="71"/>
        <v>1</v>
      </c>
      <c r="BO346" s="12">
        <f t="shared" si="71"/>
        <v>1</v>
      </c>
      <c r="BP346" s="12">
        <f t="shared" si="71"/>
        <v>1</v>
      </c>
      <c r="BQ346" s="12">
        <f t="shared" si="71"/>
        <v>1</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f t="shared" si="73"/>
        <v>1</v>
      </c>
      <c r="CG346" s="12">
        <f t="shared" si="73"/>
        <v>1</v>
      </c>
      <c r="CH346" s="12">
        <f t="shared" si="73"/>
        <v>1</v>
      </c>
      <c r="CI346" s="12">
        <f t="shared" si="73"/>
        <v>1</v>
      </c>
      <c r="CJ346" s="12"/>
      <c r="CK346" s="12"/>
      <c r="CL346" s="12">
        <f t="shared" ref="CL346:DK346" si="74">SUM(CL337:CL343)</f>
        <v>1</v>
      </c>
      <c r="CM346" s="12" t="e">
        <f t="shared" si="74"/>
        <v>#DIV/0!</v>
      </c>
      <c r="CN346" s="12">
        <f t="shared" si="74"/>
        <v>1</v>
      </c>
      <c r="CO346" s="12" t="e">
        <f t="shared" si="74"/>
        <v>#DIV/0!</v>
      </c>
      <c r="CP346" s="12">
        <f t="shared" si="74"/>
        <v>1</v>
      </c>
      <c r="CQ346" s="12" t="e">
        <f t="shared" si="74"/>
        <v>#DIV/0!</v>
      </c>
      <c r="CR346" s="12">
        <f t="shared" si="74"/>
        <v>1</v>
      </c>
      <c r="CS346" s="12" t="e">
        <f t="shared" si="74"/>
        <v>#DIV/0!</v>
      </c>
      <c r="CT346" s="18">
        <f t="shared" si="74"/>
        <v>1.0000000000000002</v>
      </c>
      <c r="CU346" s="18">
        <f t="shared" si="74"/>
        <v>1</v>
      </c>
      <c r="CV346" s="18">
        <f t="shared" si="74"/>
        <v>1</v>
      </c>
      <c r="CW346" s="18">
        <f t="shared" si="74"/>
        <v>0.99999999999999989</v>
      </c>
      <c r="CX346" s="18">
        <f t="shared" si="74"/>
        <v>1</v>
      </c>
      <c r="CY346" s="18">
        <f t="shared" si="74"/>
        <v>1</v>
      </c>
      <c r="CZ346" s="18">
        <f t="shared" si="74"/>
        <v>1</v>
      </c>
      <c r="DA346" s="18">
        <f t="shared" si="74"/>
        <v>1</v>
      </c>
      <c r="DB346" s="18">
        <f t="shared" si="74"/>
        <v>1</v>
      </c>
      <c r="DC346" s="18">
        <f t="shared" si="74"/>
        <v>1</v>
      </c>
      <c r="DD346" s="12">
        <f t="shared" si="74"/>
        <v>1</v>
      </c>
      <c r="DE346" s="12">
        <f t="shared" si="74"/>
        <v>1</v>
      </c>
      <c r="DF346" s="12">
        <f t="shared" si="74"/>
        <v>1</v>
      </c>
      <c r="DG346" s="12">
        <f t="shared" si="74"/>
        <v>1</v>
      </c>
      <c r="DH346" s="12">
        <f t="shared" si="74"/>
        <v>1</v>
      </c>
      <c r="DI346" s="12">
        <f t="shared" si="74"/>
        <v>1</v>
      </c>
      <c r="DJ346" s="12">
        <f t="shared" si="74"/>
        <v>1</v>
      </c>
      <c r="DK346" s="12">
        <f t="shared" si="74"/>
        <v>1</v>
      </c>
      <c r="DL346" s="12"/>
      <c r="DM346" s="12"/>
      <c r="DN346" s="12"/>
      <c r="DO346" s="15">
        <f t="shared" ref="DO346:EF346" si="75">SUM(DO337:DO343)</f>
        <v>1</v>
      </c>
      <c r="DP346" s="15">
        <f t="shared" si="75"/>
        <v>1</v>
      </c>
      <c r="DQ346" s="15">
        <f t="shared" si="75"/>
        <v>1</v>
      </c>
      <c r="DR346" s="15">
        <f t="shared" si="75"/>
        <v>1</v>
      </c>
      <c r="DS346" s="12">
        <f t="shared" si="75"/>
        <v>1</v>
      </c>
      <c r="DT346" s="12">
        <f t="shared" si="75"/>
        <v>1</v>
      </c>
      <c r="DU346" s="12">
        <f t="shared" si="75"/>
        <v>1</v>
      </c>
      <c r="DV346" s="12">
        <f t="shared" si="75"/>
        <v>1</v>
      </c>
      <c r="DW346" s="12">
        <f t="shared" si="75"/>
        <v>1</v>
      </c>
      <c r="DX346" s="12" t="e">
        <f t="shared" si="75"/>
        <v>#DIV/0!</v>
      </c>
      <c r="DY346" s="12">
        <f t="shared" si="75"/>
        <v>1</v>
      </c>
      <c r="DZ346" s="12">
        <f t="shared" si="75"/>
        <v>1</v>
      </c>
      <c r="EA346" s="12">
        <f t="shared" si="75"/>
        <v>1</v>
      </c>
      <c r="EB346" s="12">
        <f t="shared" si="75"/>
        <v>1</v>
      </c>
      <c r="EC346" s="12" t="e">
        <f t="shared" si="75"/>
        <v>#DIV/0!</v>
      </c>
      <c r="ED346" s="12">
        <f t="shared" si="75"/>
        <v>1</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5.8823529411764705E-2</v>
      </c>
      <c r="CB348" s="4">
        <f>CB323/D$332</f>
        <v>0.52941176470588236</v>
      </c>
      <c r="CC348" s="4">
        <f>CC323/D$332</f>
        <v>0.41176470588235292</v>
      </c>
      <c r="CD348" s="4">
        <f>CD323/D$332</f>
        <v>0.5</v>
      </c>
      <c r="CE348" s="4">
        <f>CE323/D$332</f>
        <v>0.11764705882352941</v>
      </c>
      <c r="CF348" s="4">
        <f>CF323/D$332</f>
        <v>0.3235294117647059</v>
      </c>
      <c r="CG348" s="4">
        <f>CG323/D$332</f>
        <v>0.38235294117647056</v>
      </c>
      <c r="CH348" s="4">
        <f>CH323/D$332</f>
        <v>0.11764705882352941</v>
      </c>
      <c r="CI348" s="4">
        <f>CI323/D$332</f>
        <v>0.14705882352941177</v>
      </c>
      <c r="CJ348" s="4"/>
      <c r="CK348" s="4"/>
      <c r="CL348" s="4">
        <f>CL323/D$332</f>
        <v>0.79411764705882348</v>
      </c>
      <c r="CM348" s="4">
        <f>CM323/D$332</f>
        <v>0</v>
      </c>
      <c r="CN348" s="4">
        <f>CN323/D$332</f>
        <v>2.9411764705882353E-2</v>
      </c>
      <c r="CO348" s="4">
        <f>CO323/D$332</f>
        <v>0</v>
      </c>
      <c r="CP348" s="4">
        <f>CP323/D$332</f>
        <v>0.67647058823529416</v>
      </c>
      <c r="CQ348" s="4">
        <f>CQ323/D$332</f>
        <v>0</v>
      </c>
      <c r="CR348" s="4">
        <f>CR323/D$332</f>
        <v>5.8823529411764705E-2</v>
      </c>
      <c r="CS348" s="4">
        <f>CS323/D$332</f>
        <v>0</v>
      </c>
      <c r="CT348" s="4">
        <f t="shared" ref="CT348" si="77">CT323/E$332</f>
        <v>0.38235294117647056</v>
      </c>
      <c r="CU348" s="4"/>
      <c r="CV348" s="4"/>
      <c r="CW348" s="4"/>
      <c r="CX348" s="4"/>
      <c r="CY348" s="4"/>
      <c r="CZ348" s="4"/>
      <c r="DA348" s="4"/>
      <c r="DB348" s="4"/>
      <c r="DC348" s="4"/>
      <c r="DD348" s="4">
        <f>DD323/D$332</f>
        <v>0.6470588235294118</v>
      </c>
      <c r="DE348" s="4">
        <f>DE323/D$332</f>
        <v>0.6470588235294118</v>
      </c>
      <c r="DF348" s="4">
        <f>DF323/D$332</f>
        <v>0.44117647058823528</v>
      </c>
      <c r="DG348" s="4">
        <f>DG323/D$332</f>
        <v>0.44117647058823528</v>
      </c>
      <c r="DH348" s="4">
        <f>DH323/D$332</f>
        <v>0.23529411764705882</v>
      </c>
      <c r="DI348" s="4">
        <f>DI323/D$332</f>
        <v>0.20588235294117646</v>
      </c>
      <c r="DJ348" s="4">
        <f>DJ323/D$332</f>
        <v>0.52941176470588236</v>
      </c>
      <c r="DK348" s="4">
        <f>DK323/D$332</f>
        <v>5.8823529411764705E-2</v>
      </c>
      <c r="DS348" s="4">
        <f>DS323/D$332</f>
        <v>8.8235294117647065E-2</v>
      </c>
      <c r="DT348" s="4">
        <f>DT323/D$332</f>
        <v>0.20588235294117646</v>
      </c>
      <c r="DU348" s="4">
        <f>DU323/D$332</f>
        <v>0.70588235294117652</v>
      </c>
      <c r="DV348" s="4">
        <f>DV323/D$332</f>
        <v>0.70588235294117652</v>
      </c>
      <c r="DW348" s="4">
        <f>DW323/D$332</f>
        <v>2.9411764705882353E-2</v>
      </c>
      <c r="DX348" s="4">
        <f>DX323/D$332</f>
        <v>0</v>
      </c>
      <c r="DY348" s="4">
        <f>DY323/D$332</f>
        <v>0.14705882352941177</v>
      </c>
      <c r="DZ348" s="4">
        <f>DZ323/D$332</f>
        <v>0.17647058823529413</v>
      </c>
      <c r="EA348" s="4">
        <f>EA323/D$332</f>
        <v>0.67647058823529416</v>
      </c>
      <c r="EB348" s="4">
        <f>EB323/D$332</f>
        <v>2.9411764705882353E-2</v>
      </c>
      <c r="EC348" s="4">
        <f>EC323/D$332</f>
        <v>0</v>
      </c>
      <c r="ED348" s="4">
        <f>ED323/D$332</f>
        <v>8.8235294117647065E-2</v>
      </c>
      <c r="EE348" s="4">
        <f>EE323/D$332</f>
        <v>0.20588235294117646</v>
      </c>
      <c r="EF348" s="4">
        <f>EF323/D$332</f>
        <v>0</v>
      </c>
    </row>
    <row r="349" spans="1:140" x14ac:dyDescent="0.25">
      <c r="A349">
        <v>1</v>
      </c>
      <c r="L349" s="13">
        <f t="shared" si="0"/>
        <v>0</v>
      </c>
      <c r="M349" s="13">
        <f t="shared" si="0"/>
        <v>0</v>
      </c>
      <c r="N349" s="13">
        <f t="shared" si="0"/>
        <v>0</v>
      </c>
      <c r="O349" s="13">
        <f t="shared" si="0"/>
        <v>0</v>
      </c>
      <c r="P349" s="13">
        <f t="shared" si="0"/>
        <v>0</v>
      </c>
      <c r="Q349" s="13">
        <f t="shared" si="0"/>
        <v>0</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5</v>
      </c>
    </row>
    <row r="351" spans="1:140" x14ac:dyDescent="0.25">
      <c r="A351">
        <v>3</v>
      </c>
      <c r="L351" s="13">
        <f t="shared" si="10"/>
        <v>0</v>
      </c>
      <c r="M351" s="13">
        <f t="shared" si="10"/>
        <v>0</v>
      </c>
      <c r="N351" s="13">
        <f t="shared" si="10"/>
        <v>0</v>
      </c>
      <c r="O351" s="13">
        <f t="shared" si="10"/>
        <v>0</v>
      </c>
      <c r="P351" s="13">
        <f t="shared" si="10"/>
        <v>0</v>
      </c>
      <c r="Q351" s="13">
        <f t="shared" si="10"/>
        <v>0</v>
      </c>
      <c r="R351" s="13">
        <f t="shared" si="10"/>
        <v>1</v>
      </c>
      <c r="BR351" t="s">
        <v>0</v>
      </c>
      <c r="BS351" s="13">
        <f>MIN(BS$2:BS$305)</f>
        <v>34</v>
      </c>
      <c r="BT351" s="16"/>
      <c r="BU351" s="16"/>
      <c r="BV351" s="16"/>
      <c r="BW351" s="13">
        <f t="shared" ref="BW351:BZ351" si="78">MIN(BW$2:BW$305)</f>
        <v>0</v>
      </c>
      <c r="BX351" s="13">
        <f t="shared" si="78"/>
        <v>0</v>
      </c>
      <c r="BY351" s="13">
        <f t="shared" si="78"/>
        <v>0</v>
      </c>
      <c r="BZ351" s="13">
        <f t="shared" si="78"/>
        <v>30</v>
      </c>
    </row>
    <row r="352" spans="1:140" x14ac:dyDescent="0.25">
      <c r="A352">
        <v>4</v>
      </c>
      <c r="L352" s="13">
        <f t="shared" si="15"/>
        <v>0</v>
      </c>
      <c r="M352" s="13">
        <f t="shared" si="15"/>
        <v>0</v>
      </c>
      <c r="N352" s="13">
        <f t="shared" si="15"/>
        <v>0</v>
      </c>
      <c r="O352" s="13">
        <f t="shared" si="15"/>
        <v>0</v>
      </c>
      <c r="P352" s="13">
        <f t="shared" si="15"/>
        <v>0</v>
      </c>
      <c r="Q352" s="13">
        <f t="shared" si="15"/>
        <v>0</v>
      </c>
      <c r="R352" s="13">
        <f t="shared" si="15"/>
        <v>3</v>
      </c>
      <c r="BR352" t="s">
        <v>1</v>
      </c>
      <c r="BS352" s="13">
        <f>MAX(BS$2:BS$305)</f>
        <v>100</v>
      </c>
      <c r="BT352" s="16"/>
      <c r="BU352" s="16"/>
      <c r="BV352" s="16"/>
      <c r="BW352" s="13">
        <f t="shared" ref="BW352:BZ352" si="79">MAX(BW$2:BW$305)</f>
        <v>250</v>
      </c>
      <c r="BX352" s="13">
        <f t="shared" si="79"/>
        <v>135</v>
      </c>
      <c r="BY352" s="13">
        <f t="shared" si="79"/>
        <v>130</v>
      </c>
      <c r="BZ352" s="13">
        <f t="shared" si="79"/>
        <v>150</v>
      </c>
    </row>
    <row r="353" spans="1:78" x14ac:dyDescent="0.25">
      <c r="A353">
        <v>5</v>
      </c>
      <c r="L353" s="13">
        <f t="shared" si="20"/>
        <v>0</v>
      </c>
      <c r="M353" s="13">
        <f t="shared" si="20"/>
        <v>0</v>
      </c>
      <c r="O353" s="13">
        <f t="shared" si="20"/>
        <v>0</v>
      </c>
      <c r="P353" s="13">
        <f t="shared" si="20"/>
        <v>0</v>
      </c>
      <c r="Q353" s="13">
        <f t="shared" si="20"/>
        <v>0</v>
      </c>
      <c r="R353" s="13">
        <f t="shared" si="20"/>
        <v>0</v>
      </c>
      <c r="BR353" t="s">
        <v>2</v>
      </c>
      <c r="BS353" s="19">
        <f>AVERAGE(BS$2:BS$305)</f>
        <v>84.233333333333334</v>
      </c>
      <c r="BT353" s="22"/>
      <c r="BU353" s="22"/>
      <c r="BV353" s="22"/>
      <c r="BW353" s="19">
        <f t="shared" ref="BW353:BZ353" si="80">AVERAGE(BW$2:BW$305)</f>
        <v>118.19230769230769</v>
      </c>
      <c r="BX353" s="19">
        <f t="shared" si="80"/>
        <v>67.489130434782609</v>
      </c>
      <c r="BY353" s="19">
        <f t="shared" si="80"/>
        <v>59.944444444444443</v>
      </c>
      <c r="BZ353" s="19">
        <f t="shared" si="80"/>
        <v>78.875</v>
      </c>
    </row>
    <row r="354" spans="1:78" x14ac:dyDescent="0.25">
      <c r="A354">
        <v>6</v>
      </c>
      <c r="L354" s="13">
        <f t="shared" si="24"/>
        <v>0</v>
      </c>
      <c r="M354" s="13">
        <f t="shared" si="24"/>
        <v>0</v>
      </c>
      <c r="O354" s="13">
        <f t="shared" si="24"/>
        <v>0</v>
      </c>
      <c r="P354" s="13">
        <f t="shared" si="24"/>
        <v>0</v>
      </c>
      <c r="Q354" s="13">
        <f t="shared" si="24"/>
        <v>0</v>
      </c>
      <c r="R354" s="13">
        <f t="shared" si="24"/>
        <v>4</v>
      </c>
      <c r="BR354" t="s">
        <v>3</v>
      </c>
      <c r="BS354" s="13">
        <f>MEDIAN(BS$2:BS$305)</f>
        <v>88</v>
      </c>
      <c r="BT354" s="16"/>
      <c r="BU354" s="16"/>
      <c r="BV354" s="16"/>
      <c r="BW354" s="13">
        <f t="shared" ref="BW354:BZ354" si="81">MEDIAN(BW$2:BW$305)</f>
        <v>115</v>
      </c>
      <c r="BX354" s="13">
        <f t="shared" si="81"/>
        <v>75</v>
      </c>
      <c r="BY354" s="13">
        <f t="shared" si="81"/>
        <v>60</v>
      </c>
      <c r="BZ354" s="13">
        <f t="shared" si="81"/>
        <v>56</v>
      </c>
    </row>
    <row r="355" spans="1:78" x14ac:dyDescent="0.25">
      <c r="A355">
        <v>7</v>
      </c>
      <c r="L355" s="13">
        <f t="shared" si="28"/>
        <v>0</v>
      </c>
      <c r="M355" s="13">
        <f t="shared" si="28"/>
        <v>0</v>
      </c>
      <c r="O355" s="13">
        <f t="shared" si="28"/>
        <v>0</v>
      </c>
      <c r="P355" s="13">
        <f t="shared" si="28"/>
        <v>0</v>
      </c>
      <c r="Q355" s="13">
        <f t="shared" si="28"/>
        <v>0</v>
      </c>
      <c r="R355" s="13">
        <f t="shared" si="28"/>
        <v>1</v>
      </c>
      <c r="BT355" s="16"/>
      <c r="BU355" s="16"/>
      <c r="BV355" s="16"/>
    </row>
    <row r="356" spans="1:78" x14ac:dyDescent="0.25">
      <c r="A356">
        <v>8</v>
      </c>
      <c r="L356" s="13">
        <f>COUNTIF(L$2:L$305,8)</f>
        <v>0</v>
      </c>
      <c r="M356" s="13">
        <f t="shared" ref="M356:R356" si="82">COUNTIF(M$2:M$305,8)</f>
        <v>0</v>
      </c>
      <c r="O356" s="13">
        <f t="shared" si="82"/>
        <v>0</v>
      </c>
      <c r="P356" s="13">
        <f t="shared" si="82"/>
        <v>0</v>
      </c>
      <c r="Q356" s="13">
        <f t="shared" si="82"/>
        <v>0</v>
      </c>
      <c r="R356" s="13">
        <f t="shared" si="82"/>
        <v>2</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1</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5</v>
      </c>
      <c r="BR358" s="7" t="s">
        <v>15</v>
      </c>
      <c r="BS358">
        <f>COUNTIF(BS$2:BS$305,"&lt;20")</f>
        <v>0</v>
      </c>
    </row>
    <row r="359" spans="1:78" x14ac:dyDescent="0.25">
      <c r="A359">
        <v>11</v>
      </c>
      <c r="L359" s="13">
        <f>COUNTIF(L$2:L$305,11)</f>
        <v>0</v>
      </c>
      <c r="M359" s="13">
        <f t="shared" ref="M359:R359" si="85">COUNTIF(M$2:M$305,11)</f>
        <v>0</v>
      </c>
      <c r="P359" s="13">
        <f t="shared" si="85"/>
        <v>0</v>
      </c>
      <c r="Q359" s="13">
        <f t="shared" si="85"/>
        <v>0</v>
      </c>
      <c r="R359" s="13">
        <f t="shared" si="85"/>
        <v>9</v>
      </c>
      <c r="BR359" s="7" t="s">
        <v>11</v>
      </c>
      <c r="BS359">
        <f>COUNTIFS(BS$2:BS$305,"&gt;19",BS$2:BS$305,"&lt;40")</f>
        <v>1</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2</v>
      </c>
      <c r="BW360" s="13">
        <f>304-BW333</f>
        <v>27</v>
      </c>
      <c r="BX360" s="13">
        <f t="shared" ref="BX360:BZ360" si="87">304-BX333</f>
        <v>25</v>
      </c>
      <c r="BY360" s="13">
        <f t="shared" si="87"/>
        <v>18</v>
      </c>
      <c r="BZ360" s="13">
        <f t="shared" si="87"/>
        <v>8</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6</v>
      </c>
    </row>
    <row r="362" spans="1:78" x14ac:dyDescent="0.25">
      <c r="A362">
        <v>14</v>
      </c>
      <c r="L362" s="13">
        <f>COUNTIF(L$2:L$305,14)</f>
        <v>0</v>
      </c>
      <c r="M362" s="13">
        <f>COUNTIF(M$2:M$305,14)</f>
        <v>0</v>
      </c>
      <c r="P362" s="13">
        <f t="shared" ref="P362" si="89">COUNTIF(P$2:P$305,14)</f>
        <v>0</v>
      </c>
      <c r="Q362" s="13">
        <f>COUNTIF(Q$2:Q$305,14)</f>
        <v>0</v>
      </c>
      <c r="BR362" s="7" t="s">
        <v>14</v>
      </c>
      <c r="BS362">
        <f>COUNTIF(BS$2:BS$305,"&gt;79")</f>
        <v>21</v>
      </c>
    </row>
    <row r="363" spans="1:78" x14ac:dyDescent="0.25">
      <c r="A363">
        <v>15</v>
      </c>
      <c r="P363" s="13">
        <f t="shared" ref="P363" si="90">COUNTIF(P$2:P$305,15)</f>
        <v>0</v>
      </c>
      <c r="Q363" s="13">
        <f>COUNTIF(Q$2:Q$305,15)</f>
        <v>0</v>
      </c>
      <c r="BS363">
        <f>SUM(BS358:BS362)</f>
        <v>30</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3.3333333333333333E-2</v>
      </c>
    </row>
    <row r="368" spans="1:78" x14ac:dyDescent="0.25">
      <c r="A368">
        <v>20</v>
      </c>
      <c r="P368" s="13">
        <f>COUNTIF(P$2:P$305,20)</f>
        <v>0</v>
      </c>
      <c r="BR368" s="7" t="s">
        <v>12</v>
      </c>
      <c r="BS368" s="4">
        <f>BS360/BS363</f>
        <v>6.6666666666666666E-2</v>
      </c>
    </row>
    <row r="369" spans="1:71" x14ac:dyDescent="0.25">
      <c r="A369">
        <v>21</v>
      </c>
      <c r="P369" s="13">
        <f>COUNTIF(P$2:P$305,21)</f>
        <v>0</v>
      </c>
      <c r="BR369" s="7" t="s">
        <v>13</v>
      </c>
      <c r="BS369" s="4">
        <f>BS361/BS363</f>
        <v>0.2</v>
      </c>
    </row>
    <row r="370" spans="1:71" x14ac:dyDescent="0.25">
      <c r="A370">
        <v>22</v>
      </c>
      <c r="P370" s="13">
        <f>COUNTIF(P$2:P$305,22)</f>
        <v>0</v>
      </c>
      <c r="BR370" s="7" t="s">
        <v>14</v>
      </c>
      <c r="BS370" s="4">
        <f>BS362/BS363</f>
        <v>0.7</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0</v>
      </c>
      <c r="P378" s="13">
        <f>SUM(P349:P376)</f>
        <v>0</v>
      </c>
      <c r="Q378" s="13">
        <f>SUM(Q349:Q363)</f>
        <v>0</v>
      </c>
      <c r="R378" s="13">
        <f>SUM(R349:R359)</f>
        <v>31</v>
      </c>
    </row>
    <row r="380" spans="1:71" x14ac:dyDescent="0.25">
      <c r="A380">
        <v>1</v>
      </c>
      <c r="L380" s="14" t="e">
        <f>L349/L$378</f>
        <v>#DIV/0!</v>
      </c>
      <c r="M380" s="14" t="e">
        <f t="shared" ref="M380:R380" si="91">M349/M$378</f>
        <v>#DIV/0!</v>
      </c>
      <c r="N380" s="14" t="e">
        <f t="shared" si="91"/>
        <v>#DIV/0!</v>
      </c>
      <c r="O380" s="14" t="e">
        <f t="shared" si="91"/>
        <v>#DIV/0!</v>
      </c>
      <c r="P380" s="14" t="e">
        <f t="shared" si="91"/>
        <v>#DIV/0!</v>
      </c>
      <c r="Q380" s="14" t="e">
        <f t="shared" si="91"/>
        <v>#DIV/0!</v>
      </c>
      <c r="R380" s="14">
        <f t="shared" si="91"/>
        <v>0</v>
      </c>
    </row>
    <row r="381" spans="1:71" x14ac:dyDescent="0.25">
      <c r="A381">
        <v>2</v>
      </c>
      <c r="L381" s="14" t="e">
        <f t="shared" ref="L381:R396" si="92">L350/L$378</f>
        <v>#DIV/0!</v>
      </c>
      <c r="M381" s="14" t="e">
        <f t="shared" si="92"/>
        <v>#DIV/0!</v>
      </c>
      <c r="N381" s="14" t="e">
        <f t="shared" si="92"/>
        <v>#DIV/0!</v>
      </c>
      <c r="O381" s="14" t="e">
        <f t="shared" si="92"/>
        <v>#DIV/0!</v>
      </c>
      <c r="P381" s="14" t="e">
        <f t="shared" si="92"/>
        <v>#DIV/0!</v>
      </c>
      <c r="Q381" s="14" t="e">
        <f t="shared" si="92"/>
        <v>#DIV/0!</v>
      </c>
      <c r="R381" s="14">
        <f t="shared" si="92"/>
        <v>0.16129032258064516</v>
      </c>
    </row>
    <row r="382" spans="1:71" x14ac:dyDescent="0.25">
      <c r="A382">
        <v>3</v>
      </c>
      <c r="L382" s="14" t="e">
        <f t="shared" si="92"/>
        <v>#DIV/0!</v>
      </c>
      <c r="M382" s="14" t="e">
        <f t="shared" si="92"/>
        <v>#DIV/0!</v>
      </c>
      <c r="N382" s="14" t="e">
        <f t="shared" si="92"/>
        <v>#DIV/0!</v>
      </c>
      <c r="O382" s="14" t="e">
        <f t="shared" si="92"/>
        <v>#DIV/0!</v>
      </c>
      <c r="P382" s="14" t="e">
        <f t="shared" si="92"/>
        <v>#DIV/0!</v>
      </c>
      <c r="Q382" s="14" t="e">
        <f t="shared" si="92"/>
        <v>#DIV/0!</v>
      </c>
      <c r="R382" s="14">
        <f t="shared" si="92"/>
        <v>3.2258064516129031E-2</v>
      </c>
    </row>
    <row r="383" spans="1:71" x14ac:dyDescent="0.25">
      <c r="A383">
        <v>4</v>
      </c>
      <c r="L383" s="14" t="e">
        <f t="shared" si="92"/>
        <v>#DIV/0!</v>
      </c>
      <c r="M383" s="14" t="e">
        <f t="shared" si="92"/>
        <v>#DIV/0!</v>
      </c>
      <c r="N383" s="14" t="e">
        <f t="shared" si="92"/>
        <v>#DIV/0!</v>
      </c>
      <c r="O383" s="14" t="e">
        <f t="shared" si="92"/>
        <v>#DIV/0!</v>
      </c>
      <c r="P383" s="14" t="e">
        <f t="shared" si="92"/>
        <v>#DIV/0!</v>
      </c>
      <c r="Q383" s="14" t="e">
        <f t="shared" si="92"/>
        <v>#DIV/0!</v>
      </c>
      <c r="R383" s="14">
        <f t="shared" si="92"/>
        <v>9.6774193548387094E-2</v>
      </c>
    </row>
    <row r="384" spans="1:71" x14ac:dyDescent="0.25">
      <c r="A384">
        <v>5</v>
      </c>
      <c r="L384" s="14" t="e">
        <f t="shared" si="92"/>
        <v>#DIV/0!</v>
      </c>
      <c r="M384" s="14" t="e">
        <f t="shared" si="92"/>
        <v>#DIV/0!</v>
      </c>
      <c r="N384" s="14" t="e">
        <f t="shared" si="92"/>
        <v>#DIV/0!</v>
      </c>
      <c r="O384" s="14" t="e">
        <f t="shared" si="92"/>
        <v>#DIV/0!</v>
      </c>
      <c r="P384" s="14" t="e">
        <f t="shared" si="92"/>
        <v>#DIV/0!</v>
      </c>
      <c r="Q384" s="14" t="e">
        <f t="shared" si="92"/>
        <v>#DIV/0!</v>
      </c>
      <c r="R384" s="14">
        <f t="shared" si="92"/>
        <v>0</v>
      </c>
    </row>
    <row r="385" spans="1:18" x14ac:dyDescent="0.25">
      <c r="A385">
        <v>6</v>
      </c>
      <c r="L385" s="14" t="e">
        <f t="shared" si="92"/>
        <v>#DIV/0!</v>
      </c>
      <c r="M385" s="14" t="e">
        <f t="shared" si="92"/>
        <v>#DIV/0!</v>
      </c>
      <c r="N385" s="14"/>
      <c r="O385" s="14" t="e">
        <f t="shared" si="92"/>
        <v>#DIV/0!</v>
      </c>
      <c r="P385" s="14" t="e">
        <f t="shared" si="92"/>
        <v>#DIV/0!</v>
      </c>
      <c r="Q385" s="14" t="e">
        <f t="shared" si="92"/>
        <v>#DIV/0!</v>
      </c>
      <c r="R385" s="14">
        <f t="shared" si="92"/>
        <v>0.12903225806451613</v>
      </c>
    </row>
    <row r="386" spans="1:18" x14ac:dyDescent="0.25">
      <c r="A386">
        <v>7</v>
      </c>
      <c r="L386" s="14" t="e">
        <f t="shared" si="92"/>
        <v>#DIV/0!</v>
      </c>
      <c r="M386" s="14" t="e">
        <f t="shared" si="92"/>
        <v>#DIV/0!</v>
      </c>
      <c r="N386" s="14"/>
      <c r="O386" s="14" t="e">
        <f t="shared" si="92"/>
        <v>#DIV/0!</v>
      </c>
      <c r="P386" s="14" t="e">
        <f t="shared" si="92"/>
        <v>#DIV/0!</v>
      </c>
      <c r="Q386" s="14" t="e">
        <f t="shared" si="92"/>
        <v>#DIV/0!</v>
      </c>
      <c r="R386" s="14">
        <f t="shared" si="92"/>
        <v>3.2258064516129031E-2</v>
      </c>
    </row>
    <row r="387" spans="1:18" x14ac:dyDescent="0.25">
      <c r="A387">
        <v>8</v>
      </c>
      <c r="L387" s="14" t="e">
        <f t="shared" si="92"/>
        <v>#DIV/0!</v>
      </c>
      <c r="M387" s="14" t="e">
        <f t="shared" si="92"/>
        <v>#DIV/0!</v>
      </c>
      <c r="N387" s="14"/>
      <c r="O387" s="14" t="e">
        <f t="shared" si="92"/>
        <v>#DIV/0!</v>
      </c>
      <c r="P387" s="14" t="e">
        <f t="shared" si="92"/>
        <v>#DIV/0!</v>
      </c>
      <c r="Q387" s="14" t="e">
        <f t="shared" si="92"/>
        <v>#DIV/0!</v>
      </c>
      <c r="R387" s="14">
        <f t="shared" si="92"/>
        <v>6.4516129032258063E-2</v>
      </c>
    </row>
    <row r="388" spans="1:18" x14ac:dyDescent="0.25">
      <c r="A388">
        <v>9</v>
      </c>
      <c r="L388" s="14" t="e">
        <f t="shared" si="92"/>
        <v>#DIV/0!</v>
      </c>
      <c r="M388" s="14" t="e">
        <f t="shared" si="92"/>
        <v>#DIV/0!</v>
      </c>
      <c r="N388" s="14"/>
      <c r="O388" s="14" t="e">
        <f t="shared" si="92"/>
        <v>#DIV/0!</v>
      </c>
      <c r="P388" s="14" t="e">
        <f t="shared" si="92"/>
        <v>#DIV/0!</v>
      </c>
      <c r="Q388" s="14" t="e">
        <f t="shared" si="92"/>
        <v>#DIV/0!</v>
      </c>
      <c r="R388" s="14">
        <f t="shared" si="92"/>
        <v>3.2258064516129031E-2</v>
      </c>
    </row>
    <row r="389" spans="1:18" x14ac:dyDescent="0.25">
      <c r="A389">
        <v>10</v>
      </c>
      <c r="L389" s="14" t="e">
        <f t="shared" si="92"/>
        <v>#DIV/0!</v>
      </c>
      <c r="M389" s="14" t="e">
        <f t="shared" si="92"/>
        <v>#DIV/0!</v>
      </c>
      <c r="N389" s="14"/>
      <c r="O389" s="14" t="e">
        <f t="shared" si="92"/>
        <v>#DIV/0!</v>
      </c>
      <c r="P389" s="14" t="e">
        <f t="shared" si="92"/>
        <v>#DIV/0!</v>
      </c>
      <c r="Q389" s="14" t="e">
        <f t="shared" si="92"/>
        <v>#DIV/0!</v>
      </c>
      <c r="R389" s="14">
        <f t="shared" si="92"/>
        <v>0.16129032258064516</v>
      </c>
    </row>
    <row r="390" spans="1:18" x14ac:dyDescent="0.25">
      <c r="A390">
        <v>11</v>
      </c>
      <c r="L390" s="14" t="e">
        <f t="shared" si="92"/>
        <v>#DIV/0!</v>
      </c>
      <c r="M390" s="14" t="e">
        <f t="shared" si="92"/>
        <v>#DIV/0!</v>
      </c>
      <c r="N390" s="14"/>
      <c r="O390" s="14"/>
      <c r="P390" s="14" t="e">
        <f t="shared" si="92"/>
        <v>#DIV/0!</v>
      </c>
      <c r="Q390" s="14" t="e">
        <f t="shared" si="92"/>
        <v>#DIV/0!</v>
      </c>
      <c r="R390" s="14">
        <f t="shared" si="92"/>
        <v>0.29032258064516131</v>
      </c>
    </row>
    <row r="391" spans="1:18" x14ac:dyDescent="0.25">
      <c r="A391">
        <v>12</v>
      </c>
      <c r="L391" s="14" t="e">
        <f t="shared" si="92"/>
        <v>#DIV/0!</v>
      </c>
      <c r="M391" s="14" t="e">
        <f t="shared" si="92"/>
        <v>#DIV/0!</v>
      </c>
      <c r="N391" s="14"/>
      <c r="O391" s="14"/>
      <c r="P391" s="14" t="e">
        <f t="shared" si="92"/>
        <v>#DIV/0!</v>
      </c>
      <c r="Q391" s="14" t="e">
        <f t="shared" si="92"/>
        <v>#DIV/0!</v>
      </c>
      <c r="R391" s="14"/>
    </row>
    <row r="392" spans="1:18" x14ac:dyDescent="0.25">
      <c r="A392">
        <v>13</v>
      </c>
      <c r="L392" s="14" t="e">
        <f t="shared" si="92"/>
        <v>#DIV/0!</v>
      </c>
      <c r="M392" s="14" t="e">
        <f t="shared" si="92"/>
        <v>#DIV/0!</v>
      </c>
      <c r="N392" s="14"/>
      <c r="O392" s="14"/>
      <c r="P392" s="14" t="e">
        <f t="shared" si="92"/>
        <v>#DIV/0!</v>
      </c>
      <c r="Q392" s="14" t="e">
        <f t="shared" si="92"/>
        <v>#DIV/0!</v>
      </c>
      <c r="R392" s="14"/>
    </row>
    <row r="393" spans="1:18" x14ac:dyDescent="0.25">
      <c r="A393">
        <v>14</v>
      </c>
      <c r="L393" s="14" t="e">
        <f t="shared" si="92"/>
        <v>#DIV/0!</v>
      </c>
      <c r="M393" s="14" t="e">
        <f t="shared" si="92"/>
        <v>#DIV/0!</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t="e">
        <f t="shared" si="94"/>
        <v>#DIV/0!</v>
      </c>
      <c r="P409" s="14" t="e">
        <f t="shared" si="94"/>
        <v>#DIV/0!</v>
      </c>
      <c r="Q409" s="14" t="e">
        <f t="shared" si="94"/>
        <v>#DIV/0!</v>
      </c>
      <c r="R409" s="14">
        <f t="shared" si="94"/>
        <v>1</v>
      </c>
    </row>
    <row r="413" spans="1:18" x14ac:dyDescent="0.25">
      <c r="A413" t="s">
        <v>0</v>
      </c>
      <c r="B413" s="24">
        <f>MIN(B$2:B$305)</f>
        <v>5</v>
      </c>
      <c r="C413" s="24">
        <f>MIN(C$2:C$305)</f>
        <v>0</v>
      </c>
    </row>
    <row r="414" spans="1:18" x14ac:dyDescent="0.25">
      <c r="A414" t="s">
        <v>1</v>
      </c>
      <c r="B414" s="24">
        <f>MAX(B$2:B$305)</f>
        <v>100</v>
      </c>
      <c r="C414" s="24">
        <f>MAX(C$2:C$305)</f>
        <v>100</v>
      </c>
    </row>
    <row r="415" spans="1:18" x14ac:dyDescent="0.25">
      <c r="A415" t="s">
        <v>2</v>
      </c>
      <c r="B415" s="24">
        <f>AVERAGE(B$2:B$305)</f>
        <v>58.09375</v>
      </c>
      <c r="C415" s="24">
        <f>AVERAGE(C$2:C$305)</f>
        <v>53.714285714285715</v>
      </c>
    </row>
    <row r="416" spans="1:18" x14ac:dyDescent="0.25">
      <c r="A416" t="s">
        <v>3</v>
      </c>
      <c r="B416" s="24">
        <f>MEDIAN(B$2:B$305)</f>
        <v>49</v>
      </c>
      <c r="C416" s="24">
        <f>MEDIAN(C$2:C$305)</f>
        <v>49.5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topLeftCell="BI1" workbookViewId="0">
      <pane ySplit="1" topLeftCell="A353" activePane="bottomLeft" state="frozen"/>
      <selection pane="bottomLeft" activeCell="BW360" sqref="BW360:BZ360"/>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139" x14ac:dyDescent="0.25">
      <c r="A289" s="10"/>
      <c r="BW289" s="20"/>
      <c r="BX289" s="20"/>
      <c r="BY289" s="20"/>
      <c r="BZ289" s="20"/>
    </row>
    <row r="290" spans="1:139" x14ac:dyDescent="0.25">
      <c r="A290" s="10"/>
      <c r="BW290" s="20"/>
      <c r="BX290" s="20"/>
      <c r="BY290" s="20"/>
      <c r="BZ290" s="20"/>
    </row>
    <row r="291" spans="1:139" x14ac:dyDescent="0.25">
      <c r="A291" s="10"/>
      <c r="BW291" s="20"/>
      <c r="BX291" s="20"/>
      <c r="BY291" s="20"/>
      <c r="BZ291" s="20"/>
    </row>
    <row r="292" spans="1:139" x14ac:dyDescent="0.25">
      <c r="A292" s="10"/>
      <c r="BW292" s="20"/>
      <c r="BX292" s="20"/>
      <c r="BY292" s="20"/>
      <c r="BZ292" s="20"/>
    </row>
    <row r="293" spans="1:139" x14ac:dyDescent="0.25">
      <c r="A293" s="10"/>
      <c r="BW293" s="20"/>
      <c r="BX293" s="20"/>
      <c r="BY293" s="20"/>
      <c r="BZ293" s="20"/>
    </row>
    <row r="294" spans="1:139" x14ac:dyDescent="0.25">
      <c r="A294" s="10"/>
      <c r="BW294" s="20"/>
      <c r="BX294" s="20"/>
      <c r="BY294" s="20"/>
      <c r="BZ294" s="20"/>
    </row>
    <row r="295" spans="1:139" x14ac:dyDescent="0.25">
      <c r="A295" s="10"/>
      <c r="BW295" s="20"/>
      <c r="BX295" s="20"/>
      <c r="BY295" s="20"/>
      <c r="BZ295" s="20"/>
    </row>
    <row r="296" spans="1:139" x14ac:dyDescent="0.25">
      <c r="A296" s="9">
        <v>43585.639803240738</v>
      </c>
      <c r="C296">
        <v>83</v>
      </c>
      <c r="D296">
        <v>7</v>
      </c>
      <c r="E296" s="1">
        <v>5</v>
      </c>
      <c r="F296">
        <v>3</v>
      </c>
      <c r="G296">
        <v>4</v>
      </c>
      <c r="H296" s="1">
        <v>4</v>
      </c>
      <c r="I296">
        <v>1</v>
      </c>
      <c r="J296">
        <v>1</v>
      </c>
      <c r="K296">
        <v>8</v>
      </c>
      <c r="S296">
        <v>2</v>
      </c>
      <c r="AL296" s="16">
        <v>2</v>
      </c>
      <c r="AM296" s="13">
        <v>9</v>
      </c>
      <c r="AN296">
        <v>1</v>
      </c>
      <c r="AR296">
        <v>1</v>
      </c>
      <c r="AU296">
        <v>1</v>
      </c>
      <c r="AX296">
        <v>1</v>
      </c>
      <c r="BA296">
        <v>1</v>
      </c>
      <c r="BD296">
        <v>1</v>
      </c>
      <c r="BG296">
        <v>1</v>
      </c>
      <c r="BJ296">
        <v>1</v>
      </c>
      <c r="BW296" s="20"/>
      <c r="BX296" s="20"/>
      <c r="BY296" s="20"/>
      <c r="BZ296" s="20"/>
      <c r="DO296" s="13">
        <v>7</v>
      </c>
      <c r="DP296" s="13">
        <v>7</v>
      </c>
      <c r="DQ296" s="13">
        <v>7</v>
      </c>
      <c r="DR296" s="13">
        <v>6</v>
      </c>
      <c r="DV296">
        <v>1</v>
      </c>
      <c r="EA296">
        <v>1</v>
      </c>
      <c r="EE296">
        <v>1</v>
      </c>
      <c r="EF296">
        <v>3</v>
      </c>
      <c r="EH296">
        <v>2</v>
      </c>
      <c r="EI296">
        <v>2</v>
      </c>
    </row>
    <row r="297" spans="1:139" x14ac:dyDescent="0.25">
      <c r="A297" s="10">
        <v>43592.646909722222</v>
      </c>
      <c r="B297">
        <v>54</v>
      </c>
      <c r="C297">
        <v>44</v>
      </c>
      <c r="D297">
        <v>4</v>
      </c>
      <c r="E297">
        <v>1</v>
      </c>
      <c r="F297">
        <v>4</v>
      </c>
      <c r="G297">
        <v>7</v>
      </c>
      <c r="H297">
        <v>2</v>
      </c>
      <c r="I297">
        <v>1</v>
      </c>
      <c r="J297">
        <v>2</v>
      </c>
      <c r="K297">
        <v>8</v>
      </c>
      <c r="S297">
        <v>2</v>
      </c>
      <c r="AL297" s="16">
        <v>2</v>
      </c>
      <c r="AM297" s="13">
        <v>9</v>
      </c>
      <c r="BW297" s="20"/>
      <c r="BX297" s="20"/>
      <c r="BY297" s="20"/>
      <c r="BZ297" s="20"/>
      <c r="CK297" t="s">
        <v>718</v>
      </c>
      <c r="DO297" s="13">
        <v>8</v>
      </c>
      <c r="DP297" s="13">
        <v>8</v>
      </c>
      <c r="DQ297" s="13">
        <v>8</v>
      </c>
      <c r="DR297" s="13">
        <v>6</v>
      </c>
      <c r="DU297">
        <v>1</v>
      </c>
      <c r="DY297">
        <v>1</v>
      </c>
      <c r="ED297">
        <v>1</v>
      </c>
      <c r="EF297">
        <v>3</v>
      </c>
      <c r="EH297">
        <v>2</v>
      </c>
      <c r="EI297">
        <v>2</v>
      </c>
    </row>
    <row r="298" spans="1:139" x14ac:dyDescent="0.25">
      <c r="A298" s="10">
        <v>43600.413564814815</v>
      </c>
      <c r="B298">
        <v>82</v>
      </c>
      <c r="C298">
        <v>30</v>
      </c>
      <c r="D298">
        <v>2</v>
      </c>
      <c r="E298">
        <v>2</v>
      </c>
      <c r="F298">
        <v>3</v>
      </c>
      <c r="G298">
        <v>2</v>
      </c>
      <c r="H298">
        <v>2</v>
      </c>
      <c r="I298">
        <v>3</v>
      </c>
      <c r="J298">
        <v>2</v>
      </c>
      <c r="K298">
        <v>8</v>
      </c>
      <c r="S298">
        <v>5</v>
      </c>
      <c r="AL298" s="16">
        <v>4</v>
      </c>
      <c r="AM298" s="13">
        <v>1</v>
      </c>
      <c r="AN298">
        <v>1</v>
      </c>
      <c r="AR298">
        <v>1</v>
      </c>
      <c r="AU298">
        <v>1</v>
      </c>
      <c r="AV298">
        <v>1</v>
      </c>
      <c r="BA298">
        <v>1</v>
      </c>
      <c r="BD298">
        <v>1</v>
      </c>
      <c r="BG298">
        <v>1</v>
      </c>
      <c r="BJ298">
        <v>1</v>
      </c>
      <c r="BW298" s="20"/>
      <c r="BX298" s="20"/>
      <c r="BY298" s="20"/>
      <c r="BZ298" s="20"/>
      <c r="CK298" t="s">
        <v>1021</v>
      </c>
      <c r="DM298" t="s">
        <v>362</v>
      </c>
      <c r="DN298" t="s">
        <v>362</v>
      </c>
      <c r="DO298" s="13">
        <v>8</v>
      </c>
      <c r="DP298" s="13">
        <v>8</v>
      </c>
      <c r="DQ298" s="13">
        <v>8</v>
      </c>
      <c r="DR298" s="13">
        <v>6</v>
      </c>
      <c r="DU298">
        <v>1</v>
      </c>
      <c r="DV298">
        <v>1</v>
      </c>
      <c r="EA298">
        <v>1</v>
      </c>
      <c r="EF298">
        <v>4</v>
      </c>
      <c r="EH298">
        <v>1</v>
      </c>
      <c r="EI298">
        <v>2</v>
      </c>
    </row>
    <row r="299" spans="1:139" x14ac:dyDescent="0.25">
      <c r="A299" s="10">
        <v>43605.539803240739</v>
      </c>
      <c r="B299">
        <v>88</v>
      </c>
      <c r="C299">
        <v>5</v>
      </c>
      <c r="D299">
        <v>4</v>
      </c>
      <c r="E299">
        <v>1</v>
      </c>
      <c r="F299">
        <v>4</v>
      </c>
      <c r="G299">
        <v>5</v>
      </c>
      <c r="H299">
        <v>4</v>
      </c>
      <c r="I299">
        <v>1</v>
      </c>
      <c r="J299">
        <v>1</v>
      </c>
      <c r="K299">
        <v>8</v>
      </c>
      <c r="S299">
        <v>2</v>
      </c>
      <c r="AL299" s="16">
        <v>2</v>
      </c>
      <c r="AM299" s="13">
        <v>7</v>
      </c>
      <c r="AN299">
        <v>1</v>
      </c>
      <c r="AR299">
        <v>1</v>
      </c>
      <c r="AU299">
        <v>1</v>
      </c>
      <c r="AX299">
        <v>1</v>
      </c>
      <c r="BA299">
        <v>1</v>
      </c>
      <c r="BD299">
        <v>1</v>
      </c>
      <c r="BG299">
        <v>1</v>
      </c>
      <c r="BJ299">
        <v>1</v>
      </c>
      <c r="BW299" s="20"/>
      <c r="BX299" s="20"/>
      <c r="BY299" s="20"/>
      <c r="BZ299" s="20"/>
      <c r="DM299" t="s">
        <v>362</v>
      </c>
      <c r="DN299" t="s">
        <v>362</v>
      </c>
      <c r="DO299" s="13">
        <v>8</v>
      </c>
      <c r="DP299" s="13">
        <v>8</v>
      </c>
      <c r="DQ299" s="13">
        <v>8</v>
      </c>
      <c r="DR299" s="13">
        <v>7</v>
      </c>
      <c r="DU299">
        <v>1</v>
      </c>
      <c r="DW299">
        <v>1</v>
      </c>
      <c r="DX299">
        <v>1</v>
      </c>
      <c r="DY299">
        <v>1</v>
      </c>
      <c r="EB299">
        <v>1</v>
      </c>
      <c r="EC299">
        <v>1</v>
      </c>
      <c r="ED299">
        <v>1</v>
      </c>
      <c r="EF299">
        <v>3</v>
      </c>
      <c r="EH299">
        <v>2</v>
      </c>
      <c r="EI299">
        <v>1</v>
      </c>
    </row>
    <row r="300" spans="1:139" x14ac:dyDescent="0.25">
      <c r="A300" s="10">
        <v>43619.578101851854</v>
      </c>
      <c r="C300">
        <v>75</v>
      </c>
      <c r="D300">
        <v>5</v>
      </c>
      <c r="E300">
        <v>1</v>
      </c>
      <c r="F300">
        <v>4</v>
      </c>
      <c r="G300">
        <v>5</v>
      </c>
      <c r="H300">
        <v>4</v>
      </c>
      <c r="I300">
        <v>4</v>
      </c>
      <c r="J300">
        <v>1</v>
      </c>
      <c r="K300">
        <v>8</v>
      </c>
      <c r="S300">
        <v>2</v>
      </c>
      <c r="AL300" s="16">
        <v>2</v>
      </c>
      <c r="AM300" s="13">
        <v>9</v>
      </c>
      <c r="AN300">
        <v>1</v>
      </c>
      <c r="AP300">
        <v>1</v>
      </c>
      <c r="AS300">
        <v>1</v>
      </c>
      <c r="AW300">
        <v>1</v>
      </c>
      <c r="AZ300">
        <v>1</v>
      </c>
      <c r="BD300">
        <v>1</v>
      </c>
      <c r="BG300">
        <v>1</v>
      </c>
      <c r="BJ300">
        <v>1</v>
      </c>
      <c r="BL300">
        <v>2</v>
      </c>
      <c r="BN300">
        <v>1</v>
      </c>
      <c r="BO300">
        <v>1</v>
      </c>
      <c r="BP300">
        <v>1</v>
      </c>
      <c r="BS300" s="13">
        <v>70</v>
      </c>
      <c r="BT300">
        <v>1</v>
      </c>
      <c r="BU300">
        <v>2</v>
      </c>
      <c r="BV300">
        <v>3</v>
      </c>
      <c r="BW300" s="20">
        <v>250</v>
      </c>
      <c r="BX300" s="20"/>
      <c r="BY300" s="20">
        <v>200</v>
      </c>
      <c r="BZ300" s="20"/>
      <c r="CI300">
        <v>1</v>
      </c>
      <c r="CT300" s="16">
        <v>16</v>
      </c>
      <c r="DK300">
        <v>1</v>
      </c>
      <c r="DO300" s="13">
        <v>7</v>
      </c>
      <c r="DP300" s="13">
        <v>7</v>
      </c>
      <c r="DQ300" s="13">
        <v>7</v>
      </c>
      <c r="DR300" s="13">
        <v>7</v>
      </c>
      <c r="DT300">
        <v>1</v>
      </c>
      <c r="DW300">
        <v>1</v>
      </c>
      <c r="EA300">
        <v>1</v>
      </c>
      <c r="EH300">
        <v>1</v>
      </c>
      <c r="EI300">
        <v>2</v>
      </c>
    </row>
    <row r="301" spans="1:139" x14ac:dyDescent="0.25">
      <c r="A301" s="9"/>
      <c r="E301" s="1"/>
      <c r="H301" s="1"/>
      <c r="BW301" s="20"/>
      <c r="BX301" s="20"/>
      <c r="BY301" s="20"/>
      <c r="BZ301" s="20"/>
    </row>
    <row r="302" spans="1:139" x14ac:dyDescent="0.25">
      <c r="A302" s="10"/>
      <c r="BW302" s="20"/>
      <c r="BX302" s="20"/>
      <c r="BY302" s="20"/>
      <c r="BZ302" s="20"/>
    </row>
    <row r="303" spans="1:139" x14ac:dyDescent="0.25">
      <c r="A303" s="10"/>
      <c r="BW303" s="20"/>
      <c r="BX303" s="20"/>
      <c r="BY303" s="20"/>
      <c r="BZ303" s="20"/>
    </row>
    <row r="304" spans="1:139" x14ac:dyDescent="0.25">
      <c r="A304" s="10"/>
      <c r="BW304" s="20"/>
      <c r="BX304" s="20"/>
      <c r="BY304" s="20"/>
      <c r="BZ304" s="20"/>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0</v>
      </c>
      <c r="C307">
        <f>COUNTIF(C$2:C$305,"&lt;20")</f>
        <v>1</v>
      </c>
    </row>
    <row r="308" spans="1:78" x14ac:dyDescent="0.25">
      <c r="A308" s="7" t="s">
        <v>11</v>
      </c>
      <c r="B308">
        <f>COUNTIFS(B$2:B$305,"&gt;19",B$2:B$305,"&lt;40")</f>
        <v>0</v>
      </c>
      <c r="C308">
        <f>COUNTIFS(C$2:C$305,"&gt;19",C$2:C$305,"&lt;40")</f>
        <v>1</v>
      </c>
    </row>
    <row r="309" spans="1:78" x14ac:dyDescent="0.25">
      <c r="A309" s="7" t="s">
        <v>12</v>
      </c>
      <c r="B309">
        <f>COUNTIFS(B$2:B$305,"&gt;=40",B$2:B$305,"&lt;=59")</f>
        <v>1</v>
      </c>
      <c r="C309">
        <f>COUNTIFS(C$2:C$305,"&gt;=40",C$2:C$305,"&lt;=59")</f>
        <v>1</v>
      </c>
    </row>
    <row r="310" spans="1:78" x14ac:dyDescent="0.25">
      <c r="A310" s="7" t="s">
        <v>13</v>
      </c>
      <c r="B310">
        <f>COUNTIFS(B$2:B$305,"&gt;=60",B$2:B$305,"&lt;=79")</f>
        <v>0</v>
      </c>
      <c r="C310">
        <f>COUNTIFS(C$2:C$305,"&gt;=60",C$2:C$305,"&lt;=79")</f>
        <v>1</v>
      </c>
    </row>
    <row r="311" spans="1:78" x14ac:dyDescent="0.25">
      <c r="A311" s="7" t="s">
        <v>14</v>
      </c>
      <c r="B311">
        <f>COUNTIF(B$2:B$305,"&gt;79")</f>
        <v>2</v>
      </c>
      <c r="C311">
        <f>COUNTIF(C$2:C$305,"&gt;=80")</f>
        <v>1</v>
      </c>
    </row>
    <row r="312" spans="1:78" x14ac:dyDescent="0.25">
      <c r="B312">
        <f>SUM(B307:B311)</f>
        <v>3</v>
      </c>
      <c r="C312">
        <f>SUM(C307:C311)</f>
        <v>5</v>
      </c>
    </row>
    <row r="315" spans="1:78" x14ac:dyDescent="0.25">
      <c r="A315" s="7" t="s">
        <v>15</v>
      </c>
      <c r="B315" s="4">
        <f>B307/B312</f>
        <v>0</v>
      </c>
      <c r="C315" s="4">
        <f>C307/C312</f>
        <v>0.2</v>
      </c>
    </row>
    <row r="316" spans="1:78" x14ac:dyDescent="0.25">
      <c r="A316" s="7" t="s">
        <v>11</v>
      </c>
      <c r="B316" s="4">
        <f>B308/B312</f>
        <v>0</v>
      </c>
      <c r="C316" s="4">
        <f>C308/C312</f>
        <v>0.2</v>
      </c>
    </row>
    <row r="317" spans="1:78" x14ac:dyDescent="0.25">
      <c r="A317" s="7" t="s">
        <v>12</v>
      </c>
      <c r="B317" s="4">
        <f>B309/B312</f>
        <v>0.33333333333333331</v>
      </c>
      <c r="C317" s="4">
        <f>C309/C312</f>
        <v>0.2</v>
      </c>
    </row>
    <row r="318" spans="1:78" x14ac:dyDescent="0.25">
      <c r="A318" s="7" t="s">
        <v>13</v>
      </c>
      <c r="B318" s="4">
        <f>B310/B312</f>
        <v>0</v>
      </c>
      <c r="C318" s="4">
        <f>C310/C312</f>
        <v>0.2</v>
      </c>
    </row>
    <row r="319" spans="1:78" x14ac:dyDescent="0.25">
      <c r="A319" s="7" t="s">
        <v>14</v>
      </c>
      <c r="B319" s="4">
        <f>B311/B312</f>
        <v>0.66666666666666663</v>
      </c>
      <c r="C319" s="4">
        <f>C311/C312</f>
        <v>0.2</v>
      </c>
    </row>
    <row r="320" spans="1:78" x14ac:dyDescent="0.25">
      <c r="B320" s="12">
        <f>SUM(B315:B319)</f>
        <v>1</v>
      </c>
      <c r="C320" s="12">
        <f>SUM(C315:C319)</f>
        <v>1</v>
      </c>
    </row>
    <row r="323" spans="1:139" x14ac:dyDescent="0.25">
      <c r="A323" s="11">
        <v>1</v>
      </c>
      <c r="D323">
        <f>COUNTIF(D$2:D$305,1)</f>
        <v>0</v>
      </c>
      <c r="E323">
        <f t="shared" ref="E323:BP349" si="0">COUNTIF(E$2:E$305,1)</f>
        <v>3</v>
      </c>
      <c r="F323">
        <f t="shared" si="0"/>
        <v>0</v>
      </c>
      <c r="G323">
        <f t="shared" si="0"/>
        <v>0</v>
      </c>
      <c r="H323">
        <f t="shared" si="0"/>
        <v>0</v>
      </c>
      <c r="I323">
        <f t="shared" si="0"/>
        <v>3</v>
      </c>
      <c r="J323">
        <f t="shared" si="0"/>
        <v>3</v>
      </c>
      <c r="K323">
        <f t="shared" si="0"/>
        <v>0</v>
      </c>
      <c r="S323">
        <f t="shared" si="0"/>
        <v>0</v>
      </c>
      <c r="T323">
        <f t="shared" si="0"/>
        <v>0</v>
      </c>
      <c r="U323">
        <f t="shared" si="0"/>
        <v>0</v>
      </c>
      <c r="V323">
        <f t="shared" si="0"/>
        <v>0</v>
      </c>
      <c r="W323">
        <f t="shared" si="0"/>
        <v>0</v>
      </c>
      <c r="X323">
        <f t="shared" si="0"/>
        <v>0</v>
      </c>
      <c r="Y323">
        <f t="shared" si="0"/>
        <v>0</v>
      </c>
      <c r="Z323">
        <f t="shared" si="0"/>
        <v>0</v>
      </c>
      <c r="AA323">
        <f t="shared" si="0"/>
        <v>0</v>
      </c>
      <c r="AB323">
        <f t="shared" si="0"/>
        <v>0</v>
      </c>
      <c r="AC323">
        <f t="shared" si="0"/>
        <v>0</v>
      </c>
      <c r="AD323">
        <f t="shared" si="0"/>
        <v>0</v>
      </c>
      <c r="AE323">
        <f t="shared" si="0"/>
        <v>0</v>
      </c>
      <c r="AF323">
        <f t="shared" si="0"/>
        <v>0</v>
      </c>
      <c r="AG323">
        <f t="shared" si="0"/>
        <v>0</v>
      </c>
      <c r="AH323">
        <f t="shared" si="0"/>
        <v>0</v>
      </c>
      <c r="AJ323">
        <f t="shared" si="0"/>
        <v>0</v>
      </c>
      <c r="AL323" s="16">
        <f t="shared" si="0"/>
        <v>0</v>
      </c>
      <c r="AM323" s="13">
        <f t="shared" si="0"/>
        <v>1</v>
      </c>
      <c r="AN323">
        <f t="shared" si="0"/>
        <v>4</v>
      </c>
      <c r="AP323">
        <f t="shared" si="0"/>
        <v>1</v>
      </c>
      <c r="AQ323">
        <f t="shared" si="0"/>
        <v>0</v>
      </c>
      <c r="AR323">
        <f t="shared" si="0"/>
        <v>3</v>
      </c>
      <c r="AS323">
        <f t="shared" si="0"/>
        <v>1</v>
      </c>
      <c r="AT323">
        <f t="shared" si="0"/>
        <v>0</v>
      </c>
      <c r="AU323">
        <f t="shared" si="0"/>
        <v>3</v>
      </c>
      <c r="AV323">
        <f t="shared" si="0"/>
        <v>1</v>
      </c>
      <c r="AW323">
        <f t="shared" si="0"/>
        <v>1</v>
      </c>
      <c r="AX323">
        <f t="shared" si="0"/>
        <v>2</v>
      </c>
      <c r="AY323">
        <f t="shared" si="0"/>
        <v>0</v>
      </c>
      <c r="AZ323">
        <f t="shared" si="0"/>
        <v>1</v>
      </c>
      <c r="BA323">
        <f t="shared" si="0"/>
        <v>3</v>
      </c>
      <c r="BB323">
        <f t="shared" si="0"/>
        <v>0</v>
      </c>
      <c r="BC323">
        <f t="shared" si="0"/>
        <v>0</v>
      </c>
      <c r="BD323">
        <f t="shared" si="0"/>
        <v>4</v>
      </c>
      <c r="BE323">
        <f t="shared" si="0"/>
        <v>0</v>
      </c>
      <c r="BF323">
        <f t="shared" si="0"/>
        <v>0</v>
      </c>
      <c r="BG323">
        <f t="shared" si="0"/>
        <v>4</v>
      </c>
      <c r="BH323">
        <f t="shared" si="0"/>
        <v>0</v>
      </c>
      <c r="BI323">
        <f t="shared" si="0"/>
        <v>0</v>
      </c>
      <c r="BJ323">
        <f t="shared" si="0"/>
        <v>4</v>
      </c>
      <c r="BL323">
        <f t="shared" si="0"/>
        <v>0</v>
      </c>
      <c r="BM323">
        <f t="shared" si="0"/>
        <v>0</v>
      </c>
      <c r="BN323">
        <f t="shared" si="0"/>
        <v>1</v>
      </c>
      <c r="BO323">
        <f t="shared" si="0"/>
        <v>1</v>
      </c>
      <c r="BP323">
        <f t="shared" si="0"/>
        <v>1</v>
      </c>
      <c r="BQ323">
        <f t="shared" ref="BQ323:EB323" si="1">COUNTIF(BQ$2:BQ$305,1)</f>
        <v>0</v>
      </c>
      <c r="BT323">
        <f t="shared" si="1"/>
        <v>1</v>
      </c>
      <c r="BU323">
        <f t="shared" si="1"/>
        <v>0</v>
      </c>
      <c r="BV323">
        <f t="shared" si="1"/>
        <v>0</v>
      </c>
      <c r="CA323">
        <f t="shared" si="1"/>
        <v>0</v>
      </c>
      <c r="CB323">
        <f t="shared" si="1"/>
        <v>0</v>
      </c>
      <c r="CC323">
        <f t="shared" si="1"/>
        <v>0</v>
      </c>
      <c r="CD323">
        <f t="shared" si="1"/>
        <v>0</v>
      </c>
      <c r="CE323">
        <f t="shared" si="1"/>
        <v>0</v>
      </c>
      <c r="CF323">
        <f t="shared" si="1"/>
        <v>0</v>
      </c>
      <c r="CG323">
        <f t="shared" si="1"/>
        <v>0</v>
      </c>
      <c r="CH323">
        <f t="shared" si="1"/>
        <v>0</v>
      </c>
      <c r="CI323">
        <f t="shared" si="1"/>
        <v>1</v>
      </c>
      <c r="CL323">
        <f t="shared" si="1"/>
        <v>0</v>
      </c>
      <c r="CM323">
        <f t="shared" si="1"/>
        <v>0</v>
      </c>
      <c r="CN323">
        <f t="shared" si="1"/>
        <v>0</v>
      </c>
      <c r="CO323">
        <f t="shared" si="1"/>
        <v>0</v>
      </c>
      <c r="CP323">
        <f t="shared" si="1"/>
        <v>0</v>
      </c>
      <c r="CQ323">
        <f t="shared" si="1"/>
        <v>0</v>
      </c>
      <c r="CR323">
        <f t="shared" si="1"/>
        <v>0</v>
      </c>
      <c r="CS323">
        <f t="shared" si="1"/>
        <v>0</v>
      </c>
      <c r="CT323" s="16">
        <f>COUNTIF(CT$2:CT$305,13)</f>
        <v>0</v>
      </c>
      <c r="CU323" s="16">
        <f t="shared" ref="CU323:DC323" si="2">COUNTIF(CU$2:CU$305,13)</f>
        <v>0</v>
      </c>
      <c r="CV323" s="16">
        <f t="shared" si="2"/>
        <v>0</v>
      </c>
      <c r="CW323" s="16">
        <f t="shared" si="2"/>
        <v>0</v>
      </c>
      <c r="CX323" s="16">
        <f t="shared" si="2"/>
        <v>0</v>
      </c>
      <c r="CY323" s="16">
        <f t="shared" si="2"/>
        <v>0</v>
      </c>
      <c r="CZ323" s="16">
        <f t="shared" si="2"/>
        <v>0</v>
      </c>
      <c r="DA323" s="16">
        <f t="shared" si="2"/>
        <v>0</v>
      </c>
      <c r="DB323" s="16">
        <f t="shared" si="2"/>
        <v>0</v>
      </c>
      <c r="DC323" s="16">
        <f t="shared" si="2"/>
        <v>0</v>
      </c>
      <c r="DD323">
        <f t="shared" si="1"/>
        <v>0</v>
      </c>
      <c r="DE323">
        <f t="shared" si="1"/>
        <v>0</v>
      </c>
      <c r="DF323">
        <f t="shared" si="1"/>
        <v>0</v>
      </c>
      <c r="DG323">
        <f t="shared" si="1"/>
        <v>0</v>
      </c>
      <c r="DH323">
        <f t="shared" si="1"/>
        <v>0</v>
      </c>
      <c r="DI323">
        <f t="shared" si="1"/>
        <v>0</v>
      </c>
      <c r="DJ323">
        <f t="shared" si="1"/>
        <v>0</v>
      </c>
      <c r="DK323">
        <f t="shared" si="1"/>
        <v>1</v>
      </c>
      <c r="DO323" s="13">
        <f>COUNTIF(DO$2:DO$305,5)</f>
        <v>0</v>
      </c>
      <c r="DP323" s="13">
        <f t="shared" ref="DP323:DQ323" si="3">COUNTIF(DP$2:DP$305,5)</f>
        <v>0</v>
      </c>
      <c r="DQ323" s="13">
        <f t="shared" si="3"/>
        <v>0</v>
      </c>
      <c r="DR323" s="13">
        <f>COUNTIF(DR$2:DR$305,6)</f>
        <v>3</v>
      </c>
      <c r="DS323">
        <f t="shared" si="1"/>
        <v>0</v>
      </c>
      <c r="DT323">
        <f t="shared" si="1"/>
        <v>1</v>
      </c>
      <c r="DU323">
        <f t="shared" si="1"/>
        <v>3</v>
      </c>
      <c r="DV323">
        <f t="shared" si="1"/>
        <v>2</v>
      </c>
      <c r="DW323">
        <f t="shared" si="1"/>
        <v>2</v>
      </c>
      <c r="DX323">
        <f t="shared" si="1"/>
        <v>1</v>
      </c>
      <c r="DY323">
        <f t="shared" si="1"/>
        <v>2</v>
      </c>
      <c r="DZ323">
        <f t="shared" si="1"/>
        <v>0</v>
      </c>
      <c r="EA323">
        <f t="shared" si="1"/>
        <v>3</v>
      </c>
      <c r="EB323">
        <f t="shared" si="1"/>
        <v>1</v>
      </c>
      <c r="EC323">
        <f t="shared" ref="EC323:EI323" si="4">COUNTIF(EC$2:EC$305,1)</f>
        <v>1</v>
      </c>
      <c r="ED323">
        <f t="shared" si="4"/>
        <v>2</v>
      </c>
      <c r="EE323">
        <f t="shared" si="4"/>
        <v>1</v>
      </c>
      <c r="EF323">
        <f t="shared" si="4"/>
        <v>0</v>
      </c>
      <c r="EH323">
        <f t="shared" si="4"/>
        <v>2</v>
      </c>
      <c r="EI323">
        <f t="shared" si="4"/>
        <v>1</v>
      </c>
    </row>
    <row r="324" spans="1:139" x14ac:dyDescent="0.25">
      <c r="A324" s="11">
        <v>2</v>
      </c>
      <c r="D324">
        <f>COUNTIF(D$2:D$305,2)</f>
        <v>1</v>
      </c>
      <c r="E324">
        <f t="shared" ref="E324:BP350" si="5">COUNTIF(E$2:E$305,2)</f>
        <v>1</v>
      </c>
      <c r="F324">
        <f t="shared" si="5"/>
        <v>0</v>
      </c>
      <c r="G324">
        <f t="shared" si="5"/>
        <v>1</v>
      </c>
      <c r="H324">
        <f t="shared" si="5"/>
        <v>2</v>
      </c>
      <c r="I324">
        <f t="shared" si="5"/>
        <v>0</v>
      </c>
      <c r="J324">
        <f t="shared" si="5"/>
        <v>2</v>
      </c>
      <c r="K324">
        <f t="shared" si="5"/>
        <v>0</v>
      </c>
      <c r="S324">
        <f t="shared" si="5"/>
        <v>4</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4</v>
      </c>
      <c r="AM324" s="13">
        <f>COUNTIF(AM$2:AM$305,5)</f>
        <v>0</v>
      </c>
      <c r="AN324">
        <f t="shared" si="5"/>
        <v>0</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1</v>
      </c>
      <c r="BM324">
        <f t="shared" si="5"/>
        <v>0</v>
      </c>
      <c r="BN324">
        <f t="shared" si="5"/>
        <v>0</v>
      </c>
      <c r="BO324">
        <f t="shared" si="5"/>
        <v>0</v>
      </c>
      <c r="BP324">
        <f t="shared" si="5"/>
        <v>0</v>
      </c>
      <c r="BQ324">
        <f t="shared" ref="BQ324:EB324" si="6">COUNTIF(BQ$2:BQ$305,2)</f>
        <v>0</v>
      </c>
      <c r="BT324">
        <f t="shared" si="6"/>
        <v>0</v>
      </c>
      <c r="BU324">
        <f t="shared" si="6"/>
        <v>1</v>
      </c>
      <c r="BV324">
        <f t="shared" si="6"/>
        <v>0</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0</v>
      </c>
      <c r="CU324" s="16">
        <f t="shared" ref="CU324:DC324" si="7">COUNTIF(CU$2:CU$305,14)</f>
        <v>0</v>
      </c>
      <c r="CV324" s="16">
        <f t="shared" si="7"/>
        <v>0</v>
      </c>
      <c r="CW324" s="16">
        <f t="shared" si="7"/>
        <v>0</v>
      </c>
      <c r="CX324" s="16">
        <f t="shared" si="7"/>
        <v>0</v>
      </c>
      <c r="CY324" s="16">
        <f t="shared" si="7"/>
        <v>0</v>
      </c>
      <c r="CZ324" s="16">
        <f t="shared" si="7"/>
        <v>0</v>
      </c>
      <c r="DA324" s="16">
        <f t="shared" si="7"/>
        <v>0</v>
      </c>
      <c r="DB324" s="16">
        <f t="shared" si="7"/>
        <v>0</v>
      </c>
      <c r="DC324" s="16">
        <f t="shared" si="7"/>
        <v>0</v>
      </c>
      <c r="DD324">
        <f t="shared" si="6"/>
        <v>0</v>
      </c>
      <c r="DE324">
        <f t="shared" si="6"/>
        <v>0</v>
      </c>
      <c r="DF324">
        <f t="shared" si="6"/>
        <v>0</v>
      </c>
      <c r="DG324">
        <f t="shared" si="6"/>
        <v>0</v>
      </c>
      <c r="DH324">
        <f t="shared" si="6"/>
        <v>0</v>
      </c>
      <c r="DI324">
        <f t="shared" si="6"/>
        <v>0</v>
      </c>
      <c r="DJ324">
        <f t="shared" si="6"/>
        <v>0</v>
      </c>
      <c r="DK324">
        <f t="shared" si="6"/>
        <v>0</v>
      </c>
      <c r="DO324" s="13">
        <f>COUNTIF(DO$2:DO$305,6)</f>
        <v>0</v>
      </c>
      <c r="DP324" s="13">
        <f t="shared" ref="DP324:DQ324" si="8">COUNTIF(DP$2:DP$305,6)</f>
        <v>0</v>
      </c>
      <c r="DQ324" s="13">
        <f t="shared" si="8"/>
        <v>0</v>
      </c>
      <c r="DR324" s="13">
        <f>COUNTIF(DR$2:DR$305,7)</f>
        <v>2</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3</v>
      </c>
      <c r="EI324">
        <f t="shared" si="9"/>
        <v>4</v>
      </c>
    </row>
    <row r="325" spans="1:139" x14ac:dyDescent="0.25">
      <c r="A325" s="11">
        <v>3</v>
      </c>
      <c r="D325">
        <f>COUNTIF(D$2:D$305,3)</f>
        <v>0</v>
      </c>
      <c r="E325">
        <f t="shared" ref="E325:BP351" si="10">COUNTIF(E$2:E$305,3)</f>
        <v>0</v>
      </c>
      <c r="F325">
        <f t="shared" si="10"/>
        <v>2</v>
      </c>
      <c r="G325">
        <f t="shared" si="10"/>
        <v>0</v>
      </c>
      <c r="H325">
        <f t="shared" si="10"/>
        <v>0</v>
      </c>
      <c r="I325">
        <f t="shared" si="10"/>
        <v>1</v>
      </c>
      <c r="J325">
        <f t="shared" si="10"/>
        <v>0</v>
      </c>
      <c r="K325">
        <f t="shared" si="10"/>
        <v>0</v>
      </c>
      <c r="S325">
        <f t="shared" si="10"/>
        <v>0</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0</v>
      </c>
      <c r="AM325" s="13">
        <f>COUNTIF(AM$2:AM$305,6)</f>
        <v>0</v>
      </c>
      <c r="AN325">
        <f t="shared" si="10"/>
        <v>0</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0</v>
      </c>
      <c r="BM325">
        <f t="shared" si="10"/>
        <v>0</v>
      </c>
      <c r="BN325">
        <f t="shared" si="10"/>
        <v>0</v>
      </c>
      <c r="BO325">
        <f t="shared" si="10"/>
        <v>0</v>
      </c>
      <c r="BP325">
        <f t="shared" si="10"/>
        <v>0</v>
      </c>
      <c r="BQ325">
        <f t="shared" ref="BQ325:EB325" si="11">COUNTIF(BQ$2:BQ$305,3)</f>
        <v>0</v>
      </c>
      <c r="BT325">
        <f t="shared" si="11"/>
        <v>0</v>
      </c>
      <c r="BU325">
        <f t="shared" si="11"/>
        <v>0</v>
      </c>
      <c r="BV325">
        <f t="shared" si="11"/>
        <v>1</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0</v>
      </c>
      <c r="CU325" s="16">
        <f t="shared" ref="CU325:DC325" si="12">COUNTIF(CU$2:CU$305,15)</f>
        <v>0</v>
      </c>
      <c r="CV325" s="16">
        <f t="shared" si="12"/>
        <v>0</v>
      </c>
      <c r="CW325" s="16">
        <f t="shared" si="12"/>
        <v>0</v>
      </c>
      <c r="CX325" s="16">
        <f t="shared" si="12"/>
        <v>0</v>
      </c>
      <c r="CY325" s="16">
        <f t="shared" si="12"/>
        <v>0</v>
      </c>
      <c r="CZ325" s="16">
        <f t="shared" si="12"/>
        <v>0</v>
      </c>
      <c r="DA325" s="16">
        <f t="shared" si="12"/>
        <v>0</v>
      </c>
      <c r="DB325" s="16">
        <f t="shared" si="12"/>
        <v>0</v>
      </c>
      <c r="DC325" s="16">
        <f t="shared" si="12"/>
        <v>0</v>
      </c>
      <c r="DD325">
        <f t="shared" si="11"/>
        <v>0</v>
      </c>
      <c r="DE325">
        <f t="shared" si="11"/>
        <v>0</v>
      </c>
      <c r="DF325">
        <f t="shared" si="11"/>
        <v>0</v>
      </c>
      <c r="DG325">
        <f t="shared" si="11"/>
        <v>0</v>
      </c>
      <c r="DH325">
        <f t="shared" si="11"/>
        <v>0</v>
      </c>
      <c r="DI325">
        <f t="shared" si="11"/>
        <v>0</v>
      </c>
      <c r="DJ325">
        <f t="shared" si="11"/>
        <v>0</v>
      </c>
      <c r="DK325">
        <f t="shared" si="11"/>
        <v>0</v>
      </c>
      <c r="DO325" s="13">
        <f>COUNTIF(DO$2:DO$305,7)</f>
        <v>2</v>
      </c>
      <c r="DP325" s="13">
        <f t="shared" ref="DP325:DQ325" si="13">COUNTIF(DP$2:DP$305,7)</f>
        <v>2</v>
      </c>
      <c r="DQ325" s="13">
        <f t="shared" si="13"/>
        <v>2</v>
      </c>
      <c r="DR325" s="13">
        <f>COUNTIF(DR$2:DR$305,8)</f>
        <v>0</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3</v>
      </c>
      <c r="EH325">
        <f t="shared" si="14"/>
        <v>0</v>
      </c>
      <c r="EI325">
        <f t="shared" si="14"/>
        <v>0</v>
      </c>
    </row>
    <row r="326" spans="1:139" x14ac:dyDescent="0.25">
      <c r="A326" s="11">
        <v>4</v>
      </c>
      <c r="D326">
        <f>COUNTIF(D$2:D$305,4)</f>
        <v>2</v>
      </c>
      <c r="E326">
        <f t="shared" ref="E326:BP352" si="15">COUNTIF(E$2:E$305,4)</f>
        <v>0</v>
      </c>
      <c r="F326">
        <f t="shared" si="15"/>
        <v>3</v>
      </c>
      <c r="G326">
        <f t="shared" si="15"/>
        <v>1</v>
      </c>
      <c r="H326">
        <f t="shared" si="15"/>
        <v>3</v>
      </c>
      <c r="I326">
        <f t="shared" si="15"/>
        <v>1</v>
      </c>
      <c r="J326">
        <f t="shared" si="15"/>
        <v>0</v>
      </c>
      <c r="K326">
        <f t="shared" si="15"/>
        <v>0</v>
      </c>
      <c r="S326">
        <f t="shared" si="15"/>
        <v>0</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1</v>
      </c>
      <c r="AM326" s="13">
        <f>COUNTIF(AM$2:AM$305,7)</f>
        <v>1</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1</v>
      </c>
      <c r="CU326" s="16">
        <f t="shared" ref="CU326:DC326" si="17">COUNTIF(CU$2:CU$305,16)</f>
        <v>0</v>
      </c>
      <c r="CV326" s="16">
        <f t="shared" si="17"/>
        <v>0</v>
      </c>
      <c r="CW326" s="16">
        <f t="shared" si="17"/>
        <v>0</v>
      </c>
      <c r="CX326" s="16">
        <f t="shared" si="17"/>
        <v>0</v>
      </c>
      <c r="CY326" s="16">
        <f t="shared" si="17"/>
        <v>0</v>
      </c>
      <c r="CZ326" s="16">
        <f t="shared" si="17"/>
        <v>0</v>
      </c>
      <c r="DA326" s="16">
        <f t="shared" si="17"/>
        <v>0</v>
      </c>
      <c r="DB326" s="16">
        <f t="shared" si="17"/>
        <v>0</v>
      </c>
      <c r="DC326" s="16">
        <f t="shared" si="17"/>
        <v>0</v>
      </c>
      <c r="DD326">
        <f t="shared" si="16"/>
        <v>0</v>
      </c>
      <c r="DE326">
        <f t="shared" si="16"/>
        <v>0</v>
      </c>
      <c r="DF326">
        <f t="shared" si="16"/>
        <v>0</v>
      </c>
      <c r="DG326">
        <f t="shared" si="16"/>
        <v>0</v>
      </c>
      <c r="DH326">
        <f t="shared" si="16"/>
        <v>0</v>
      </c>
      <c r="DI326">
        <f t="shared" si="16"/>
        <v>0</v>
      </c>
      <c r="DJ326">
        <f t="shared" si="16"/>
        <v>0</v>
      </c>
      <c r="DK326">
        <f t="shared" si="16"/>
        <v>0</v>
      </c>
      <c r="DO326" s="13">
        <f>COUNTIF(DO$2:DO$305,8)</f>
        <v>3</v>
      </c>
      <c r="DP326" s="13">
        <f t="shared" ref="DP326:DQ326" si="18">COUNTIF(DP$2:DP$305,8)</f>
        <v>3</v>
      </c>
      <c r="DQ326" s="13">
        <f t="shared" si="18"/>
        <v>3</v>
      </c>
      <c r="DR326" s="13">
        <f>COUNTIF(DR$2:DR$305,9)</f>
        <v>0</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1</v>
      </c>
      <c r="EH326">
        <f t="shared" si="19"/>
        <v>0</v>
      </c>
      <c r="EI326">
        <f t="shared" si="19"/>
        <v>0</v>
      </c>
    </row>
    <row r="327" spans="1:139" x14ac:dyDescent="0.25">
      <c r="A327" s="11">
        <v>5</v>
      </c>
      <c r="D327">
        <f>COUNTIF(D$2:D$305,5)</f>
        <v>1</v>
      </c>
      <c r="E327">
        <f t="shared" ref="E327:BP353" si="20">COUNTIF(E$2:E$305,5)</f>
        <v>1</v>
      </c>
      <c r="F327">
        <f t="shared" si="20"/>
        <v>0</v>
      </c>
      <c r="G327">
        <f t="shared" si="20"/>
        <v>2</v>
      </c>
      <c r="H327">
        <f t="shared" si="20"/>
        <v>0</v>
      </c>
      <c r="I327">
        <f t="shared" si="20"/>
        <v>0</v>
      </c>
      <c r="J327">
        <f t="shared" si="20"/>
        <v>0</v>
      </c>
      <c r="K327">
        <f t="shared" si="20"/>
        <v>0</v>
      </c>
      <c r="S327">
        <f t="shared" si="20"/>
        <v>1</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0</v>
      </c>
      <c r="AM327" s="13">
        <f>COUNTIF(AM$2:AM$305,8)</f>
        <v>0</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0</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0</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0</v>
      </c>
      <c r="EH327">
        <f t="shared" si="23"/>
        <v>0</v>
      </c>
      <c r="EI327">
        <f t="shared" si="23"/>
        <v>0</v>
      </c>
    </row>
    <row r="328" spans="1:139" x14ac:dyDescent="0.25">
      <c r="A328" s="11">
        <v>6</v>
      </c>
      <c r="D328">
        <f>COUNTIF(D$2:D$305,6)</f>
        <v>0</v>
      </c>
      <c r="E328">
        <f t="shared" ref="E328:BP354" si="24">COUNTIF(E$2:E$305,6)</f>
        <v>0</v>
      </c>
      <c r="F328">
        <f t="shared" si="24"/>
        <v>0</v>
      </c>
      <c r="G328">
        <f t="shared" si="24"/>
        <v>0</v>
      </c>
      <c r="H328">
        <f t="shared" si="24"/>
        <v>0</v>
      </c>
      <c r="I328">
        <f t="shared" si="24"/>
        <v>0</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3</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0</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0</v>
      </c>
      <c r="EH328">
        <f t="shared" si="27"/>
        <v>0</v>
      </c>
      <c r="EI328">
        <f t="shared" si="27"/>
        <v>0</v>
      </c>
    </row>
    <row r="329" spans="1:139" x14ac:dyDescent="0.25">
      <c r="A329" s="11">
        <v>7</v>
      </c>
      <c r="D329">
        <f>COUNTIF(D$2:D$305,7)</f>
        <v>1</v>
      </c>
      <c r="E329">
        <f t="shared" ref="E329:BP355" si="28">COUNTIF(E$2:E$305,7)</f>
        <v>0</v>
      </c>
      <c r="F329">
        <f t="shared" si="28"/>
        <v>0</v>
      </c>
      <c r="G329">
        <f t="shared" si="28"/>
        <v>1</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0</v>
      </c>
      <c r="EH329">
        <f t="shared" si="31"/>
        <v>0</v>
      </c>
      <c r="EI329">
        <f t="shared" si="31"/>
        <v>0</v>
      </c>
    </row>
    <row r="330" spans="1:139" x14ac:dyDescent="0.25">
      <c r="A330" s="11"/>
      <c r="K330">
        <f>COUNTIF(K$2:K$305,8)</f>
        <v>5</v>
      </c>
    </row>
    <row r="331" spans="1:139" x14ac:dyDescent="0.25">
      <c r="A331" s="11"/>
      <c r="K331">
        <f>COUNTIF(K$2:K$305,9)</f>
        <v>0</v>
      </c>
    </row>
    <row r="332" spans="1:139" x14ac:dyDescent="0.25">
      <c r="A332" s="11" t="s">
        <v>5</v>
      </c>
      <c r="D332">
        <f>SUM(D323:D329)</f>
        <v>5</v>
      </c>
      <c r="E332">
        <f t="shared" ref="E332:BJ332" si="32">SUM(E323:E329)</f>
        <v>5</v>
      </c>
      <c r="F332">
        <f t="shared" si="32"/>
        <v>5</v>
      </c>
      <c r="G332">
        <f t="shared" si="32"/>
        <v>5</v>
      </c>
      <c r="H332">
        <f t="shared" si="32"/>
        <v>5</v>
      </c>
      <c r="I332">
        <f t="shared" si="32"/>
        <v>5</v>
      </c>
      <c r="J332">
        <f t="shared" si="32"/>
        <v>5</v>
      </c>
      <c r="K332">
        <f>SUM(K323:K331)</f>
        <v>5</v>
      </c>
      <c r="S332">
        <f t="shared" si="32"/>
        <v>5</v>
      </c>
      <c r="T332">
        <f t="shared" si="32"/>
        <v>0</v>
      </c>
      <c r="U332">
        <f t="shared" si="32"/>
        <v>0</v>
      </c>
      <c r="V332">
        <f t="shared" si="32"/>
        <v>0</v>
      </c>
      <c r="W332">
        <f t="shared" si="32"/>
        <v>0</v>
      </c>
      <c r="X332">
        <f t="shared" si="32"/>
        <v>0</v>
      </c>
      <c r="Y332">
        <f t="shared" si="32"/>
        <v>0</v>
      </c>
      <c r="Z332">
        <f t="shared" si="32"/>
        <v>0</v>
      </c>
      <c r="AA332">
        <f t="shared" si="32"/>
        <v>0</v>
      </c>
      <c r="AB332">
        <f t="shared" si="32"/>
        <v>0</v>
      </c>
      <c r="AC332">
        <f t="shared" si="32"/>
        <v>0</v>
      </c>
      <c r="AD332">
        <f t="shared" si="32"/>
        <v>0</v>
      </c>
      <c r="AE332">
        <f t="shared" si="32"/>
        <v>0</v>
      </c>
      <c r="AF332">
        <f t="shared" si="32"/>
        <v>0</v>
      </c>
      <c r="AG332">
        <f t="shared" si="32"/>
        <v>0</v>
      </c>
      <c r="AH332">
        <f t="shared" si="32"/>
        <v>0</v>
      </c>
      <c r="AJ332">
        <f t="shared" si="32"/>
        <v>0</v>
      </c>
      <c r="AL332" s="16">
        <f t="shared" si="32"/>
        <v>5</v>
      </c>
      <c r="AM332" s="13">
        <f t="shared" si="32"/>
        <v>5</v>
      </c>
      <c r="AN332">
        <f t="shared" si="32"/>
        <v>4</v>
      </c>
      <c r="AP332">
        <f t="shared" si="32"/>
        <v>1</v>
      </c>
      <c r="AQ332">
        <f t="shared" si="32"/>
        <v>0</v>
      </c>
      <c r="AR332">
        <f t="shared" si="32"/>
        <v>3</v>
      </c>
      <c r="AS332">
        <f t="shared" si="32"/>
        <v>1</v>
      </c>
      <c r="AT332">
        <f t="shared" si="32"/>
        <v>0</v>
      </c>
      <c r="AU332">
        <f t="shared" si="32"/>
        <v>3</v>
      </c>
      <c r="AV332">
        <f t="shared" si="32"/>
        <v>1</v>
      </c>
      <c r="AW332">
        <f t="shared" si="32"/>
        <v>1</v>
      </c>
      <c r="AX332">
        <f t="shared" si="32"/>
        <v>2</v>
      </c>
      <c r="AY332">
        <f t="shared" si="32"/>
        <v>0</v>
      </c>
      <c r="AZ332">
        <f t="shared" si="32"/>
        <v>1</v>
      </c>
      <c r="BA332">
        <f t="shared" si="32"/>
        <v>3</v>
      </c>
      <c r="BB332">
        <f t="shared" si="32"/>
        <v>0</v>
      </c>
      <c r="BC332">
        <f t="shared" si="32"/>
        <v>0</v>
      </c>
      <c r="BD332">
        <f t="shared" si="32"/>
        <v>4</v>
      </c>
      <c r="BE332">
        <f t="shared" si="32"/>
        <v>0</v>
      </c>
      <c r="BF332">
        <f t="shared" si="32"/>
        <v>0</v>
      </c>
      <c r="BG332">
        <f t="shared" si="32"/>
        <v>4</v>
      </c>
      <c r="BH332">
        <f t="shared" si="32"/>
        <v>0</v>
      </c>
      <c r="BI332">
        <f t="shared" si="32"/>
        <v>0</v>
      </c>
      <c r="BJ332">
        <f t="shared" si="32"/>
        <v>4</v>
      </c>
      <c r="BL332">
        <f t="shared" ref="BL332:BQ332" si="33">SUM(BL323:BL329)</f>
        <v>1</v>
      </c>
      <c r="BM332">
        <f t="shared" si="33"/>
        <v>0</v>
      </c>
      <c r="BN332">
        <f t="shared" si="33"/>
        <v>1</v>
      </c>
      <c r="BO332">
        <f t="shared" si="33"/>
        <v>1</v>
      </c>
      <c r="BP332">
        <f t="shared" si="33"/>
        <v>1</v>
      </c>
      <c r="BQ332">
        <f t="shared" si="33"/>
        <v>0</v>
      </c>
      <c r="BT332">
        <f t="shared" ref="BT332:BV332" si="34">SUM(BT323:BT329)</f>
        <v>1</v>
      </c>
      <c r="BU332">
        <f t="shared" si="34"/>
        <v>1</v>
      </c>
      <c r="BV332">
        <f t="shared" si="34"/>
        <v>1</v>
      </c>
      <c r="CA332">
        <f t="shared" ref="CA332:CI332" si="35">SUM(CA323:CA329)</f>
        <v>0</v>
      </c>
      <c r="CB332">
        <f t="shared" si="35"/>
        <v>0</v>
      </c>
      <c r="CC332">
        <f t="shared" si="35"/>
        <v>0</v>
      </c>
      <c r="CD332">
        <f t="shared" si="35"/>
        <v>0</v>
      </c>
      <c r="CE332">
        <f t="shared" si="35"/>
        <v>0</v>
      </c>
      <c r="CF332">
        <f t="shared" si="35"/>
        <v>0</v>
      </c>
      <c r="CG332">
        <f t="shared" si="35"/>
        <v>0</v>
      </c>
      <c r="CH332">
        <f t="shared" si="35"/>
        <v>0</v>
      </c>
      <c r="CI332">
        <f t="shared" si="35"/>
        <v>1</v>
      </c>
      <c r="CL332">
        <f t="shared" ref="CL332:DK332" si="36">SUM(CL323:CL329)</f>
        <v>0</v>
      </c>
      <c r="CM332">
        <f t="shared" si="36"/>
        <v>0</v>
      </c>
      <c r="CN332">
        <f t="shared" si="36"/>
        <v>0</v>
      </c>
      <c r="CO332">
        <f t="shared" si="36"/>
        <v>0</v>
      </c>
      <c r="CP332">
        <f t="shared" si="36"/>
        <v>0</v>
      </c>
      <c r="CQ332">
        <f t="shared" si="36"/>
        <v>0</v>
      </c>
      <c r="CR332">
        <f t="shared" si="36"/>
        <v>0</v>
      </c>
      <c r="CS332">
        <f t="shared" si="36"/>
        <v>0</v>
      </c>
      <c r="CT332" s="16">
        <f t="shared" si="36"/>
        <v>1</v>
      </c>
      <c r="CU332" s="16">
        <f t="shared" si="36"/>
        <v>0</v>
      </c>
      <c r="CV332" s="16">
        <f t="shared" si="36"/>
        <v>0</v>
      </c>
      <c r="CW332" s="16">
        <f t="shared" si="36"/>
        <v>0</v>
      </c>
      <c r="CX332" s="16">
        <f t="shared" si="36"/>
        <v>0</v>
      </c>
      <c r="CY332" s="16">
        <f t="shared" si="36"/>
        <v>0</v>
      </c>
      <c r="CZ332" s="16">
        <f t="shared" si="36"/>
        <v>0</v>
      </c>
      <c r="DA332" s="16">
        <f t="shared" si="36"/>
        <v>0</v>
      </c>
      <c r="DB332" s="16">
        <f t="shared" si="36"/>
        <v>0</v>
      </c>
      <c r="DC332" s="16">
        <f t="shared" si="36"/>
        <v>0</v>
      </c>
      <c r="DD332">
        <f t="shared" si="36"/>
        <v>0</v>
      </c>
      <c r="DE332">
        <f t="shared" si="36"/>
        <v>0</v>
      </c>
      <c r="DF332">
        <f t="shared" si="36"/>
        <v>0</v>
      </c>
      <c r="DG332">
        <f t="shared" si="36"/>
        <v>0</v>
      </c>
      <c r="DH332">
        <f t="shared" si="36"/>
        <v>0</v>
      </c>
      <c r="DI332">
        <f t="shared" si="36"/>
        <v>0</v>
      </c>
      <c r="DJ332">
        <f t="shared" si="36"/>
        <v>0</v>
      </c>
      <c r="DK332">
        <f t="shared" si="36"/>
        <v>1</v>
      </c>
      <c r="DO332" s="13">
        <f t="shared" ref="DO332:EF332" si="37">SUM(DO323:DO329)</f>
        <v>5</v>
      </c>
      <c r="DP332" s="13">
        <f t="shared" si="37"/>
        <v>5</v>
      </c>
      <c r="DQ332" s="13">
        <f t="shared" si="37"/>
        <v>5</v>
      </c>
      <c r="DR332" s="13">
        <f t="shared" si="37"/>
        <v>5</v>
      </c>
      <c r="DS332">
        <f t="shared" si="37"/>
        <v>0</v>
      </c>
      <c r="DT332">
        <f t="shared" si="37"/>
        <v>1</v>
      </c>
      <c r="DU332">
        <f t="shared" si="37"/>
        <v>3</v>
      </c>
      <c r="DV332">
        <f t="shared" si="37"/>
        <v>2</v>
      </c>
      <c r="DW332">
        <f t="shared" si="37"/>
        <v>2</v>
      </c>
      <c r="DX332">
        <f t="shared" si="37"/>
        <v>1</v>
      </c>
      <c r="DY332">
        <f t="shared" si="37"/>
        <v>2</v>
      </c>
      <c r="DZ332">
        <f t="shared" si="37"/>
        <v>0</v>
      </c>
      <c r="EA332">
        <f t="shared" si="37"/>
        <v>3</v>
      </c>
      <c r="EB332">
        <f t="shared" si="37"/>
        <v>1</v>
      </c>
      <c r="EC332">
        <f t="shared" si="37"/>
        <v>1</v>
      </c>
      <c r="ED332">
        <f t="shared" si="37"/>
        <v>2</v>
      </c>
      <c r="EE332">
        <f t="shared" si="37"/>
        <v>1</v>
      </c>
      <c r="EF332">
        <f t="shared" si="37"/>
        <v>4</v>
      </c>
      <c r="EH332">
        <f t="shared" ref="EH332:EI332" si="38">SUM(EH323:EH329)</f>
        <v>5</v>
      </c>
      <c r="EI332">
        <f t="shared" si="38"/>
        <v>5</v>
      </c>
    </row>
    <row r="333" spans="1:139" x14ac:dyDescent="0.25">
      <c r="A333" s="11" t="s">
        <v>1491</v>
      </c>
      <c r="D333">
        <f>COUNTBLANK(D2:D305)</f>
        <v>299</v>
      </c>
      <c r="E333">
        <f t="shared" ref="E333:BP333" si="39">COUNTBLANK(E2:E305)</f>
        <v>299</v>
      </c>
      <c r="F333">
        <f t="shared" si="39"/>
        <v>299</v>
      </c>
      <c r="G333">
        <f t="shared" si="39"/>
        <v>299</v>
      </c>
      <c r="H333">
        <f t="shared" si="39"/>
        <v>299</v>
      </c>
      <c r="I333">
        <f t="shared" si="39"/>
        <v>299</v>
      </c>
      <c r="J333">
        <f t="shared" si="39"/>
        <v>299</v>
      </c>
      <c r="K333">
        <f t="shared" si="39"/>
        <v>299</v>
      </c>
      <c r="S333">
        <f t="shared" si="39"/>
        <v>299</v>
      </c>
      <c r="T333">
        <f t="shared" si="39"/>
        <v>304</v>
      </c>
      <c r="U333">
        <f t="shared" si="39"/>
        <v>304</v>
      </c>
      <c r="V333">
        <f t="shared" si="39"/>
        <v>304</v>
      </c>
      <c r="W333">
        <f t="shared" si="39"/>
        <v>304</v>
      </c>
      <c r="X333">
        <f t="shared" si="39"/>
        <v>304</v>
      </c>
      <c r="Y333">
        <f t="shared" si="39"/>
        <v>304</v>
      </c>
      <c r="Z333">
        <f t="shared" si="39"/>
        <v>304</v>
      </c>
      <c r="AA333">
        <f t="shared" si="39"/>
        <v>304</v>
      </c>
      <c r="AB333">
        <f t="shared" si="39"/>
        <v>304</v>
      </c>
      <c r="AC333">
        <f t="shared" si="39"/>
        <v>304</v>
      </c>
      <c r="AD333">
        <f t="shared" si="39"/>
        <v>304</v>
      </c>
      <c r="AE333">
        <f t="shared" si="39"/>
        <v>304</v>
      </c>
      <c r="AF333">
        <f t="shared" si="39"/>
        <v>304</v>
      </c>
      <c r="AG333">
        <f t="shared" si="39"/>
        <v>304</v>
      </c>
      <c r="AH333">
        <f t="shared" si="39"/>
        <v>304</v>
      </c>
      <c r="AJ333">
        <f t="shared" si="39"/>
        <v>304</v>
      </c>
      <c r="AL333" s="16">
        <f t="shared" si="39"/>
        <v>299</v>
      </c>
      <c r="AM333" s="13">
        <f t="shared" si="39"/>
        <v>299</v>
      </c>
      <c r="AN333">
        <f t="shared" si="39"/>
        <v>300</v>
      </c>
      <c r="AP333">
        <f t="shared" si="39"/>
        <v>303</v>
      </c>
      <c r="AQ333">
        <f t="shared" si="39"/>
        <v>304</v>
      </c>
      <c r="AR333">
        <f t="shared" si="39"/>
        <v>301</v>
      </c>
      <c r="AS333">
        <f t="shared" si="39"/>
        <v>303</v>
      </c>
      <c r="AT333">
        <f t="shared" si="39"/>
        <v>304</v>
      </c>
      <c r="AU333">
        <f t="shared" si="39"/>
        <v>301</v>
      </c>
      <c r="AV333">
        <f t="shared" si="39"/>
        <v>303</v>
      </c>
      <c r="AW333">
        <f t="shared" si="39"/>
        <v>303</v>
      </c>
      <c r="AX333">
        <f t="shared" si="39"/>
        <v>302</v>
      </c>
      <c r="AY333">
        <f t="shared" si="39"/>
        <v>304</v>
      </c>
      <c r="AZ333">
        <f t="shared" si="39"/>
        <v>303</v>
      </c>
      <c r="BA333">
        <f t="shared" si="39"/>
        <v>301</v>
      </c>
      <c r="BB333">
        <f t="shared" si="39"/>
        <v>304</v>
      </c>
      <c r="BC333">
        <f t="shared" si="39"/>
        <v>304</v>
      </c>
      <c r="BD333">
        <f t="shared" si="39"/>
        <v>300</v>
      </c>
      <c r="BE333">
        <f t="shared" si="39"/>
        <v>304</v>
      </c>
      <c r="BF333">
        <f t="shared" si="39"/>
        <v>304</v>
      </c>
      <c r="BG333">
        <f t="shared" si="39"/>
        <v>300</v>
      </c>
      <c r="BH333">
        <f t="shared" si="39"/>
        <v>304</v>
      </c>
      <c r="BI333">
        <f t="shared" si="39"/>
        <v>304</v>
      </c>
      <c r="BJ333">
        <f t="shared" si="39"/>
        <v>300</v>
      </c>
      <c r="BL333">
        <f t="shared" si="39"/>
        <v>303</v>
      </c>
      <c r="BM333">
        <f t="shared" si="39"/>
        <v>304</v>
      </c>
      <c r="BN333">
        <f t="shared" si="39"/>
        <v>303</v>
      </c>
      <c r="BO333">
        <f t="shared" si="39"/>
        <v>303</v>
      </c>
      <c r="BP333">
        <f t="shared" si="39"/>
        <v>303</v>
      </c>
      <c r="BQ333">
        <f t="shared" ref="BQ333:EB333" si="40">COUNTBLANK(BQ2:BQ305)</f>
        <v>304</v>
      </c>
      <c r="BT333">
        <f t="shared" si="40"/>
        <v>303</v>
      </c>
      <c r="BU333">
        <f t="shared" si="40"/>
        <v>303</v>
      </c>
      <c r="BV333">
        <f t="shared" si="40"/>
        <v>303</v>
      </c>
      <c r="BW333">
        <f t="shared" si="40"/>
        <v>303</v>
      </c>
      <c r="BX333">
        <f t="shared" si="40"/>
        <v>304</v>
      </c>
      <c r="BY333">
        <f t="shared" si="40"/>
        <v>303</v>
      </c>
      <c r="BZ333">
        <f t="shared" si="40"/>
        <v>304</v>
      </c>
      <c r="CA333">
        <f t="shared" si="40"/>
        <v>304</v>
      </c>
      <c r="CB333">
        <f t="shared" si="40"/>
        <v>304</v>
      </c>
      <c r="CC333">
        <f t="shared" si="40"/>
        <v>304</v>
      </c>
      <c r="CD333">
        <f t="shared" si="40"/>
        <v>304</v>
      </c>
      <c r="CE333">
        <f t="shared" si="40"/>
        <v>304</v>
      </c>
      <c r="CF333">
        <f t="shared" si="40"/>
        <v>304</v>
      </c>
      <c r="CG333">
        <f t="shared" si="40"/>
        <v>304</v>
      </c>
      <c r="CH333">
        <f t="shared" si="40"/>
        <v>304</v>
      </c>
      <c r="CI333">
        <f t="shared" si="40"/>
        <v>303</v>
      </c>
      <c r="CL333">
        <f t="shared" si="40"/>
        <v>304</v>
      </c>
      <c r="CM333">
        <f t="shared" si="40"/>
        <v>304</v>
      </c>
      <c r="CN333">
        <f t="shared" si="40"/>
        <v>304</v>
      </c>
      <c r="CO333">
        <f t="shared" si="40"/>
        <v>304</v>
      </c>
      <c r="CP333">
        <f t="shared" si="40"/>
        <v>304</v>
      </c>
      <c r="CQ333">
        <f t="shared" si="40"/>
        <v>304</v>
      </c>
      <c r="CR333">
        <f t="shared" si="40"/>
        <v>304</v>
      </c>
      <c r="CS333">
        <f t="shared" si="40"/>
        <v>304</v>
      </c>
      <c r="CT333" s="16">
        <f t="shared" si="40"/>
        <v>303</v>
      </c>
      <c r="CU333" s="16">
        <f t="shared" si="40"/>
        <v>304</v>
      </c>
      <c r="CV333" s="16">
        <f t="shared" si="40"/>
        <v>304</v>
      </c>
      <c r="CW333" s="16">
        <f t="shared" si="40"/>
        <v>304</v>
      </c>
      <c r="CX333" s="16">
        <f t="shared" si="40"/>
        <v>304</v>
      </c>
      <c r="CY333" s="16">
        <f t="shared" si="40"/>
        <v>304</v>
      </c>
      <c r="CZ333" s="16">
        <f t="shared" si="40"/>
        <v>304</v>
      </c>
      <c r="DA333" s="16">
        <f t="shared" si="40"/>
        <v>304</v>
      </c>
      <c r="DB333" s="16">
        <f t="shared" si="40"/>
        <v>304</v>
      </c>
      <c r="DC333" s="16">
        <f t="shared" si="40"/>
        <v>304</v>
      </c>
      <c r="DD333">
        <f t="shared" si="40"/>
        <v>304</v>
      </c>
      <c r="DE333">
        <f t="shared" si="40"/>
        <v>304</v>
      </c>
      <c r="DF333">
        <f t="shared" si="40"/>
        <v>304</v>
      </c>
      <c r="DG333">
        <f t="shared" si="40"/>
        <v>304</v>
      </c>
      <c r="DH333">
        <f t="shared" si="40"/>
        <v>304</v>
      </c>
      <c r="DI333">
        <f t="shared" si="40"/>
        <v>304</v>
      </c>
      <c r="DJ333">
        <f t="shared" si="40"/>
        <v>304</v>
      </c>
      <c r="DK333">
        <f t="shared" si="40"/>
        <v>303</v>
      </c>
      <c r="DO333" s="13">
        <f t="shared" si="40"/>
        <v>299</v>
      </c>
      <c r="DP333" s="13">
        <f t="shared" si="40"/>
        <v>299</v>
      </c>
      <c r="DQ333" s="13">
        <f t="shared" si="40"/>
        <v>299</v>
      </c>
      <c r="DR333" s="13">
        <f t="shared" si="40"/>
        <v>299</v>
      </c>
      <c r="DS333">
        <f t="shared" si="40"/>
        <v>304</v>
      </c>
      <c r="DT333">
        <f t="shared" si="40"/>
        <v>303</v>
      </c>
      <c r="DU333">
        <f t="shared" si="40"/>
        <v>301</v>
      </c>
      <c r="DV333">
        <f t="shared" si="40"/>
        <v>302</v>
      </c>
      <c r="DW333">
        <f t="shared" si="40"/>
        <v>302</v>
      </c>
      <c r="DX333">
        <f t="shared" si="40"/>
        <v>303</v>
      </c>
      <c r="DY333">
        <f t="shared" si="40"/>
        <v>302</v>
      </c>
      <c r="DZ333">
        <f t="shared" si="40"/>
        <v>304</v>
      </c>
      <c r="EA333">
        <f t="shared" si="40"/>
        <v>301</v>
      </c>
      <c r="EB333">
        <f t="shared" si="40"/>
        <v>303</v>
      </c>
      <c r="EC333">
        <f t="shared" ref="EC333:EI333" si="41">COUNTBLANK(EC2:EC305)</f>
        <v>303</v>
      </c>
      <c r="ED333">
        <f t="shared" si="41"/>
        <v>302</v>
      </c>
      <c r="EE333">
        <f t="shared" si="41"/>
        <v>303</v>
      </c>
      <c r="EF333">
        <f t="shared" si="41"/>
        <v>300</v>
      </c>
      <c r="EH333">
        <f t="shared" si="41"/>
        <v>299</v>
      </c>
      <c r="EI333">
        <f t="shared" si="41"/>
        <v>299</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304</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0</v>
      </c>
      <c r="E337" s="4">
        <f t="shared" ref="E337:BP337" si="49">E323/E332</f>
        <v>0.6</v>
      </c>
      <c r="F337" s="4">
        <f t="shared" si="49"/>
        <v>0</v>
      </c>
      <c r="G337" s="4">
        <f t="shared" si="49"/>
        <v>0</v>
      </c>
      <c r="H337" s="4">
        <f t="shared" si="49"/>
        <v>0</v>
      </c>
      <c r="I337" s="4">
        <f t="shared" si="49"/>
        <v>0.6</v>
      </c>
      <c r="J337" s="4">
        <f t="shared" si="49"/>
        <v>0.6</v>
      </c>
      <c r="K337" s="4">
        <f t="shared" si="49"/>
        <v>0</v>
      </c>
      <c r="S337" s="4">
        <f t="shared" si="49"/>
        <v>0</v>
      </c>
      <c r="T337" s="4" t="e">
        <f t="shared" si="49"/>
        <v>#DIV/0!</v>
      </c>
      <c r="U337" s="4"/>
      <c r="V337" s="4" t="e">
        <f t="shared" si="49"/>
        <v>#DIV/0!</v>
      </c>
      <c r="W337" s="4" t="e">
        <f t="shared" si="49"/>
        <v>#DIV/0!</v>
      </c>
      <c r="X337" s="4" t="e">
        <f t="shared" si="49"/>
        <v>#DIV/0!</v>
      </c>
      <c r="Y337" s="4" t="e">
        <f t="shared" si="49"/>
        <v>#DIV/0!</v>
      </c>
      <c r="Z337" s="4" t="e">
        <f t="shared" si="49"/>
        <v>#DIV/0!</v>
      </c>
      <c r="AA337" s="4" t="e">
        <f t="shared" si="49"/>
        <v>#DIV/0!</v>
      </c>
      <c r="AB337" s="4" t="e">
        <f t="shared" si="49"/>
        <v>#DIV/0!</v>
      </c>
      <c r="AC337" s="4" t="e">
        <f t="shared" si="49"/>
        <v>#DIV/0!</v>
      </c>
      <c r="AD337" s="4" t="e">
        <f t="shared" si="49"/>
        <v>#DIV/0!</v>
      </c>
      <c r="AE337" s="4" t="e">
        <f t="shared" si="49"/>
        <v>#DIV/0!</v>
      </c>
      <c r="AF337" s="4" t="e">
        <f t="shared" si="49"/>
        <v>#DIV/0!</v>
      </c>
      <c r="AG337" s="4" t="e">
        <f t="shared" si="49"/>
        <v>#DIV/0!</v>
      </c>
      <c r="AH337" s="4" t="e">
        <f t="shared" si="49"/>
        <v>#DIV/0!</v>
      </c>
      <c r="AI337" s="4"/>
      <c r="AJ337" s="4" t="e">
        <f t="shared" si="49"/>
        <v>#DIV/0!</v>
      </c>
      <c r="AK337" s="4"/>
      <c r="AL337" s="17">
        <f t="shared" si="49"/>
        <v>0</v>
      </c>
      <c r="AM337" s="14">
        <f t="shared" si="49"/>
        <v>0.2</v>
      </c>
      <c r="AN337" s="4">
        <f t="shared" si="49"/>
        <v>1</v>
      </c>
      <c r="AO337" s="4"/>
      <c r="AP337" s="4">
        <f t="shared" si="49"/>
        <v>1</v>
      </c>
      <c r="AQ337" s="4" t="e">
        <f t="shared" si="49"/>
        <v>#DIV/0!</v>
      </c>
      <c r="AR337" s="4">
        <f t="shared" si="49"/>
        <v>1</v>
      </c>
      <c r="AS337" s="4">
        <f t="shared" si="49"/>
        <v>1</v>
      </c>
      <c r="AT337" s="4" t="e">
        <f t="shared" si="49"/>
        <v>#DIV/0!</v>
      </c>
      <c r="AU337" s="4">
        <f t="shared" si="49"/>
        <v>1</v>
      </c>
      <c r="AV337" s="4">
        <f t="shared" si="49"/>
        <v>1</v>
      </c>
      <c r="AW337" s="4">
        <f t="shared" si="49"/>
        <v>1</v>
      </c>
      <c r="AX337" s="4">
        <f t="shared" si="49"/>
        <v>1</v>
      </c>
      <c r="AY337" s="4" t="e">
        <f t="shared" si="49"/>
        <v>#DIV/0!</v>
      </c>
      <c r="AZ337" s="4">
        <f t="shared" si="49"/>
        <v>1</v>
      </c>
      <c r="BA337" s="4">
        <f t="shared" si="49"/>
        <v>1</v>
      </c>
      <c r="BB337" s="4" t="e">
        <f t="shared" si="49"/>
        <v>#DIV/0!</v>
      </c>
      <c r="BC337" s="4" t="e">
        <f t="shared" si="49"/>
        <v>#DIV/0!</v>
      </c>
      <c r="BD337" s="4">
        <f t="shared" si="49"/>
        <v>1</v>
      </c>
      <c r="BE337" s="4" t="e">
        <f t="shared" si="49"/>
        <v>#DIV/0!</v>
      </c>
      <c r="BF337" s="4" t="e">
        <f t="shared" si="49"/>
        <v>#DIV/0!</v>
      </c>
      <c r="BG337" s="4">
        <f t="shared" si="49"/>
        <v>1</v>
      </c>
      <c r="BH337" s="4" t="e">
        <f t="shared" si="49"/>
        <v>#DIV/0!</v>
      </c>
      <c r="BI337" s="4" t="e">
        <f t="shared" si="49"/>
        <v>#DIV/0!</v>
      </c>
      <c r="BJ337" s="4">
        <f t="shared" si="49"/>
        <v>1</v>
      </c>
      <c r="BK337" s="4"/>
      <c r="BL337" s="4">
        <f t="shared" si="49"/>
        <v>0</v>
      </c>
      <c r="BM337" s="4" t="e">
        <f t="shared" si="49"/>
        <v>#DIV/0!</v>
      </c>
      <c r="BN337" s="4">
        <f t="shared" si="49"/>
        <v>1</v>
      </c>
      <c r="BO337" s="4">
        <f t="shared" si="49"/>
        <v>1</v>
      </c>
      <c r="BP337" s="4">
        <f t="shared" si="49"/>
        <v>1</v>
      </c>
      <c r="BQ337" s="4" t="e">
        <f t="shared" ref="BQ337:EB337" si="50">BQ323/BQ332</f>
        <v>#DIV/0!</v>
      </c>
      <c r="BR337" s="4"/>
      <c r="BS337" s="14"/>
      <c r="BT337" s="4">
        <f t="shared" si="50"/>
        <v>1</v>
      </c>
      <c r="BU337" s="4">
        <f t="shared" si="50"/>
        <v>0</v>
      </c>
      <c r="BV337" s="4">
        <f t="shared" si="50"/>
        <v>0</v>
      </c>
      <c r="BW337" s="14"/>
      <c r="BX337" s="14"/>
      <c r="BY337" s="14"/>
      <c r="BZ337" s="14"/>
      <c r="CA337" s="4" t="e">
        <f t="shared" si="50"/>
        <v>#DIV/0!</v>
      </c>
      <c r="CB337" s="4" t="e">
        <f t="shared" si="50"/>
        <v>#DIV/0!</v>
      </c>
      <c r="CC337" s="4" t="e">
        <f t="shared" si="50"/>
        <v>#DIV/0!</v>
      </c>
      <c r="CD337" s="4" t="e">
        <f t="shared" si="50"/>
        <v>#DIV/0!</v>
      </c>
      <c r="CE337" s="4" t="e">
        <f t="shared" si="50"/>
        <v>#DIV/0!</v>
      </c>
      <c r="CF337" s="4" t="e">
        <f t="shared" si="50"/>
        <v>#DIV/0!</v>
      </c>
      <c r="CG337" s="4" t="e">
        <f t="shared" si="50"/>
        <v>#DIV/0!</v>
      </c>
      <c r="CH337" s="4" t="e">
        <f t="shared" si="50"/>
        <v>#DIV/0!</v>
      </c>
      <c r="CI337" s="4">
        <f t="shared" si="50"/>
        <v>1</v>
      </c>
      <c r="CJ337" s="4"/>
      <c r="CK337" s="4"/>
      <c r="CL337" s="4" t="e">
        <f t="shared" si="50"/>
        <v>#DIV/0!</v>
      </c>
      <c r="CM337" s="4" t="e">
        <f t="shared" si="50"/>
        <v>#DIV/0!</v>
      </c>
      <c r="CN337" s="4" t="e">
        <f t="shared" si="50"/>
        <v>#DIV/0!</v>
      </c>
      <c r="CO337" s="4" t="e">
        <f t="shared" si="50"/>
        <v>#DIV/0!</v>
      </c>
      <c r="CP337" s="4" t="e">
        <f t="shared" si="50"/>
        <v>#DIV/0!</v>
      </c>
      <c r="CQ337" s="4" t="e">
        <f t="shared" si="50"/>
        <v>#DIV/0!</v>
      </c>
      <c r="CR337" s="4" t="e">
        <f t="shared" si="50"/>
        <v>#DIV/0!</v>
      </c>
      <c r="CS337" s="4" t="e">
        <f t="shared" si="50"/>
        <v>#DIV/0!</v>
      </c>
      <c r="CT337" s="17">
        <f t="shared" si="50"/>
        <v>0</v>
      </c>
      <c r="CU337" s="17" t="e">
        <f t="shared" si="50"/>
        <v>#DIV/0!</v>
      </c>
      <c r="CV337" s="17" t="e">
        <f t="shared" si="50"/>
        <v>#DIV/0!</v>
      </c>
      <c r="CW337" s="17" t="e">
        <f t="shared" si="50"/>
        <v>#DIV/0!</v>
      </c>
      <c r="CX337" s="17" t="e">
        <f t="shared" si="50"/>
        <v>#DIV/0!</v>
      </c>
      <c r="CY337" s="17" t="e">
        <f t="shared" si="50"/>
        <v>#DIV/0!</v>
      </c>
      <c r="CZ337" s="17" t="e">
        <f t="shared" si="50"/>
        <v>#DIV/0!</v>
      </c>
      <c r="DA337" s="17" t="e">
        <f t="shared" si="50"/>
        <v>#DIV/0!</v>
      </c>
      <c r="DB337" s="17" t="e">
        <f t="shared" si="50"/>
        <v>#DIV/0!</v>
      </c>
      <c r="DC337" s="17" t="e">
        <f t="shared" si="50"/>
        <v>#DIV/0!</v>
      </c>
      <c r="DD337" s="4" t="e">
        <f t="shared" si="50"/>
        <v>#DIV/0!</v>
      </c>
      <c r="DE337" s="4" t="e">
        <f t="shared" si="50"/>
        <v>#DIV/0!</v>
      </c>
      <c r="DF337" s="4" t="e">
        <f t="shared" si="50"/>
        <v>#DIV/0!</v>
      </c>
      <c r="DG337" s="4" t="e">
        <f t="shared" si="50"/>
        <v>#DIV/0!</v>
      </c>
      <c r="DH337" s="4" t="e">
        <f t="shared" si="50"/>
        <v>#DIV/0!</v>
      </c>
      <c r="DI337" s="4" t="e">
        <f t="shared" si="50"/>
        <v>#DIV/0!</v>
      </c>
      <c r="DJ337" s="4" t="e">
        <f t="shared" si="50"/>
        <v>#DIV/0!</v>
      </c>
      <c r="DK337" s="4">
        <f t="shared" si="50"/>
        <v>1</v>
      </c>
      <c r="DL337" s="4"/>
      <c r="DM337" s="4"/>
      <c r="DN337" s="4"/>
      <c r="DO337" s="14">
        <f t="shared" si="50"/>
        <v>0</v>
      </c>
      <c r="DP337" s="14">
        <f t="shared" si="50"/>
        <v>0</v>
      </c>
      <c r="DQ337" s="14">
        <f t="shared" si="50"/>
        <v>0</v>
      </c>
      <c r="DR337" s="14">
        <f t="shared" si="50"/>
        <v>0.6</v>
      </c>
      <c r="DS337" s="4" t="e">
        <f t="shared" si="50"/>
        <v>#DIV/0!</v>
      </c>
      <c r="DT337" s="4">
        <f t="shared" si="50"/>
        <v>1</v>
      </c>
      <c r="DU337" s="4">
        <f t="shared" si="50"/>
        <v>1</v>
      </c>
      <c r="DV337" s="4">
        <f t="shared" si="50"/>
        <v>1</v>
      </c>
      <c r="DW337" s="4">
        <f t="shared" si="50"/>
        <v>1</v>
      </c>
      <c r="DX337" s="4">
        <f t="shared" si="50"/>
        <v>1</v>
      </c>
      <c r="DY337" s="4">
        <f t="shared" si="50"/>
        <v>1</v>
      </c>
      <c r="DZ337" s="4" t="e">
        <f t="shared" si="50"/>
        <v>#DIV/0!</v>
      </c>
      <c r="EA337" s="4">
        <f t="shared" si="50"/>
        <v>1</v>
      </c>
      <c r="EB337" s="4">
        <f t="shared" si="50"/>
        <v>1</v>
      </c>
      <c r="EC337" s="4">
        <f t="shared" ref="EC337:EI337" si="51">EC323/EC332</f>
        <v>1</v>
      </c>
      <c r="ED337" s="4">
        <f t="shared" si="51"/>
        <v>1</v>
      </c>
      <c r="EE337" s="4">
        <f t="shared" si="51"/>
        <v>1</v>
      </c>
      <c r="EF337" s="4">
        <f t="shared" si="51"/>
        <v>0</v>
      </c>
      <c r="EG337" s="4"/>
      <c r="EH337" s="4">
        <f t="shared" si="51"/>
        <v>0.4</v>
      </c>
      <c r="EI337" s="4">
        <f t="shared" si="51"/>
        <v>0.2</v>
      </c>
      <c r="EJ337" s="4"/>
    </row>
    <row r="338" spans="1:140" x14ac:dyDescent="0.25">
      <c r="A338" s="11">
        <v>2</v>
      </c>
      <c r="D338" s="4">
        <f>D324/D332</f>
        <v>0.2</v>
      </c>
      <c r="E338" s="4">
        <f t="shared" ref="E338:BP338" si="52">E324/E332</f>
        <v>0.2</v>
      </c>
      <c r="F338" s="4">
        <f t="shared" si="52"/>
        <v>0</v>
      </c>
      <c r="G338" s="4">
        <f t="shared" si="52"/>
        <v>0.2</v>
      </c>
      <c r="H338" s="4">
        <f t="shared" si="52"/>
        <v>0.4</v>
      </c>
      <c r="I338" s="4">
        <f t="shared" si="52"/>
        <v>0</v>
      </c>
      <c r="J338" s="4">
        <f t="shared" si="52"/>
        <v>0.4</v>
      </c>
      <c r="K338" s="4">
        <f t="shared" si="52"/>
        <v>0</v>
      </c>
      <c r="S338" s="4">
        <f t="shared" si="52"/>
        <v>0.8</v>
      </c>
      <c r="T338" s="4" t="e">
        <f t="shared" si="52"/>
        <v>#DIV/0!</v>
      </c>
      <c r="U338" s="4"/>
      <c r="V338" s="4" t="e">
        <f t="shared" si="52"/>
        <v>#DIV/0!</v>
      </c>
      <c r="W338" s="4" t="e">
        <f t="shared" si="52"/>
        <v>#DIV/0!</v>
      </c>
      <c r="X338" s="4" t="e">
        <f t="shared" si="52"/>
        <v>#DIV/0!</v>
      </c>
      <c r="Y338" s="4" t="e">
        <f t="shared" si="52"/>
        <v>#DIV/0!</v>
      </c>
      <c r="Z338" s="4" t="e">
        <f t="shared" si="52"/>
        <v>#DIV/0!</v>
      </c>
      <c r="AA338" s="4" t="e">
        <f t="shared" si="52"/>
        <v>#DIV/0!</v>
      </c>
      <c r="AB338" s="4" t="e">
        <f t="shared" si="52"/>
        <v>#DIV/0!</v>
      </c>
      <c r="AC338" s="4" t="e">
        <f t="shared" si="52"/>
        <v>#DIV/0!</v>
      </c>
      <c r="AD338" s="4" t="e">
        <f t="shared" si="52"/>
        <v>#DIV/0!</v>
      </c>
      <c r="AE338" s="4" t="e">
        <f t="shared" si="52"/>
        <v>#DIV/0!</v>
      </c>
      <c r="AF338" s="4" t="e">
        <f t="shared" si="52"/>
        <v>#DIV/0!</v>
      </c>
      <c r="AG338" s="4" t="e">
        <f t="shared" si="52"/>
        <v>#DIV/0!</v>
      </c>
      <c r="AH338" s="4" t="e">
        <f t="shared" si="52"/>
        <v>#DIV/0!</v>
      </c>
      <c r="AI338" s="4"/>
      <c r="AJ338" s="4" t="e">
        <f t="shared" si="52"/>
        <v>#DIV/0!</v>
      </c>
      <c r="AK338" s="4"/>
      <c r="AL338" s="17">
        <f t="shared" si="52"/>
        <v>0.8</v>
      </c>
      <c r="AM338" s="14">
        <f t="shared" si="52"/>
        <v>0</v>
      </c>
      <c r="AN338" s="4">
        <f t="shared" si="52"/>
        <v>0</v>
      </c>
      <c r="AO338" s="4"/>
      <c r="AP338" s="4">
        <f t="shared" si="52"/>
        <v>0</v>
      </c>
      <c r="AQ338" s="4" t="e">
        <f t="shared" si="52"/>
        <v>#DIV/0!</v>
      </c>
      <c r="AR338" s="4">
        <f t="shared" si="52"/>
        <v>0</v>
      </c>
      <c r="AS338" s="4">
        <f t="shared" si="52"/>
        <v>0</v>
      </c>
      <c r="AT338" s="4" t="e">
        <f t="shared" si="52"/>
        <v>#DIV/0!</v>
      </c>
      <c r="AU338" s="4">
        <f t="shared" si="52"/>
        <v>0</v>
      </c>
      <c r="AV338" s="4">
        <f t="shared" si="52"/>
        <v>0</v>
      </c>
      <c r="AW338" s="4">
        <f t="shared" si="52"/>
        <v>0</v>
      </c>
      <c r="AX338" s="4">
        <f t="shared" si="52"/>
        <v>0</v>
      </c>
      <c r="AY338" s="4" t="e">
        <f t="shared" si="52"/>
        <v>#DIV/0!</v>
      </c>
      <c r="AZ338" s="4">
        <f t="shared" si="52"/>
        <v>0</v>
      </c>
      <c r="BA338" s="4">
        <f t="shared" si="52"/>
        <v>0</v>
      </c>
      <c r="BB338" s="4" t="e">
        <f t="shared" si="52"/>
        <v>#DIV/0!</v>
      </c>
      <c r="BC338" s="4" t="e">
        <f t="shared" si="52"/>
        <v>#DIV/0!</v>
      </c>
      <c r="BD338" s="4">
        <f t="shared" si="52"/>
        <v>0</v>
      </c>
      <c r="BE338" s="4" t="e">
        <f t="shared" si="52"/>
        <v>#DIV/0!</v>
      </c>
      <c r="BF338" s="4" t="e">
        <f t="shared" si="52"/>
        <v>#DIV/0!</v>
      </c>
      <c r="BG338" s="4">
        <f t="shared" si="52"/>
        <v>0</v>
      </c>
      <c r="BH338" s="4" t="e">
        <f t="shared" si="52"/>
        <v>#DIV/0!</v>
      </c>
      <c r="BI338" s="4" t="e">
        <f t="shared" si="52"/>
        <v>#DIV/0!</v>
      </c>
      <c r="BJ338" s="4">
        <f t="shared" si="52"/>
        <v>0</v>
      </c>
      <c r="BK338" s="4"/>
      <c r="BL338" s="4">
        <f t="shared" si="52"/>
        <v>1</v>
      </c>
      <c r="BM338" s="4" t="e">
        <f t="shared" si="52"/>
        <v>#DIV/0!</v>
      </c>
      <c r="BN338" s="4">
        <f t="shared" si="52"/>
        <v>0</v>
      </c>
      <c r="BO338" s="4">
        <f t="shared" si="52"/>
        <v>0</v>
      </c>
      <c r="BP338" s="4">
        <f t="shared" si="52"/>
        <v>0</v>
      </c>
      <c r="BQ338" s="4" t="e">
        <f t="shared" ref="BQ338:EB338" si="53">BQ324/BQ332</f>
        <v>#DIV/0!</v>
      </c>
      <c r="BR338" s="4"/>
      <c r="BS338" s="14"/>
      <c r="BT338" s="4">
        <f t="shared" si="53"/>
        <v>0</v>
      </c>
      <c r="BU338" s="4">
        <f t="shared" si="53"/>
        <v>1</v>
      </c>
      <c r="BV338" s="4">
        <f t="shared" si="53"/>
        <v>0</v>
      </c>
      <c r="BW338" s="14"/>
      <c r="BX338" s="14"/>
      <c r="BY338" s="14"/>
      <c r="BZ338" s="14"/>
      <c r="CA338" s="4" t="e">
        <f t="shared" si="53"/>
        <v>#DIV/0!</v>
      </c>
      <c r="CB338" s="4" t="e">
        <f t="shared" si="53"/>
        <v>#DIV/0!</v>
      </c>
      <c r="CC338" s="4" t="e">
        <f t="shared" si="53"/>
        <v>#DIV/0!</v>
      </c>
      <c r="CD338" s="4" t="e">
        <f t="shared" si="53"/>
        <v>#DIV/0!</v>
      </c>
      <c r="CE338" s="4" t="e">
        <f t="shared" si="53"/>
        <v>#DIV/0!</v>
      </c>
      <c r="CF338" s="4" t="e">
        <f t="shared" si="53"/>
        <v>#DIV/0!</v>
      </c>
      <c r="CG338" s="4" t="e">
        <f t="shared" si="53"/>
        <v>#DIV/0!</v>
      </c>
      <c r="CH338" s="4" t="e">
        <f t="shared" si="53"/>
        <v>#DIV/0!</v>
      </c>
      <c r="CI338" s="4">
        <f t="shared" si="53"/>
        <v>0</v>
      </c>
      <c r="CJ338" s="4"/>
      <c r="CK338" s="4"/>
      <c r="CL338" s="4" t="e">
        <f t="shared" si="53"/>
        <v>#DIV/0!</v>
      </c>
      <c r="CM338" s="4" t="e">
        <f t="shared" si="53"/>
        <v>#DIV/0!</v>
      </c>
      <c r="CN338" s="4" t="e">
        <f t="shared" si="53"/>
        <v>#DIV/0!</v>
      </c>
      <c r="CO338" s="4" t="e">
        <f t="shared" si="53"/>
        <v>#DIV/0!</v>
      </c>
      <c r="CP338" s="4" t="e">
        <f t="shared" si="53"/>
        <v>#DIV/0!</v>
      </c>
      <c r="CQ338" s="4" t="e">
        <f t="shared" si="53"/>
        <v>#DIV/0!</v>
      </c>
      <c r="CR338" s="4" t="e">
        <f t="shared" si="53"/>
        <v>#DIV/0!</v>
      </c>
      <c r="CS338" s="4" t="e">
        <f t="shared" si="53"/>
        <v>#DIV/0!</v>
      </c>
      <c r="CT338" s="17">
        <f t="shared" si="53"/>
        <v>0</v>
      </c>
      <c r="CU338" s="17" t="e">
        <f t="shared" si="53"/>
        <v>#DIV/0!</v>
      </c>
      <c r="CV338" s="17" t="e">
        <f t="shared" si="53"/>
        <v>#DIV/0!</v>
      </c>
      <c r="CW338" s="17" t="e">
        <f t="shared" si="53"/>
        <v>#DIV/0!</v>
      </c>
      <c r="CX338" s="17" t="e">
        <f t="shared" si="53"/>
        <v>#DIV/0!</v>
      </c>
      <c r="CY338" s="17" t="e">
        <f t="shared" si="53"/>
        <v>#DIV/0!</v>
      </c>
      <c r="CZ338" s="17" t="e">
        <f t="shared" si="53"/>
        <v>#DIV/0!</v>
      </c>
      <c r="DA338" s="17" t="e">
        <f t="shared" si="53"/>
        <v>#DIV/0!</v>
      </c>
      <c r="DB338" s="17" t="e">
        <f t="shared" si="53"/>
        <v>#DIV/0!</v>
      </c>
      <c r="DC338" s="17" t="e">
        <f t="shared" si="53"/>
        <v>#DIV/0!</v>
      </c>
      <c r="DD338" s="4" t="e">
        <f t="shared" si="53"/>
        <v>#DIV/0!</v>
      </c>
      <c r="DE338" s="4" t="e">
        <f t="shared" si="53"/>
        <v>#DIV/0!</v>
      </c>
      <c r="DF338" s="4" t="e">
        <f t="shared" si="53"/>
        <v>#DIV/0!</v>
      </c>
      <c r="DG338" s="4" t="e">
        <f t="shared" si="53"/>
        <v>#DIV/0!</v>
      </c>
      <c r="DH338" s="4" t="e">
        <f t="shared" si="53"/>
        <v>#DIV/0!</v>
      </c>
      <c r="DI338" s="4" t="e">
        <f t="shared" si="53"/>
        <v>#DIV/0!</v>
      </c>
      <c r="DJ338" s="4" t="e">
        <f t="shared" si="53"/>
        <v>#DIV/0!</v>
      </c>
      <c r="DK338" s="4">
        <f t="shared" si="53"/>
        <v>0</v>
      </c>
      <c r="DL338" s="4"/>
      <c r="DM338" s="4"/>
      <c r="DN338" s="4"/>
      <c r="DO338" s="14">
        <f t="shared" si="53"/>
        <v>0</v>
      </c>
      <c r="DP338" s="14">
        <f t="shared" si="53"/>
        <v>0</v>
      </c>
      <c r="DQ338" s="14">
        <f t="shared" si="53"/>
        <v>0</v>
      </c>
      <c r="DR338" s="14">
        <f t="shared" si="53"/>
        <v>0.4</v>
      </c>
      <c r="DS338" s="4" t="e">
        <f t="shared" si="53"/>
        <v>#DIV/0!</v>
      </c>
      <c r="DT338" s="4">
        <f t="shared" si="53"/>
        <v>0</v>
      </c>
      <c r="DU338" s="4">
        <f t="shared" si="53"/>
        <v>0</v>
      </c>
      <c r="DV338" s="4">
        <f t="shared" si="53"/>
        <v>0</v>
      </c>
      <c r="DW338" s="4">
        <f t="shared" si="53"/>
        <v>0</v>
      </c>
      <c r="DX338" s="4">
        <f t="shared" si="53"/>
        <v>0</v>
      </c>
      <c r="DY338" s="4">
        <f t="shared" si="53"/>
        <v>0</v>
      </c>
      <c r="DZ338" s="4" t="e">
        <f t="shared" si="53"/>
        <v>#DIV/0!</v>
      </c>
      <c r="EA338" s="4">
        <f t="shared" si="53"/>
        <v>0</v>
      </c>
      <c r="EB338" s="4">
        <f t="shared" si="53"/>
        <v>0</v>
      </c>
      <c r="EC338" s="4">
        <f t="shared" ref="EC338:EI338" si="54">EC324/EC332</f>
        <v>0</v>
      </c>
      <c r="ED338" s="4">
        <f t="shared" si="54"/>
        <v>0</v>
      </c>
      <c r="EE338" s="4">
        <f t="shared" si="54"/>
        <v>0</v>
      </c>
      <c r="EF338" s="4">
        <f t="shared" si="54"/>
        <v>0</v>
      </c>
      <c r="EG338" s="4"/>
      <c r="EH338" s="4">
        <f t="shared" si="54"/>
        <v>0.6</v>
      </c>
      <c r="EI338" s="4">
        <f t="shared" si="54"/>
        <v>0.8</v>
      </c>
      <c r="EJ338" s="4"/>
    </row>
    <row r="339" spans="1:140" x14ac:dyDescent="0.25">
      <c r="A339" s="11">
        <v>3</v>
      </c>
      <c r="D339" s="4">
        <f>D325/D332</f>
        <v>0</v>
      </c>
      <c r="E339" s="4">
        <f t="shared" ref="E339:BP339" si="55">E325/E332</f>
        <v>0</v>
      </c>
      <c r="F339" s="4">
        <f t="shared" si="55"/>
        <v>0.4</v>
      </c>
      <c r="G339" s="4">
        <f t="shared" si="55"/>
        <v>0</v>
      </c>
      <c r="H339" s="4">
        <f t="shared" si="55"/>
        <v>0</v>
      </c>
      <c r="I339" s="4">
        <f t="shared" si="55"/>
        <v>0.2</v>
      </c>
      <c r="J339" s="4">
        <f t="shared" si="55"/>
        <v>0</v>
      </c>
      <c r="K339" s="4">
        <f t="shared" si="55"/>
        <v>0</v>
      </c>
      <c r="S339" s="4">
        <f t="shared" si="55"/>
        <v>0</v>
      </c>
      <c r="T339" s="4" t="e">
        <f t="shared" si="55"/>
        <v>#DIV/0!</v>
      </c>
      <c r="U339" s="4"/>
      <c r="V339" s="4" t="e">
        <f t="shared" si="55"/>
        <v>#DIV/0!</v>
      </c>
      <c r="W339" s="4" t="e">
        <f t="shared" si="55"/>
        <v>#DIV/0!</v>
      </c>
      <c r="X339" s="4" t="e">
        <f t="shared" si="55"/>
        <v>#DIV/0!</v>
      </c>
      <c r="Y339" s="4" t="e">
        <f t="shared" si="55"/>
        <v>#DIV/0!</v>
      </c>
      <c r="Z339" s="4" t="e">
        <f t="shared" si="55"/>
        <v>#DIV/0!</v>
      </c>
      <c r="AA339" s="4" t="e">
        <f t="shared" si="55"/>
        <v>#DIV/0!</v>
      </c>
      <c r="AB339" s="4" t="e">
        <f t="shared" si="55"/>
        <v>#DIV/0!</v>
      </c>
      <c r="AC339" s="4" t="e">
        <f t="shared" si="55"/>
        <v>#DIV/0!</v>
      </c>
      <c r="AD339" s="4" t="e">
        <f t="shared" si="55"/>
        <v>#DIV/0!</v>
      </c>
      <c r="AE339" s="4" t="e">
        <f t="shared" si="55"/>
        <v>#DIV/0!</v>
      </c>
      <c r="AF339" s="4" t="e">
        <f t="shared" si="55"/>
        <v>#DIV/0!</v>
      </c>
      <c r="AG339" s="4" t="e">
        <f t="shared" si="55"/>
        <v>#DIV/0!</v>
      </c>
      <c r="AH339" s="4" t="e">
        <f t="shared" si="55"/>
        <v>#DIV/0!</v>
      </c>
      <c r="AI339" s="4"/>
      <c r="AJ339" s="4" t="e">
        <f t="shared" si="55"/>
        <v>#DIV/0!</v>
      </c>
      <c r="AK339" s="4"/>
      <c r="AL339" s="17">
        <f t="shared" si="55"/>
        <v>0</v>
      </c>
      <c r="AM339" s="14">
        <f t="shared" si="55"/>
        <v>0</v>
      </c>
      <c r="AN339" s="4">
        <f t="shared" si="55"/>
        <v>0</v>
      </c>
      <c r="AO339" s="4"/>
      <c r="AP339" s="4">
        <f t="shared" si="55"/>
        <v>0</v>
      </c>
      <c r="AQ339" s="4" t="e">
        <f t="shared" si="55"/>
        <v>#DIV/0!</v>
      </c>
      <c r="AR339" s="4">
        <f t="shared" si="55"/>
        <v>0</v>
      </c>
      <c r="AS339" s="4">
        <f t="shared" si="55"/>
        <v>0</v>
      </c>
      <c r="AT339" s="4" t="e">
        <f t="shared" si="55"/>
        <v>#DIV/0!</v>
      </c>
      <c r="AU339" s="4">
        <f t="shared" si="55"/>
        <v>0</v>
      </c>
      <c r="AV339" s="4">
        <f t="shared" si="55"/>
        <v>0</v>
      </c>
      <c r="AW339" s="4">
        <f t="shared" si="55"/>
        <v>0</v>
      </c>
      <c r="AX339" s="4">
        <f t="shared" si="55"/>
        <v>0</v>
      </c>
      <c r="AY339" s="4" t="e">
        <f t="shared" si="55"/>
        <v>#DIV/0!</v>
      </c>
      <c r="AZ339" s="4">
        <f t="shared" si="55"/>
        <v>0</v>
      </c>
      <c r="BA339" s="4">
        <f t="shared" si="55"/>
        <v>0</v>
      </c>
      <c r="BB339" s="4" t="e">
        <f t="shared" si="55"/>
        <v>#DIV/0!</v>
      </c>
      <c r="BC339" s="4" t="e">
        <f t="shared" si="55"/>
        <v>#DIV/0!</v>
      </c>
      <c r="BD339" s="4">
        <f t="shared" si="55"/>
        <v>0</v>
      </c>
      <c r="BE339" s="4" t="e">
        <f t="shared" si="55"/>
        <v>#DIV/0!</v>
      </c>
      <c r="BF339" s="4" t="e">
        <f t="shared" si="55"/>
        <v>#DIV/0!</v>
      </c>
      <c r="BG339" s="4">
        <f t="shared" si="55"/>
        <v>0</v>
      </c>
      <c r="BH339" s="4" t="e">
        <f t="shared" si="55"/>
        <v>#DIV/0!</v>
      </c>
      <c r="BI339" s="4" t="e">
        <f t="shared" si="55"/>
        <v>#DIV/0!</v>
      </c>
      <c r="BJ339" s="4">
        <f t="shared" si="55"/>
        <v>0</v>
      </c>
      <c r="BK339" s="4"/>
      <c r="BL339" s="4">
        <f t="shared" si="55"/>
        <v>0</v>
      </c>
      <c r="BM339" s="4" t="e">
        <f t="shared" si="55"/>
        <v>#DIV/0!</v>
      </c>
      <c r="BN339" s="4">
        <f t="shared" si="55"/>
        <v>0</v>
      </c>
      <c r="BO339" s="4">
        <f t="shared" si="55"/>
        <v>0</v>
      </c>
      <c r="BP339" s="4">
        <f t="shared" si="55"/>
        <v>0</v>
      </c>
      <c r="BQ339" s="4" t="e">
        <f t="shared" ref="BQ339:EB339" si="56">BQ325/BQ332</f>
        <v>#DIV/0!</v>
      </c>
      <c r="BR339" s="4"/>
      <c r="BS339" s="14"/>
      <c r="BT339" s="4">
        <f t="shared" si="56"/>
        <v>0</v>
      </c>
      <c r="BU339" s="4">
        <f t="shared" si="56"/>
        <v>0</v>
      </c>
      <c r="BV339" s="4">
        <f t="shared" si="56"/>
        <v>1</v>
      </c>
      <c r="BW339" s="14"/>
      <c r="BX339" s="14"/>
      <c r="BY339" s="14"/>
      <c r="BZ339" s="14"/>
      <c r="CA339" s="4" t="e">
        <f t="shared" si="56"/>
        <v>#DIV/0!</v>
      </c>
      <c r="CB339" s="4" t="e">
        <f t="shared" si="56"/>
        <v>#DIV/0!</v>
      </c>
      <c r="CC339" s="4" t="e">
        <f t="shared" si="56"/>
        <v>#DIV/0!</v>
      </c>
      <c r="CD339" s="4" t="e">
        <f t="shared" si="56"/>
        <v>#DIV/0!</v>
      </c>
      <c r="CE339" s="4" t="e">
        <f t="shared" si="56"/>
        <v>#DIV/0!</v>
      </c>
      <c r="CF339" s="4" t="e">
        <f t="shared" si="56"/>
        <v>#DIV/0!</v>
      </c>
      <c r="CG339" s="4" t="e">
        <f t="shared" si="56"/>
        <v>#DIV/0!</v>
      </c>
      <c r="CH339" s="4" t="e">
        <f t="shared" si="56"/>
        <v>#DIV/0!</v>
      </c>
      <c r="CI339" s="4">
        <f t="shared" si="56"/>
        <v>0</v>
      </c>
      <c r="CJ339" s="4"/>
      <c r="CK339" s="4"/>
      <c r="CL339" s="4" t="e">
        <f t="shared" si="56"/>
        <v>#DIV/0!</v>
      </c>
      <c r="CM339" s="4" t="e">
        <f t="shared" si="56"/>
        <v>#DIV/0!</v>
      </c>
      <c r="CN339" s="4" t="e">
        <f t="shared" si="56"/>
        <v>#DIV/0!</v>
      </c>
      <c r="CO339" s="4" t="e">
        <f t="shared" si="56"/>
        <v>#DIV/0!</v>
      </c>
      <c r="CP339" s="4" t="e">
        <f t="shared" si="56"/>
        <v>#DIV/0!</v>
      </c>
      <c r="CQ339" s="4" t="e">
        <f t="shared" si="56"/>
        <v>#DIV/0!</v>
      </c>
      <c r="CR339" s="4" t="e">
        <f t="shared" si="56"/>
        <v>#DIV/0!</v>
      </c>
      <c r="CS339" s="4" t="e">
        <f t="shared" si="56"/>
        <v>#DIV/0!</v>
      </c>
      <c r="CT339" s="17">
        <f t="shared" si="56"/>
        <v>0</v>
      </c>
      <c r="CU339" s="17" t="e">
        <f t="shared" si="56"/>
        <v>#DIV/0!</v>
      </c>
      <c r="CV339" s="17" t="e">
        <f t="shared" si="56"/>
        <v>#DIV/0!</v>
      </c>
      <c r="CW339" s="17" t="e">
        <f t="shared" si="56"/>
        <v>#DIV/0!</v>
      </c>
      <c r="CX339" s="17" t="e">
        <f t="shared" si="56"/>
        <v>#DIV/0!</v>
      </c>
      <c r="CY339" s="17" t="e">
        <f t="shared" si="56"/>
        <v>#DIV/0!</v>
      </c>
      <c r="CZ339" s="17" t="e">
        <f t="shared" si="56"/>
        <v>#DIV/0!</v>
      </c>
      <c r="DA339" s="17" t="e">
        <f t="shared" si="56"/>
        <v>#DIV/0!</v>
      </c>
      <c r="DB339" s="17" t="e">
        <f t="shared" si="56"/>
        <v>#DIV/0!</v>
      </c>
      <c r="DC339" s="17" t="e">
        <f t="shared" si="56"/>
        <v>#DIV/0!</v>
      </c>
      <c r="DD339" s="4" t="e">
        <f t="shared" si="56"/>
        <v>#DIV/0!</v>
      </c>
      <c r="DE339" s="4" t="e">
        <f t="shared" si="56"/>
        <v>#DIV/0!</v>
      </c>
      <c r="DF339" s="4" t="e">
        <f t="shared" si="56"/>
        <v>#DIV/0!</v>
      </c>
      <c r="DG339" s="4" t="e">
        <f t="shared" si="56"/>
        <v>#DIV/0!</v>
      </c>
      <c r="DH339" s="4" t="e">
        <f t="shared" si="56"/>
        <v>#DIV/0!</v>
      </c>
      <c r="DI339" s="4" t="e">
        <f t="shared" si="56"/>
        <v>#DIV/0!</v>
      </c>
      <c r="DJ339" s="4" t="e">
        <f t="shared" si="56"/>
        <v>#DIV/0!</v>
      </c>
      <c r="DK339" s="4">
        <f t="shared" si="56"/>
        <v>0</v>
      </c>
      <c r="DL339" s="4"/>
      <c r="DM339" s="4"/>
      <c r="DN339" s="4"/>
      <c r="DO339" s="14">
        <f t="shared" si="56"/>
        <v>0.4</v>
      </c>
      <c r="DP339" s="14">
        <f t="shared" si="56"/>
        <v>0.4</v>
      </c>
      <c r="DQ339" s="14">
        <f t="shared" si="56"/>
        <v>0.4</v>
      </c>
      <c r="DR339" s="14">
        <f t="shared" si="56"/>
        <v>0</v>
      </c>
      <c r="DS339" s="4" t="e">
        <f t="shared" si="56"/>
        <v>#DIV/0!</v>
      </c>
      <c r="DT339" s="4">
        <f t="shared" si="56"/>
        <v>0</v>
      </c>
      <c r="DU339" s="4">
        <f t="shared" si="56"/>
        <v>0</v>
      </c>
      <c r="DV339" s="4">
        <f t="shared" si="56"/>
        <v>0</v>
      </c>
      <c r="DW339" s="4">
        <f t="shared" si="56"/>
        <v>0</v>
      </c>
      <c r="DX339" s="4">
        <f t="shared" si="56"/>
        <v>0</v>
      </c>
      <c r="DY339" s="4">
        <f t="shared" si="56"/>
        <v>0</v>
      </c>
      <c r="DZ339" s="4" t="e">
        <f t="shared" si="56"/>
        <v>#DIV/0!</v>
      </c>
      <c r="EA339" s="4">
        <f t="shared" si="56"/>
        <v>0</v>
      </c>
      <c r="EB339" s="4">
        <f t="shared" si="56"/>
        <v>0</v>
      </c>
      <c r="EC339" s="4">
        <f t="shared" ref="EC339:EI339" si="57">EC325/EC332</f>
        <v>0</v>
      </c>
      <c r="ED339" s="4">
        <f t="shared" si="57"/>
        <v>0</v>
      </c>
      <c r="EE339" s="4">
        <f t="shared" si="57"/>
        <v>0</v>
      </c>
      <c r="EF339" s="4">
        <f t="shared" si="57"/>
        <v>0.75</v>
      </c>
      <c r="EG339" s="4"/>
      <c r="EH339" s="4">
        <f t="shared" si="57"/>
        <v>0</v>
      </c>
      <c r="EI339" s="4">
        <f t="shared" si="57"/>
        <v>0</v>
      </c>
      <c r="EJ339" s="4"/>
    </row>
    <row r="340" spans="1:140" x14ac:dyDescent="0.25">
      <c r="A340" s="11">
        <v>4</v>
      </c>
      <c r="D340" s="4">
        <f>D326/D332</f>
        <v>0.4</v>
      </c>
      <c r="E340" s="4">
        <f t="shared" ref="E340:BP340" si="58">E326/E332</f>
        <v>0</v>
      </c>
      <c r="F340" s="4">
        <f t="shared" si="58"/>
        <v>0.6</v>
      </c>
      <c r="G340" s="4">
        <f t="shared" si="58"/>
        <v>0.2</v>
      </c>
      <c r="H340" s="4">
        <f t="shared" si="58"/>
        <v>0.6</v>
      </c>
      <c r="I340" s="4">
        <f t="shared" si="58"/>
        <v>0.2</v>
      </c>
      <c r="J340" s="4">
        <f t="shared" si="58"/>
        <v>0</v>
      </c>
      <c r="K340" s="4">
        <f t="shared" si="58"/>
        <v>0</v>
      </c>
      <c r="S340" s="4">
        <f t="shared" si="58"/>
        <v>0</v>
      </c>
      <c r="T340" s="4" t="e">
        <f t="shared" si="58"/>
        <v>#DIV/0!</v>
      </c>
      <c r="U340" s="4"/>
      <c r="V340" s="4" t="e">
        <f t="shared" si="58"/>
        <v>#DIV/0!</v>
      </c>
      <c r="W340" s="4" t="e">
        <f t="shared" si="58"/>
        <v>#DIV/0!</v>
      </c>
      <c r="X340" s="4" t="e">
        <f t="shared" si="58"/>
        <v>#DIV/0!</v>
      </c>
      <c r="Y340" s="4" t="e">
        <f t="shared" si="58"/>
        <v>#DIV/0!</v>
      </c>
      <c r="Z340" s="4" t="e">
        <f t="shared" si="58"/>
        <v>#DIV/0!</v>
      </c>
      <c r="AA340" s="4" t="e">
        <f t="shared" si="58"/>
        <v>#DIV/0!</v>
      </c>
      <c r="AB340" s="4" t="e">
        <f t="shared" si="58"/>
        <v>#DIV/0!</v>
      </c>
      <c r="AC340" s="4" t="e">
        <f t="shared" si="58"/>
        <v>#DIV/0!</v>
      </c>
      <c r="AD340" s="4" t="e">
        <f t="shared" si="58"/>
        <v>#DIV/0!</v>
      </c>
      <c r="AE340" s="4" t="e">
        <f t="shared" si="58"/>
        <v>#DIV/0!</v>
      </c>
      <c r="AF340" s="4" t="e">
        <f t="shared" si="58"/>
        <v>#DIV/0!</v>
      </c>
      <c r="AG340" s="4" t="e">
        <f t="shared" si="58"/>
        <v>#DIV/0!</v>
      </c>
      <c r="AH340" s="4" t="e">
        <f t="shared" si="58"/>
        <v>#DIV/0!</v>
      </c>
      <c r="AI340" s="4"/>
      <c r="AJ340" s="4" t="e">
        <f t="shared" si="58"/>
        <v>#DIV/0!</v>
      </c>
      <c r="AK340" s="4"/>
      <c r="AL340" s="17">
        <f t="shared" si="58"/>
        <v>0.2</v>
      </c>
      <c r="AM340" s="14">
        <f t="shared" si="58"/>
        <v>0.2</v>
      </c>
      <c r="AN340" s="4">
        <f t="shared" si="58"/>
        <v>0</v>
      </c>
      <c r="AO340" s="4"/>
      <c r="AP340" s="4">
        <f t="shared" si="58"/>
        <v>0</v>
      </c>
      <c r="AQ340" s="4" t="e">
        <f t="shared" si="58"/>
        <v>#DIV/0!</v>
      </c>
      <c r="AR340" s="4">
        <f t="shared" si="58"/>
        <v>0</v>
      </c>
      <c r="AS340" s="4">
        <f t="shared" si="58"/>
        <v>0</v>
      </c>
      <c r="AT340" s="4" t="e">
        <f t="shared" si="58"/>
        <v>#DIV/0!</v>
      </c>
      <c r="AU340" s="4">
        <f t="shared" si="58"/>
        <v>0</v>
      </c>
      <c r="AV340" s="4">
        <f t="shared" si="58"/>
        <v>0</v>
      </c>
      <c r="AW340" s="4">
        <f t="shared" si="58"/>
        <v>0</v>
      </c>
      <c r="AX340" s="4">
        <f t="shared" si="58"/>
        <v>0</v>
      </c>
      <c r="AY340" s="4" t="e">
        <f t="shared" si="58"/>
        <v>#DIV/0!</v>
      </c>
      <c r="AZ340" s="4">
        <f t="shared" si="58"/>
        <v>0</v>
      </c>
      <c r="BA340" s="4">
        <f t="shared" si="58"/>
        <v>0</v>
      </c>
      <c r="BB340" s="4" t="e">
        <f t="shared" si="58"/>
        <v>#DIV/0!</v>
      </c>
      <c r="BC340" s="4" t="e">
        <f t="shared" si="58"/>
        <v>#DIV/0!</v>
      </c>
      <c r="BD340" s="4">
        <f t="shared" si="58"/>
        <v>0</v>
      </c>
      <c r="BE340" s="4" t="e">
        <f t="shared" si="58"/>
        <v>#DIV/0!</v>
      </c>
      <c r="BF340" s="4" t="e">
        <f t="shared" si="58"/>
        <v>#DIV/0!</v>
      </c>
      <c r="BG340" s="4">
        <f t="shared" si="58"/>
        <v>0</v>
      </c>
      <c r="BH340" s="4" t="e">
        <f t="shared" si="58"/>
        <v>#DIV/0!</v>
      </c>
      <c r="BI340" s="4" t="e">
        <f t="shared" si="58"/>
        <v>#DIV/0!</v>
      </c>
      <c r="BJ340" s="4">
        <f t="shared" si="58"/>
        <v>0</v>
      </c>
      <c r="BK340" s="4"/>
      <c r="BL340" s="4">
        <f t="shared" si="58"/>
        <v>0</v>
      </c>
      <c r="BM340" s="4" t="e">
        <f t="shared" si="58"/>
        <v>#DIV/0!</v>
      </c>
      <c r="BN340" s="4">
        <f t="shared" si="58"/>
        <v>0</v>
      </c>
      <c r="BO340" s="4">
        <f t="shared" si="58"/>
        <v>0</v>
      </c>
      <c r="BP340" s="4">
        <f t="shared" si="58"/>
        <v>0</v>
      </c>
      <c r="BQ340" s="4" t="e">
        <f t="shared" ref="BQ340:EB340" si="59">BQ326/BQ332</f>
        <v>#DIV/0!</v>
      </c>
      <c r="BR340" s="4"/>
      <c r="BS340" s="14"/>
      <c r="BT340" s="4">
        <f t="shared" si="59"/>
        <v>0</v>
      </c>
      <c r="BU340" s="4">
        <f t="shared" si="59"/>
        <v>0</v>
      </c>
      <c r="BV340" s="4">
        <f t="shared" si="59"/>
        <v>0</v>
      </c>
      <c r="BW340" s="14"/>
      <c r="BX340" s="14"/>
      <c r="BY340" s="14"/>
      <c r="BZ340" s="14"/>
      <c r="CA340" s="4" t="e">
        <f t="shared" si="59"/>
        <v>#DIV/0!</v>
      </c>
      <c r="CB340" s="4" t="e">
        <f t="shared" si="59"/>
        <v>#DIV/0!</v>
      </c>
      <c r="CC340" s="4" t="e">
        <f t="shared" si="59"/>
        <v>#DIV/0!</v>
      </c>
      <c r="CD340" s="4" t="e">
        <f t="shared" si="59"/>
        <v>#DIV/0!</v>
      </c>
      <c r="CE340" s="4" t="e">
        <f t="shared" si="59"/>
        <v>#DIV/0!</v>
      </c>
      <c r="CF340" s="4" t="e">
        <f t="shared" si="59"/>
        <v>#DIV/0!</v>
      </c>
      <c r="CG340" s="4" t="e">
        <f t="shared" si="59"/>
        <v>#DIV/0!</v>
      </c>
      <c r="CH340" s="4" t="e">
        <f t="shared" si="59"/>
        <v>#DIV/0!</v>
      </c>
      <c r="CI340" s="4">
        <f t="shared" si="59"/>
        <v>0</v>
      </c>
      <c r="CJ340" s="4"/>
      <c r="CK340" s="4"/>
      <c r="CL340" s="4" t="e">
        <f t="shared" si="59"/>
        <v>#DIV/0!</v>
      </c>
      <c r="CM340" s="4" t="e">
        <f t="shared" si="59"/>
        <v>#DIV/0!</v>
      </c>
      <c r="CN340" s="4" t="e">
        <f t="shared" si="59"/>
        <v>#DIV/0!</v>
      </c>
      <c r="CO340" s="4" t="e">
        <f t="shared" si="59"/>
        <v>#DIV/0!</v>
      </c>
      <c r="CP340" s="4" t="e">
        <f t="shared" si="59"/>
        <v>#DIV/0!</v>
      </c>
      <c r="CQ340" s="4" t="e">
        <f t="shared" si="59"/>
        <v>#DIV/0!</v>
      </c>
      <c r="CR340" s="4" t="e">
        <f t="shared" si="59"/>
        <v>#DIV/0!</v>
      </c>
      <c r="CS340" s="4" t="e">
        <f t="shared" si="59"/>
        <v>#DIV/0!</v>
      </c>
      <c r="CT340" s="17">
        <f t="shared" si="59"/>
        <v>1</v>
      </c>
      <c r="CU340" s="17" t="e">
        <f t="shared" si="59"/>
        <v>#DIV/0!</v>
      </c>
      <c r="CV340" s="17" t="e">
        <f t="shared" si="59"/>
        <v>#DIV/0!</v>
      </c>
      <c r="CW340" s="17" t="e">
        <f t="shared" si="59"/>
        <v>#DIV/0!</v>
      </c>
      <c r="CX340" s="17" t="e">
        <f t="shared" si="59"/>
        <v>#DIV/0!</v>
      </c>
      <c r="CY340" s="17" t="e">
        <f t="shared" si="59"/>
        <v>#DIV/0!</v>
      </c>
      <c r="CZ340" s="17" t="e">
        <f t="shared" si="59"/>
        <v>#DIV/0!</v>
      </c>
      <c r="DA340" s="17" t="e">
        <f t="shared" si="59"/>
        <v>#DIV/0!</v>
      </c>
      <c r="DB340" s="17" t="e">
        <f t="shared" si="59"/>
        <v>#DIV/0!</v>
      </c>
      <c r="DC340" s="17" t="e">
        <f t="shared" si="59"/>
        <v>#DIV/0!</v>
      </c>
      <c r="DD340" s="4" t="e">
        <f t="shared" si="59"/>
        <v>#DIV/0!</v>
      </c>
      <c r="DE340" s="4" t="e">
        <f t="shared" si="59"/>
        <v>#DIV/0!</v>
      </c>
      <c r="DF340" s="4" t="e">
        <f t="shared" si="59"/>
        <v>#DIV/0!</v>
      </c>
      <c r="DG340" s="4" t="e">
        <f t="shared" si="59"/>
        <v>#DIV/0!</v>
      </c>
      <c r="DH340" s="4" t="e">
        <f t="shared" si="59"/>
        <v>#DIV/0!</v>
      </c>
      <c r="DI340" s="4" t="e">
        <f t="shared" si="59"/>
        <v>#DIV/0!</v>
      </c>
      <c r="DJ340" s="4" t="e">
        <f t="shared" si="59"/>
        <v>#DIV/0!</v>
      </c>
      <c r="DK340" s="4">
        <f t="shared" si="59"/>
        <v>0</v>
      </c>
      <c r="DL340" s="4"/>
      <c r="DM340" s="4"/>
      <c r="DN340" s="4"/>
      <c r="DO340" s="14">
        <f t="shared" si="59"/>
        <v>0.6</v>
      </c>
      <c r="DP340" s="14">
        <f t="shared" si="59"/>
        <v>0.6</v>
      </c>
      <c r="DQ340" s="14">
        <f t="shared" si="59"/>
        <v>0.6</v>
      </c>
      <c r="DR340" s="14">
        <f t="shared" si="59"/>
        <v>0</v>
      </c>
      <c r="DS340" s="4" t="e">
        <f t="shared" si="59"/>
        <v>#DIV/0!</v>
      </c>
      <c r="DT340" s="4">
        <f t="shared" si="59"/>
        <v>0</v>
      </c>
      <c r="DU340" s="4">
        <f t="shared" si="59"/>
        <v>0</v>
      </c>
      <c r="DV340" s="4">
        <f t="shared" si="59"/>
        <v>0</v>
      </c>
      <c r="DW340" s="4">
        <f t="shared" si="59"/>
        <v>0</v>
      </c>
      <c r="DX340" s="4">
        <f t="shared" si="59"/>
        <v>0</v>
      </c>
      <c r="DY340" s="4">
        <f t="shared" si="59"/>
        <v>0</v>
      </c>
      <c r="DZ340" s="4" t="e">
        <f t="shared" si="59"/>
        <v>#DIV/0!</v>
      </c>
      <c r="EA340" s="4">
        <f t="shared" si="59"/>
        <v>0</v>
      </c>
      <c r="EB340" s="4">
        <f t="shared" si="59"/>
        <v>0</v>
      </c>
      <c r="EC340" s="4">
        <f t="shared" ref="EC340:EI340" si="60">EC326/EC332</f>
        <v>0</v>
      </c>
      <c r="ED340" s="4">
        <f t="shared" si="60"/>
        <v>0</v>
      </c>
      <c r="EE340" s="4">
        <f t="shared" si="60"/>
        <v>0</v>
      </c>
      <c r="EF340" s="4">
        <f t="shared" si="60"/>
        <v>0.25</v>
      </c>
      <c r="EG340" s="4"/>
      <c r="EH340" s="4">
        <f t="shared" si="60"/>
        <v>0</v>
      </c>
      <c r="EI340" s="4">
        <f t="shared" si="60"/>
        <v>0</v>
      </c>
      <c r="EJ340" s="4"/>
    </row>
    <row r="341" spans="1:140" x14ac:dyDescent="0.25">
      <c r="A341" s="11">
        <v>5</v>
      </c>
      <c r="D341" s="4">
        <f>D327/D332</f>
        <v>0.2</v>
      </c>
      <c r="E341" s="4">
        <f t="shared" ref="E341:BP341" si="61">E327/E332</f>
        <v>0.2</v>
      </c>
      <c r="F341" s="4">
        <f t="shared" si="61"/>
        <v>0</v>
      </c>
      <c r="G341" s="4">
        <f t="shared" si="61"/>
        <v>0.4</v>
      </c>
      <c r="H341" s="4">
        <f t="shared" si="61"/>
        <v>0</v>
      </c>
      <c r="I341" s="4">
        <f t="shared" si="61"/>
        <v>0</v>
      </c>
      <c r="J341" s="4">
        <f t="shared" si="61"/>
        <v>0</v>
      </c>
      <c r="K341" s="4">
        <f t="shared" si="61"/>
        <v>0</v>
      </c>
      <c r="S341" s="4">
        <f t="shared" si="61"/>
        <v>0.2</v>
      </c>
      <c r="T341" s="4" t="e">
        <f t="shared" si="61"/>
        <v>#DIV/0!</v>
      </c>
      <c r="U341" s="4"/>
      <c r="V341" s="4" t="e">
        <f t="shared" si="61"/>
        <v>#DIV/0!</v>
      </c>
      <c r="W341" s="4" t="e">
        <f t="shared" si="61"/>
        <v>#DIV/0!</v>
      </c>
      <c r="X341" s="4" t="e">
        <f t="shared" si="61"/>
        <v>#DIV/0!</v>
      </c>
      <c r="Y341" s="4" t="e">
        <f t="shared" si="61"/>
        <v>#DIV/0!</v>
      </c>
      <c r="Z341" s="4" t="e">
        <f t="shared" si="61"/>
        <v>#DIV/0!</v>
      </c>
      <c r="AA341" s="4" t="e">
        <f t="shared" si="61"/>
        <v>#DIV/0!</v>
      </c>
      <c r="AB341" s="4" t="e">
        <f t="shared" si="61"/>
        <v>#DIV/0!</v>
      </c>
      <c r="AC341" s="4" t="e">
        <f t="shared" si="61"/>
        <v>#DIV/0!</v>
      </c>
      <c r="AD341" s="4" t="e">
        <f t="shared" si="61"/>
        <v>#DIV/0!</v>
      </c>
      <c r="AE341" s="4" t="e">
        <f t="shared" si="61"/>
        <v>#DIV/0!</v>
      </c>
      <c r="AF341" s="4" t="e">
        <f t="shared" si="61"/>
        <v>#DIV/0!</v>
      </c>
      <c r="AG341" s="4" t="e">
        <f t="shared" si="61"/>
        <v>#DIV/0!</v>
      </c>
      <c r="AH341" s="4" t="e">
        <f t="shared" si="61"/>
        <v>#DIV/0!</v>
      </c>
      <c r="AI341" s="4"/>
      <c r="AJ341" s="4" t="e">
        <f t="shared" si="61"/>
        <v>#DIV/0!</v>
      </c>
      <c r="AK341" s="4"/>
      <c r="AL341" s="17">
        <f t="shared" si="61"/>
        <v>0</v>
      </c>
      <c r="AM341" s="14">
        <f t="shared" si="61"/>
        <v>0</v>
      </c>
      <c r="AN341" s="4">
        <f t="shared" si="61"/>
        <v>0</v>
      </c>
      <c r="AO341" s="4"/>
      <c r="AP341" s="4">
        <f t="shared" si="61"/>
        <v>0</v>
      </c>
      <c r="AQ341" s="4" t="e">
        <f t="shared" si="61"/>
        <v>#DIV/0!</v>
      </c>
      <c r="AR341" s="4">
        <f t="shared" si="61"/>
        <v>0</v>
      </c>
      <c r="AS341" s="4">
        <f t="shared" si="61"/>
        <v>0</v>
      </c>
      <c r="AT341" s="4" t="e">
        <f t="shared" si="61"/>
        <v>#DIV/0!</v>
      </c>
      <c r="AU341" s="4">
        <f t="shared" si="61"/>
        <v>0</v>
      </c>
      <c r="AV341" s="4">
        <f t="shared" si="61"/>
        <v>0</v>
      </c>
      <c r="AW341" s="4">
        <f t="shared" si="61"/>
        <v>0</v>
      </c>
      <c r="AX341" s="4">
        <f t="shared" si="61"/>
        <v>0</v>
      </c>
      <c r="AY341" s="4" t="e">
        <f t="shared" si="61"/>
        <v>#DIV/0!</v>
      </c>
      <c r="AZ341" s="4">
        <f t="shared" si="61"/>
        <v>0</v>
      </c>
      <c r="BA341" s="4">
        <f t="shared" si="61"/>
        <v>0</v>
      </c>
      <c r="BB341" s="4" t="e">
        <f t="shared" si="61"/>
        <v>#DIV/0!</v>
      </c>
      <c r="BC341" s="4" t="e">
        <f t="shared" si="61"/>
        <v>#DIV/0!</v>
      </c>
      <c r="BD341" s="4">
        <f t="shared" si="61"/>
        <v>0</v>
      </c>
      <c r="BE341" s="4" t="e">
        <f t="shared" si="61"/>
        <v>#DIV/0!</v>
      </c>
      <c r="BF341" s="4" t="e">
        <f t="shared" si="61"/>
        <v>#DIV/0!</v>
      </c>
      <c r="BG341" s="4">
        <f t="shared" si="61"/>
        <v>0</v>
      </c>
      <c r="BH341" s="4" t="e">
        <f t="shared" si="61"/>
        <v>#DIV/0!</v>
      </c>
      <c r="BI341" s="4" t="e">
        <f t="shared" si="61"/>
        <v>#DIV/0!</v>
      </c>
      <c r="BJ341" s="4">
        <f t="shared" si="61"/>
        <v>0</v>
      </c>
      <c r="BK341" s="4"/>
      <c r="BL341" s="4">
        <f t="shared" si="61"/>
        <v>0</v>
      </c>
      <c r="BM341" s="4" t="e">
        <f t="shared" si="61"/>
        <v>#DIV/0!</v>
      </c>
      <c r="BN341" s="4">
        <f t="shared" si="61"/>
        <v>0</v>
      </c>
      <c r="BO341" s="4">
        <f t="shared" si="61"/>
        <v>0</v>
      </c>
      <c r="BP341" s="4">
        <f t="shared" si="61"/>
        <v>0</v>
      </c>
      <c r="BQ341" s="4" t="e">
        <f t="shared" ref="BQ341:EB341" si="62">BQ327/BQ332</f>
        <v>#DIV/0!</v>
      </c>
      <c r="BR341" s="4"/>
      <c r="BS341" s="14"/>
      <c r="BT341" s="4">
        <f t="shared" si="62"/>
        <v>0</v>
      </c>
      <c r="BU341" s="4">
        <f t="shared" si="62"/>
        <v>0</v>
      </c>
      <c r="BV341" s="4">
        <f t="shared" si="62"/>
        <v>0</v>
      </c>
      <c r="BW341" s="14"/>
      <c r="BX341" s="14"/>
      <c r="BY341" s="14"/>
      <c r="BZ341" s="14"/>
      <c r="CA341" s="4" t="e">
        <f t="shared" si="62"/>
        <v>#DIV/0!</v>
      </c>
      <c r="CB341" s="4" t="e">
        <f t="shared" si="62"/>
        <v>#DIV/0!</v>
      </c>
      <c r="CC341" s="4" t="e">
        <f t="shared" si="62"/>
        <v>#DIV/0!</v>
      </c>
      <c r="CD341" s="4" t="e">
        <f t="shared" si="62"/>
        <v>#DIV/0!</v>
      </c>
      <c r="CE341" s="4" t="e">
        <f t="shared" si="62"/>
        <v>#DIV/0!</v>
      </c>
      <c r="CF341" s="4" t="e">
        <f t="shared" si="62"/>
        <v>#DIV/0!</v>
      </c>
      <c r="CG341" s="4" t="e">
        <f t="shared" si="62"/>
        <v>#DIV/0!</v>
      </c>
      <c r="CH341" s="4" t="e">
        <f t="shared" si="62"/>
        <v>#DIV/0!</v>
      </c>
      <c r="CI341" s="4">
        <f t="shared" si="62"/>
        <v>0</v>
      </c>
      <c r="CJ341" s="4"/>
      <c r="CK341" s="4"/>
      <c r="CL341" s="4" t="e">
        <f t="shared" si="62"/>
        <v>#DIV/0!</v>
      </c>
      <c r="CM341" s="4" t="e">
        <f t="shared" si="62"/>
        <v>#DIV/0!</v>
      </c>
      <c r="CN341" s="4" t="e">
        <f t="shared" si="62"/>
        <v>#DIV/0!</v>
      </c>
      <c r="CO341" s="4" t="e">
        <f t="shared" si="62"/>
        <v>#DIV/0!</v>
      </c>
      <c r="CP341" s="4" t="e">
        <f t="shared" si="62"/>
        <v>#DIV/0!</v>
      </c>
      <c r="CQ341" s="4" t="e">
        <f t="shared" si="62"/>
        <v>#DIV/0!</v>
      </c>
      <c r="CR341" s="4" t="e">
        <f t="shared" si="62"/>
        <v>#DIV/0!</v>
      </c>
      <c r="CS341" s="4" t="e">
        <f t="shared" si="62"/>
        <v>#DIV/0!</v>
      </c>
      <c r="CT341" s="17">
        <f t="shared" si="62"/>
        <v>0</v>
      </c>
      <c r="CU341" s="17" t="e">
        <f t="shared" si="62"/>
        <v>#DIV/0!</v>
      </c>
      <c r="CV341" s="17" t="e">
        <f t="shared" si="62"/>
        <v>#DIV/0!</v>
      </c>
      <c r="CW341" s="17" t="e">
        <f t="shared" si="62"/>
        <v>#DIV/0!</v>
      </c>
      <c r="CX341" s="17" t="e">
        <f t="shared" si="62"/>
        <v>#DIV/0!</v>
      </c>
      <c r="CY341" s="17" t="e">
        <f t="shared" si="62"/>
        <v>#DIV/0!</v>
      </c>
      <c r="CZ341" s="17" t="e">
        <f t="shared" si="62"/>
        <v>#DIV/0!</v>
      </c>
      <c r="DA341" s="17" t="e">
        <f t="shared" si="62"/>
        <v>#DIV/0!</v>
      </c>
      <c r="DB341" s="17" t="e">
        <f t="shared" si="62"/>
        <v>#DIV/0!</v>
      </c>
      <c r="DC341" s="17" t="e">
        <f t="shared" si="62"/>
        <v>#DIV/0!</v>
      </c>
      <c r="DD341" s="4" t="e">
        <f t="shared" si="62"/>
        <v>#DIV/0!</v>
      </c>
      <c r="DE341" s="4" t="e">
        <f t="shared" si="62"/>
        <v>#DIV/0!</v>
      </c>
      <c r="DF341" s="4" t="e">
        <f t="shared" si="62"/>
        <v>#DIV/0!</v>
      </c>
      <c r="DG341" s="4" t="e">
        <f t="shared" si="62"/>
        <v>#DIV/0!</v>
      </c>
      <c r="DH341" s="4" t="e">
        <f t="shared" si="62"/>
        <v>#DIV/0!</v>
      </c>
      <c r="DI341" s="4" t="e">
        <f t="shared" si="62"/>
        <v>#DIV/0!</v>
      </c>
      <c r="DJ341" s="4" t="e">
        <f t="shared" si="62"/>
        <v>#DIV/0!</v>
      </c>
      <c r="DK341" s="4">
        <f t="shared" si="62"/>
        <v>0</v>
      </c>
      <c r="DL341" s="4"/>
      <c r="DM341" s="4"/>
      <c r="DN341" s="4"/>
      <c r="DO341" s="14">
        <f t="shared" si="62"/>
        <v>0</v>
      </c>
      <c r="DP341" s="14">
        <f t="shared" si="62"/>
        <v>0</v>
      </c>
      <c r="DQ341" s="14">
        <f t="shared" si="62"/>
        <v>0</v>
      </c>
      <c r="DR341" s="14">
        <f t="shared" si="62"/>
        <v>0</v>
      </c>
      <c r="DS341" s="4" t="e">
        <f t="shared" si="62"/>
        <v>#DIV/0!</v>
      </c>
      <c r="DT341" s="4">
        <f t="shared" si="62"/>
        <v>0</v>
      </c>
      <c r="DU341" s="4">
        <f t="shared" si="62"/>
        <v>0</v>
      </c>
      <c r="DV341" s="4">
        <f t="shared" si="62"/>
        <v>0</v>
      </c>
      <c r="DW341" s="4">
        <f t="shared" si="62"/>
        <v>0</v>
      </c>
      <c r="DX341" s="4">
        <f t="shared" si="62"/>
        <v>0</v>
      </c>
      <c r="DY341" s="4">
        <f t="shared" si="62"/>
        <v>0</v>
      </c>
      <c r="DZ341" s="4" t="e">
        <f t="shared" si="62"/>
        <v>#DIV/0!</v>
      </c>
      <c r="EA341" s="4">
        <f t="shared" si="62"/>
        <v>0</v>
      </c>
      <c r="EB341" s="4">
        <f t="shared" si="62"/>
        <v>0</v>
      </c>
      <c r="EC341" s="4">
        <f t="shared" ref="EC341:EI341" si="63">EC327/EC332</f>
        <v>0</v>
      </c>
      <c r="ED341" s="4">
        <f t="shared" si="63"/>
        <v>0</v>
      </c>
      <c r="EE341" s="4">
        <f t="shared" si="63"/>
        <v>0</v>
      </c>
      <c r="EF341" s="4">
        <f t="shared" si="63"/>
        <v>0</v>
      </c>
      <c r="EG341" s="4"/>
      <c r="EH341" s="4">
        <f t="shared" si="63"/>
        <v>0</v>
      </c>
      <c r="EI341" s="4">
        <f t="shared" si="63"/>
        <v>0</v>
      </c>
      <c r="EJ341" s="4"/>
    </row>
    <row r="342" spans="1:140" x14ac:dyDescent="0.25">
      <c r="A342" s="11">
        <v>6</v>
      </c>
      <c r="D342" s="4">
        <f>D328/D332</f>
        <v>0</v>
      </c>
      <c r="E342" s="4">
        <f t="shared" ref="E342:BP342" si="64">E328/E332</f>
        <v>0</v>
      </c>
      <c r="F342" s="4">
        <f t="shared" si="64"/>
        <v>0</v>
      </c>
      <c r="G342" s="4">
        <f t="shared" si="64"/>
        <v>0</v>
      </c>
      <c r="H342" s="4">
        <f t="shared" si="64"/>
        <v>0</v>
      </c>
      <c r="I342" s="4">
        <f t="shared" si="64"/>
        <v>0</v>
      </c>
      <c r="J342" s="4">
        <f t="shared" si="64"/>
        <v>0</v>
      </c>
      <c r="K342" s="4">
        <f t="shared" si="64"/>
        <v>0</v>
      </c>
      <c r="S342" s="4">
        <f t="shared" si="64"/>
        <v>0</v>
      </c>
      <c r="T342" s="4" t="e">
        <f t="shared" si="64"/>
        <v>#DIV/0!</v>
      </c>
      <c r="U342" s="4"/>
      <c r="V342" s="4" t="e">
        <f t="shared" si="64"/>
        <v>#DIV/0!</v>
      </c>
      <c r="W342" s="4" t="e">
        <f t="shared" si="64"/>
        <v>#DIV/0!</v>
      </c>
      <c r="X342" s="4" t="e">
        <f t="shared" si="64"/>
        <v>#DIV/0!</v>
      </c>
      <c r="Y342" s="4" t="e">
        <f t="shared" si="64"/>
        <v>#DIV/0!</v>
      </c>
      <c r="Z342" s="4" t="e">
        <f t="shared" si="64"/>
        <v>#DIV/0!</v>
      </c>
      <c r="AA342" s="4" t="e">
        <f t="shared" si="64"/>
        <v>#DIV/0!</v>
      </c>
      <c r="AB342" s="4" t="e">
        <f t="shared" si="64"/>
        <v>#DIV/0!</v>
      </c>
      <c r="AC342" s="4" t="e">
        <f t="shared" si="64"/>
        <v>#DIV/0!</v>
      </c>
      <c r="AD342" s="4" t="e">
        <f t="shared" si="64"/>
        <v>#DIV/0!</v>
      </c>
      <c r="AE342" s="4" t="e">
        <f t="shared" si="64"/>
        <v>#DIV/0!</v>
      </c>
      <c r="AF342" s="4" t="e">
        <f t="shared" si="64"/>
        <v>#DIV/0!</v>
      </c>
      <c r="AG342" s="4" t="e">
        <f t="shared" si="64"/>
        <v>#DIV/0!</v>
      </c>
      <c r="AH342" s="4" t="e">
        <f t="shared" si="64"/>
        <v>#DIV/0!</v>
      </c>
      <c r="AI342" s="4"/>
      <c r="AJ342" s="4" t="e">
        <f t="shared" si="64"/>
        <v>#DIV/0!</v>
      </c>
      <c r="AK342" s="4"/>
      <c r="AL342" s="17">
        <f t="shared" si="64"/>
        <v>0</v>
      </c>
      <c r="AM342" s="14">
        <f t="shared" si="64"/>
        <v>0.6</v>
      </c>
      <c r="AN342" s="4">
        <f t="shared" si="64"/>
        <v>0</v>
      </c>
      <c r="AO342" s="4"/>
      <c r="AP342" s="4">
        <f t="shared" si="64"/>
        <v>0</v>
      </c>
      <c r="AQ342" s="4" t="e">
        <f t="shared" si="64"/>
        <v>#DIV/0!</v>
      </c>
      <c r="AR342" s="4">
        <f t="shared" si="64"/>
        <v>0</v>
      </c>
      <c r="AS342" s="4">
        <f t="shared" si="64"/>
        <v>0</v>
      </c>
      <c r="AT342" s="4" t="e">
        <f t="shared" si="64"/>
        <v>#DIV/0!</v>
      </c>
      <c r="AU342" s="4">
        <f t="shared" si="64"/>
        <v>0</v>
      </c>
      <c r="AV342" s="4">
        <f t="shared" si="64"/>
        <v>0</v>
      </c>
      <c r="AW342" s="4">
        <f t="shared" si="64"/>
        <v>0</v>
      </c>
      <c r="AX342" s="4">
        <f t="shared" si="64"/>
        <v>0</v>
      </c>
      <c r="AY342" s="4" t="e">
        <f t="shared" si="64"/>
        <v>#DIV/0!</v>
      </c>
      <c r="AZ342" s="4">
        <f t="shared" si="64"/>
        <v>0</v>
      </c>
      <c r="BA342" s="4">
        <f t="shared" si="64"/>
        <v>0</v>
      </c>
      <c r="BB342" s="4" t="e">
        <f t="shared" si="64"/>
        <v>#DIV/0!</v>
      </c>
      <c r="BC342" s="4" t="e">
        <f t="shared" si="64"/>
        <v>#DIV/0!</v>
      </c>
      <c r="BD342" s="4">
        <f t="shared" si="64"/>
        <v>0</v>
      </c>
      <c r="BE342" s="4" t="e">
        <f t="shared" si="64"/>
        <v>#DIV/0!</v>
      </c>
      <c r="BF342" s="4" t="e">
        <f t="shared" si="64"/>
        <v>#DIV/0!</v>
      </c>
      <c r="BG342" s="4">
        <f t="shared" si="64"/>
        <v>0</v>
      </c>
      <c r="BH342" s="4" t="e">
        <f t="shared" si="64"/>
        <v>#DIV/0!</v>
      </c>
      <c r="BI342" s="4" t="e">
        <f t="shared" si="64"/>
        <v>#DIV/0!</v>
      </c>
      <c r="BJ342" s="4">
        <f t="shared" si="64"/>
        <v>0</v>
      </c>
      <c r="BK342" s="4"/>
      <c r="BL342" s="4">
        <f t="shared" si="64"/>
        <v>0</v>
      </c>
      <c r="BM342" s="4" t="e">
        <f t="shared" si="64"/>
        <v>#DIV/0!</v>
      </c>
      <c r="BN342" s="4">
        <f t="shared" si="64"/>
        <v>0</v>
      </c>
      <c r="BO342" s="4">
        <f t="shared" si="64"/>
        <v>0</v>
      </c>
      <c r="BP342" s="4">
        <f t="shared" si="64"/>
        <v>0</v>
      </c>
      <c r="BQ342" s="4" t="e">
        <f t="shared" ref="BQ342:EB342" si="65">BQ328/BQ332</f>
        <v>#DIV/0!</v>
      </c>
      <c r="BR342" s="4"/>
      <c r="BS342" s="14"/>
      <c r="BT342" s="4">
        <f t="shared" si="65"/>
        <v>0</v>
      </c>
      <c r="BU342" s="4">
        <f t="shared" si="65"/>
        <v>0</v>
      </c>
      <c r="BV342" s="4">
        <f t="shared" si="65"/>
        <v>0</v>
      </c>
      <c r="BW342" s="14"/>
      <c r="BX342" s="14"/>
      <c r="BY342" s="14"/>
      <c r="BZ342" s="14"/>
      <c r="CA342" s="4" t="e">
        <f t="shared" si="65"/>
        <v>#DIV/0!</v>
      </c>
      <c r="CB342" s="4" t="e">
        <f t="shared" si="65"/>
        <v>#DIV/0!</v>
      </c>
      <c r="CC342" s="4" t="e">
        <f t="shared" si="65"/>
        <v>#DIV/0!</v>
      </c>
      <c r="CD342" s="4" t="e">
        <f t="shared" si="65"/>
        <v>#DIV/0!</v>
      </c>
      <c r="CE342" s="4" t="e">
        <f t="shared" si="65"/>
        <v>#DIV/0!</v>
      </c>
      <c r="CF342" s="4" t="e">
        <f t="shared" si="65"/>
        <v>#DIV/0!</v>
      </c>
      <c r="CG342" s="4" t="e">
        <f t="shared" si="65"/>
        <v>#DIV/0!</v>
      </c>
      <c r="CH342" s="4" t="e">
        <f t="shared" si="65"/>
        <v>#DIV/0!</v>
      </c>
      <c r="CI342" s="4">
        <f t="shared" si="65"/>
        <v>0</v>
      </c>
      <c r="CJ342" s="4"/>
      <c r="CK342" s="4"/>
      <c r="CL342" s="4" t="e">
        <f t="shared" si="65"/>
        <v>#DIV/0!</v>
      </c>
      <c r="CM342" s="4" t="e">
        <f t="shared" si="65"/>
        <v>#DIV/0!</v>
      </c>
      <c r="CN342" s="4" t="e">
        <f t="shared" si="65"/>
        <v>#DIV/0!</v>
      </c>
      <c r="CO342" s="4" t="e">
        <f t="shared" si="65"/>
        <v>#DIV/0!</v>
      </c>
      <c r="CP342" s="4" t="e">
        <f t="shared" si="65"/>
        <v>#DIV/0!</v>
      </c>
      <c r="CQ342" s="4" t="e">
        <f t="shared" si="65"/>
        <v>#DIV/0!</v>
      </c>
      <c r="CR342" s="4" t="e">
        <f t="shared" si="65"/>
        <v>#DIV/0!</v>
      </c>
      <c r="CS342" s="4" t="e">
        <f t="shared" si="65"/>
        <v>#DIV/0!</v>
      </c>
      <c r="CT342" s="17">
        <f t="shared" si="65"/>
        <v>0</v>
      </c>
      <c r="CU342" s="17" t="e">
        <f t="shared" si="65"/>
        <v>#DIV/0!</v>
      </c>
      <c r="CV342" s="17" t="e">
        <f t="shared" si="65"/>
        <v>#DIV/0!</v>
      </c>
      <c r="CW342" s="17" t="e">
        <f t="shared" si="65"/>
        <v>#DIV/0!</v>
      </c>
      <c r="CX342" s="17" t="e">
        <f t="shared" si="65"/>
        <v>#DIV/0!</v>
      </c>
      <c r="CY342" s="17" t="e">
        <f t="shared" si="65"/>
        <v>#DIV/0!</v>
      </c>
      <c r="CZ342" s="17" t="e">
        <f t="shared" si="65"/>
        <v>#DIV/0!</v>
      </c>
      <c r="DA342" s="17" t="e">
        <f t="shared" si="65"/>
        <v>#DIV/0!</v>
      </c>
      <c r="DB342" s="17" t="e">
        <f t="shared" si="65"/>
        <v>#DIV/0!</v>
      </c>
      <c r="DC342" s="17" t="e">
        <f t="shared" si="65"/>
        <v>#DIV/0!</v>
      </c>
      <c r="DD342" s="4" t="e">
        <f t="shared" si="65"/>
        <v>#DIV/0!</v>
      </c>
      <c r="DE342" s="4" t="e">
        <f t="shared" si="65"/>
        <v>#DIV/0!</v>
      </c>
      <c r="DF342" s="4" t="e">
        <f t="shared" si="65"/>
        <v>#DIV/0!</v>
      </c>
      <c r="DG342" s="4" t="e">
        <f t="shared" si="65"/>
        <v>#DIV/0!</v>
      </c>
      <c r="DH342" s="4" t="e">
        <f t="shared" si="65"/>
        <v>#DIV/0!</v>
      </c>
      <c r="DI342" s="4" t="e">
        <f t="shared" si="65"/>
        <v>#DIV/0!</v>
      </c>
      <c r="DJ342" s="4" t="e">
        <f t="shared" si="65"/>
        <v>#DIV/0!</v>
      </c>
      <c r="DK342" s="4">
        <f t="shared" si="65"/>
        <v>0</v>
      </c>
      <c r="DL342" s="4"/>
      <c r="DM342" s="4"/>
      <c r="DN342" s="4"/>
      <c r="DO342" s="14">
        <f t="shared" si="65"/>
        <v>0</v>
      </c>
      <c r="DP342" s="14">
        <f t="shared" si="65"/>
        <v>0</v>
      </c>
      <c r="DQ342" s="14">
        <f t="shared" si="65"/>
        <v>0</v>
      </c>
      <c r="DR342" s="14">
        <f t="shared" si="65"/>
        <v>0</v>
      </c>
      <c r="DS342" s="4" t="e">
        <f t="shared" si="65"/>
        <v>#DIV/0!</v>
      </c>
      <c r="DT342" s="4">
        <f t="shared" si="65"/>
        <v>0</v>
      </c>
      <c r="DU342" s="4">
        <f t="shared" si="65"/>
        <v>0</v>
      </c>
      <c r="DV342" s="4">
        <f t="shared" si="65"/>
        <v>0</v>
      </c>
      <c r="DW342" s="4">
        <f t="shared" si="65"/>
        <v>0</v>
      </c>
      <c r="DX342" s="4">
        <f t="shared" si="65"/>
        <v>0</v>
      </c>
      <c r="DY342" s="4">
        <f t="shared" si="65"/>
        <v>0</v>
      </c>
      <c r="DZ342" s="4" t="e">
        <f t="shared" si="65"/>
        <v>#DIV/0!</v>
      </c>
      <c r="EA342" s="4">
        <f t="shared" si="65"/>
        <v>0</v>
      </c>
      <c r="EB342" s="4">
        <f t="shared" si="65"/>
        <v>0</v>
      </c>
      <c r="EC342" s="4">
        <f t="shared" ref="EC342:EI342" si="66">EC328/EC332</f>
        <v>0</v>
      </c>
      <c r="ED342" s="4">
        <f t="shared" si="66"/>
        <v>0</v>
      </c>
      <c r="EE342" s="4">
        <f t="shared" si="66"/>
        <v>0</v>
      </c>
      <c r="EF342" s="4">
        <f t="shared" si="66"/>
        <v>0</v>
      </c>
      <c r="EG342" s="4"/>
      <c r="EH342" s="4">
        <f t="shared" si="66"/>
        <v>0</v>
      </c>
      <c r="EI342" s="4">
        <f t="shared" si="66"/>
        <v>0</v>
      </c>
      <c r="EJ342" s="4"/>
    </row>
    <row r="343" spans="1:140" x14ac:dyDescent="0.25">
      <c r="A343" s="11">
        <v>7</v>
      </c>
      <c r="D343" s="4">
        <f>D329/D332</f>
        <v>0.2</v>
      </c>
      <c r="E343" s="4">
        <f t="shared" ref="E343:BP343" si="67">E329/E332</f>
        <v>0</v>
      </c>
      <c r="F343" s="4">
        <f t="shared" si="67"/>
        <v>0</v>
      </c>
      <c r="G343" s="4">
        <f t="shared" si="67"/>
        <v>0.2</v>
      </c>
      <c r="H343" s="4">
        <f t="shared" si="67"/>
        <v>0</v>
      </c>
      <c r="I343" s="4">
        <f t="shared" si="67"/>
        <v>0</v>
      </c>
      <c r="J343" s="4">
        <f t="shared" si="67"/>
        <v>0</v>
      </c>
      <c r="K343" s="4">
        <f t="shared" si="67"/>
        <v>0</v>
      </c>
      <c r="S343" s="4">
        <f t="shared" si="67"/>
        <v>0</v>
      </c>
      <c r="T343" s="4" t="e">
        <f t="shared" si="67"/>
        <v>#DIV/0!</v>
      </c>
      <c r="U343" s="4"/>
      <c r="V343" s="4" t="e">
        <f t="shared" si="67"/>
        <v>#DIV/0!</v>
      </c>
      <c r="W343" s="4" t="e">
        <f t="shared" si="67"/>
        <v>#DIV/0!</v>
      </c>
      <c r="X343" s="4" t="e">
        <f t="shared" si="67"/>
        <v>#DIV/0!</v>
      </c>
      <c r="Y343" s="4" t="e">
        <f t="shared" si="67"/>
        <v>#DIV/0!</v>
      </c>
      <c r="Z343" s="4" t="e">
        <f t="shared" si="67"/>
        <v>#DIV/0!</v>
      </c>
      <c r="AA343" s="4" t="e">
        <f t="shared" si="67"/>
        <v>#DIV/0!</v>
      </c>
      <c r="AB343" s="4" t="e">
        <f t="shared" si="67"/>
        <v>#DIV/0!</v>
      </c>
      <c r="AC343" s="4" t="e">
        <f t="shared" si="67"/>
        <v>#DIV/0!</v>
      </c>
      <c r="AD343" s="4" t="e">
        <f t="shared" si="67"/>
        <v>#DIV/0!</v>
      </c>
      <c r="AE343" s="4" t="e">
        <f t="shared" si="67"/>
        <v>#DIV/0!</v>
      </c>
      <c r="AF343" s="4" t="e">
        <f t="shared" si="67"/>
        <v>#DIV/0!</v>
      </c>
      <c r="AG343" s="4" t="e">
        <f t="shared" si="67"/>
        <v>#DIV/0!</v>
      </c>
      <c r="AH343" s="4" t="e">
        <f t="shared" si="67"/>
        <v>#DIV/0!</v>
      </c>
      <c r="AI343" s="4"/>
      <c r="AJ343" s="4" t="e">
        <f t="shared" si="67"/>
        <v>#DIV/0!</v>
      </c>
      <c r="AK343" s="4"/>
      <c r="AL343" s="17">
        <f t="shared" si="67"/>
        <v>0</v>
      </c>
      <c r="AM343" s="14">
        <f t="shared" si="67"/>
        <v>0</v>
      </c>
      <c r="AN343" s="4">
        <f t="shared" si="67"/>
        <v>0</v>
      </c>
      <c r="AO343" s="4"/>
      <c r="AP343" s="4">
        <f t="shared" si="67"/>
        <v>0</v>
      </c>
      <c r="AQ343" s="4" t="e">
        <f t="shared" si="67"/>
        <v>#DIV/0!</v>
      </c>
      <c r="AR343" s="4">
        <f t="shared" si="67"/>
        <v>0</v>
      </c>
      <c r="AS343" s="4">
        <f t="shared" si="67"/>
        <v>0</v>
      </c>
      <c r="AT343" s="4" t="e">
        <f t="shared" si="67"/>
        <v>#DIV/0!</v>
      </c>
      <c r="AU343" s="4">
        <f t="shared" si="67"/>
        <v>0</v>
      </c>
      <c r="AV343" s="4">
        <f t="shared" si="67"/>
        <v>0</v>
      </c>
      <c r="AW343" s="4">
        <f t="shared" si="67"/>
        <v>0</v>
      </c>
      <c r="AX343" s="4">
        <f t="shared" si="67"/>
        <v>0</v>
      </c>
      <c r="AY343" s="4" t="e">
        <f t="shared" si="67"/>
        <v>#DIV/0!</v>
      </c>
      <c r="AZ343" s="4">
        <f t="shared" si="67"/>
        <v>0</v>
      </c>
      <c r="BA343" s="4">
        <f t="shared" si="67"/>
        <v>0</v>
      </c>
      <c r="BB343" s="4" t="e">
        <f t="shared" si="67"/>
        <v>#DIV/0!</v>
      </c>
      <c r="BC343" s="4" t="e">
        <f t="shared" si="67"/>
        <v>#DIV/0!</v>
      </c>
      <c r="BD343" s="4">
        <f t="shared" si="67"/>
        <v>0</v>
      </c>
      <c r="BE343" s="4" t="e">
        <f t="shared" si="67"/>
        <v>#DIV/0!</v>
      </c>
      <c r="BF343" s="4" t="e">
        <f t="shared" si="67"/>
        <v>#DIV/0!</v>
      </c>
      <c r="BG343" s="4">
        <f t="shared" si="67"/>
        <v>0</v>
      </c>
      <c r="BH343" s="4" t="e">
        <f t="shared" si="67"/>
        <v>#DIV/0!</v>
      </c>
      <c r="BI343" s="4" t="e">
        <f t="shared" si="67"/>
        <v>#DIV/0!</v>
      </c>
      <c r="BJ343" s="4">
        <f t="shared" si="67"/>
        <v>0</v>
      </c>
      <c r="BK343" s="4"/>
      <c r="BL343" s="4">
        <f t="shared" si="67"/>
        <v>0</v>
      </c>
      <c r="BM343" s="4" t="e">
        <f t="shared" si="67"/>
        <v>#DIV/0!</v>
      </c>
      <c r="BN343" s="4">
        <f t="shared" si="67"/>
        <v>0</v>
      </c>
      <c r="BO343" s="4">
        <f t="shared" si="67"/>
        <v>0</v>
      </c>
      <c r="BP343" s="4">
        <f t="shared" si="67"/>
        <v>0</v>
      </c>
      <c r="BQ343" s="4" t="e">
        <f t="shared" ref="BQ343:EB343" si="68">BQ329/BQ332</f>
        <v>#DIV/0!</v>
      </c>
      <c r="BR343" s="4"/>
      <c r="BS343" s="14"/>
      <c r="BT343" s="4">
        <f t="shared" si="68"/>
        <v>0</v>
      </c>
      <c r="BU343" s="4">
        <f t="shared" si="68"/>
        <v>0</v>
      </c>
      <c r="BV343" s="4">
        <f t="shared" si="68"/>
        <v>0</v>
      </c>
      <c r="BW343" s="14"/>
      <c r="BX343" s="14"/>
      <c r="BY343" s="14"/>
      <c r="BZ343" s="14"/>
      <c r="CA343" s="4" t="e">
        <f t="shared" si="68"/>
        <v>#DIV/0!</v>
      </c>
      <c r="CB343" s="4" t="e">
        <f t="shared" si="68"/>
        <v>#DIV/0!</v>
      </c>
      <c r="CC343" s="4" t="e">
        <f t="shared" si="68"/>
        <v>#DIV/0!</v>
      </c>
      <c r="CD343" s="4" t="e">
        <f t="shared" si="68"/>
        <v>#DIV/0!</v>
      </c>
      <c r="CE343" s="4" t="e">
        <f t="shared" si="68"/>
        <v>#DIV/0!</v>
      </c>
      <c r="CF343" s="4" t="e">
        <f t="shared" si="68"/>
        <v>#DIV/0!</v>
      </c>
      <c r="CG343" s="4" t="e">
        <f t="shared" si="68"/>
        <v>#DIV/0!</v>
      </c>
      <c r="CH343" s="4" t="e">
        <f t="shared" si="68"/>
        <v>#DIV/0!</v>
      </c>
      <c r="CI343" s="4">
        <f t="shared" si="68"/>
        <v>0</v>
      </c>
      <c r="CJ343" s="4"/>
      <c r="CK343" s="4"/>
      <c r="CL343" s="4" t="e">
        <f t="shared" si="68"/>
        <v>#DIV/0!</v>
      </c>
      <c r="CM343" s="4" t="e">
        <f t="shared" si="68"/>
        <v>#DIV/0!</v>
      </c>
      <c r="CN343" s="4" t="e">
        <f t="shared" si="68"/>
        <v>#DIV/0!</v>
      </c>
      <c r="CO343" s="4" t="e">
        <f t="shared" si="68"/>
        <v>#DIV/0!</v>
      </c>
      <c r="CP343" s="4" t="e">
        <f t="shared" si="68"/>
        <v>#DIV/0!</v>
      </c>
      <c r="CQ343" s="4" t="e">
        <f t="shared" si="68"/>
        <v>#DIV/0!</v>
      </c>
      <c r="CR343" s="4" t="e">
        <f t="shared" si="68"/>
        <v>#DIV/0!</v>
      </c>
      <c r="CS343" s="4" t="e">
        <f t="shared" si="68"/>
        <v>#DIV/0!</v>
      </c>
      <c r="CT343" s="17">
        <f t="shared" si="68"/>
        <v>0</v>
      </c>
      <c r="CU343" s="17" t="e">
        <f t="shared" si="68"/>
        <v>#DIV/0!</v>
      </c>
      <c r="CV343" s="17" t="e">
        <f t="shared" si="68"/>
        <v>#DIV/0!</v>
      </c>
      <c r="CW343" s="17" t="e">
        <f t="shared" si="68"/>
        <v>#DIV/0!</v>
      </c>
      <c r="CX343" s="17" t="e">
        <f t="shared" si="68"/>
        <v>#DIV/0!</v>
      </c>
      <c r="CY343" s="17" t="e">
        <f t="shared" si="68"/>
        <v>#DIV/0!</v>
      </c>
      <c r="CZ343" s="17" t="e">
        <f t="shared" si="68"/>
        <v>#DIV/0!</v>
      </c>
      <c r="DA343" s="17" t="e">
        <f t="shared" si="68"/>
        <v>#DIV/0!</v>
      </c>
      <c r="DB343" s="17" t="e">
        <f t="shared" si="68"/>
        <v>#DIV/0!</v>
      </c>
      <c r="DC343" s="17" t="e">
        <f t="shared" si="68"/>
        <v>#DIV/0!</v>
      </c>
      <c r="DD343" s="4" t="e">
        <f t="shared" si="68"/>
        <v>#DIV/0!</v>
      </c>
      <c r="DE343" s="4" t="e">
        <f t="shared" si="68"/>
        <v>#DIV/0!</v>
      </c>
      <c r="DF343" s="4" t="e">
        <f t="shared" si="68"/>
        <v>#DIV/0!</v>
      </c>
      <c r="DG343" s="4" t="e">
        <f t="shared" si="68"/>
        <v>#DIV/0!</v>
      </c>
      <c r="DH343" s="4" t="e">
        <f t="shared" si="68"/>
        <v>#DIV/0!</v>
      </c>
      <c r="DI343" s="4" t="e">
        <f t="shared" si="68"/>
        <v>#DIV/0!</v>
      </c>
      <c r="DJ343" s="4" t="e">
        <f t="shared" si="68"/>
        <v>#DIV/0!</v>
      </c>
      <c r="DK343" s="4">
        <f t="shared" si="68"/>
        <v>0</v>
      </c>
      <c r="DL343" s="4"/>
      <c r="DM343" s="4"/>
      <c r="DN343" s="4"/>
      <c r="DO343" s="14">
        <f t="shared" si="68"/>
        <v>0</v>
      </c>
      <c r="DP343" s="14">
        <f t="shared" si="68"/>
        <v>0</v>
      </c>
      <c r="DQ343" s="14">
        <f t="shared" si="68"/>
        <v>0</v>
      </c>
      <c r="DR343" s="14">
        <f t="shared" si="68"/>
        <v>0</v>
      </c>
      <c r="DS343" s="4" t="e">
        <f t="shared" si="68"/>
        <v>#DIV/0!</v>
      </c>
      <c r="DT343" s="4">
        <f t="shared" si="68"/>
        <v>0</v>
      </c>
      <c r="DU343" s="4">
        <f t="shared" si="68"/>
        <v>0</v>
      </c>
      <c r="DV343" s="4">
        <f t="shared" si="68"/>
        <v>0</v>
      </c>
      <c r="DW343" s="4">
        <f t="shared" si="68"/>
        <v>0</v>
      </c>
      <c r="DX343" s="4">
        <f t="shared" si="68"/>
        <v>0</v>
      </c>
      <c r="DY343" s="4">
        <f t="shared" si="68"/>
        <v>0</v>
      </c>
      <c r="DZ343" s="4" t="e">
        <f t="shared" si="68"/>
        <v>#DIV/0!</v>
      </c>
      <c r="EA343" s="4">
        <f t="shared" si="68"/>
        <v>0</v>
      </c>
      <c r="EB343" s="4">
        <f t="shared" si="68"/>
        <v>0</v>
      </c>
      <c r="EC343" s="4">
        <f t="shared" ref="EC343:EI343" si="69">EC329/EC332</f>
        <v>0</v>
      </c>
      <c r="ED343" s="4">
        <f t="shared" si="69"/>
        <v>0</v>
      </c>
      <c r="EE343" s="4">
        <f t="shared" si="69"/>
        <v>0</v>
      </c>
      <c r="EF343" s="4">
        <f t="shared" si="69"/>
        <v>0</v>
      </c>
      <c r="EG343" s="4"/>
      <c r="EH343" s="4">
        <f t="shared" si="69"/>
        <v>0</v>
      </c>
      <c r="EI343" s="4">
        <f t="shared" si="69"/>
        <v>0</v>
      </c>
      <c r="EJ343" s="4"/>
    </row>
    <row r="344" spans="1:140" x14ac:dyDescent="0.25">
      <c r="A344" s="11">
        <v>8</v>
      </c>
      <c r="D344" s="4"/>
      <c r="E344" s="4"/>
      <c r="F344" s="4"/>
      <c r="G344" s="4"/>
      <c r="H344" s="4"/>
      <c r="I344" s="4"/>
      <c r="J344" s="4"/>
      <c r="K344" s="4">
        <f>K330/K332</f>
        <v>1</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0</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1</v>
      </c>
      <c r="H346" s="12">
        <f t="shared" si="70"/>
        <v>1</v>
      </c>
      <c r="I346" s="12">
        <f t="shared" si="70"/>
        <v>1</v>
      </c>
      <c r="J346" s="12">
        <f t="shared" si="70"/>
        <v>1</v>
      </c>
      <c r="K346" s="12">
        <f>SUM(K337:K345)</f>
        <v>1</v>
      </c>
      <c r="S346" s="12">
        <f t="shared" si="70"/>
        <v>1</v>
      </c>
      <c r="T346" s="12" t="e">
        <f t="shared" si="70"/>
        <v>#DIV/0!</v>
      </c>
      <c r="U346" s="12"/>
      <c r="V346" s="12" t="e">
        <f t="shared" si="70"/>
        <v>#DIV/0!</v>
      </c>
      <c r="W346" s="12" t="e">
        <f t="shared" si="70"/>
        <v>#DIV/0!</v>
      </c>
      <c r="X346" s="12" t="e">
        <f t="shared" si="70"/>
        <v>#DIV/0!</v>
      </c>
      <c r="Y346" s="12" t="e">
        <f t="shared" si="70"/>
        <v>#DIV/0!</v>
      </c>
      <c r="Z346" s="12" t="e">
        <f t="shared" si="70"/>
        <v>#DIV/0!</v>
      </c>
      <c r="AA346" s="12" t="e">
        <f t="shared" si="70"/>
        <v>#DIV/0!</v>
      </c>
      <c r="AB346" s="12" t="e">
        <f t="shared" si="70"/>
        <v>#DIV/0!</v>
      </c>
      <c r="AC346" s="12" t="e">
        <f t="shared" si="70"/>
        <v>#DIV/0!</v>
      </c>
      <c r="AD346" s="12" t="e">
        <f t="shared" si="70"/>
        <v>#DIV/0!</v>
      </c>
      <c r="AE346" s="12" t="e">
        <f t="shared" si="70"/>
        <v>#DIV/0!</v>
      </c>
      <c r="AF346" s="12" t="e">
        <f t="shared" si="70"/>
        <v>#DIV/0!</v>
      </c>
      <c r="AG346" s="12" t="e">
        <f t="shared" si="70"/>
        <v>#DIV/0!</v>
      </c>
      <c r="AH346" s="12" t="e">
        <f t="shared" si="70"/>
        <v>#DIV/0!</v>
      </c>
      <c r="AI346" s="12"/>
      <c r="AJ346" s="12" t="e">
        <f t="shared" si="70"/>
        <v>#DIV/0!</v>
      </c>
      <c r="AK346" s="12"/>
      <c r="AL346" s="18">
        <f t="shared" si="70"/>
        <v>1</v>
      </c>
      <c r="AM346" s="15">
        <f t="shared" si="70"/>
        <v>1</v>
      </c>
      <c r="AN346" s="12">
        <f t="shared" si="70"/>
        <v>1</v>
      </c>
      <c r="AO346" s="12"/>
      <c r="AP346" s="12">
        <f t="shared" si="70"/>
        <v>1</v>
      </c>
      <c r="AQ346" s="12" t="e">
        <f t="shared" si="70"/>
        <v>#DIV/0!</v>
      </c>
      <c r="AR346" s="12">
        <f t="shared" si="70"/>
        <v>1</v>
      </c>
      <c r="AS346" s="12">
        <f t="shared" si="70"/>
        <v>1</v>
      </c>
      <c r="AT346" s="12" t="e">
        <f t="shared" si="70"/>
        <v>#DIV/0!</v>
      </c>
      <c r="AU346" s="12">
        <f t="shared" si="70"/>
        <v>1</v>
      </c>
      <c r="AV346" s="12">
        <f t="shared" si="70"/>
        <v>1</v>
      </c>
      <c r="AW346" s="12">
        <f t="shared" si="70"/>
        <v>1</v>
      </c>
      <c r="AX346" s="12">
        <f t="shared" si="70"/>
        <v>1</v>
      </c>
      <c r="AY346" s="12" t="e">
        <f t="shared" si="70"/>
        <v>#DIV/0!</v>
      </c>
      <c r="AZ346" s="12">
        <f t="shared" si="70"/>
        <v>1</v>
      </c>
      <c r="BA346" s="12">
        <f t="shared" si="70"/>
        <v>1</v>
      </c>
      <c r="BB346" s="12" t="e">
        <f t="shared" si="70"/>
        <v>#DIV/0!</v>
      </c>
      <c r="BC346" s="12" t="e">
        <f t="shared" si="70"/>
        <v>#DIV/0!</v>
      </c>
      <c r="BD346" s="12">
        <f t="shared" si="70"/>
        <v>1</v>
      </c>
      <c r="BE346" s="12" t="e">
        <f t="shared" si="70"/>
        <v>#DIV/0!</v>
      </c>
      <c r="BF346" s="12" t="e">
        <f t="shared" si="70"/>
        <v>#DIV/0!</v>
      </c>
      <c r="BG346" s="12">
        <f t="shared" si="70"/>
        <v>1</v>
      </c>
      <c r="BH346" s="12" t="e">
        <f t="shared" si="70"/>
        <v>#DIV/0!</v>
      </c>
      <c r="BI346" s="12" t="e">
        <f t="shared" si="70"/>
        <v>#DIV/0!</v>
      </c>
      <c r="BJ346" s="12">
        <f t="shared" si="70"/>
        <v>1</v>
      </c>
      <c r="BK346" s="12"/>
      <c r="BL346" s="12">
        <f t="shared" ref="BL346:BQ346" si="71">SUM(BL337:BL343)</f>
        <v>1</v>
      </c>
      <c r="BM346" s="12" t="e">
        <f t="shared" si="71"/>
        <v>#DIV/0!</v>
      </c>
      <c r="BN346" s="12">
        <f t="shared" si="71"/>
        <v>1</v>
      </c>
      <c r="BO346" s="12">
        <f t="shared" si="71"/>
        <v>1</v>
      </c>
      <c r="BP346" s="12">
        <f t="shared" si="71"/>
        <v>1</v>
      </c>
      <c r="BQ346" s="12" t="e">
        <f t="shared" si="71"/>
        <v>#DIV/0!</v>
      </c>
      <c r="BR346" s="12"/>
      <c r="BS346" s="15"/>
      <c r="BT346" s="12">
        <f t="shared" ref="BT346:BV346" si="72">SUM(BT337:BT343)</f>
        <v>1</v>
      </c>
      <c r="BU346" s="12">
        <f t="shared" si="72"/>
        <v>1</v>
      </c>
      <c r="BV346" s="12">
        <f t="shared" si="72"/>
        <v>1</v>
      </c>
      <c r="BW346" s="15"/>
      <c r="BX346" s="15"/>
      <c r="BY346" s="15"/>
      <c r="BZ346" s="15"/>
      <c r="CA346" s="12" t="e">
        <f t="shared" ref="CA346:CI346" si="73">SUM(CA337:CA343)</f>
        <v>#DIV/0!</v>
      </c>
      <c r="CB346" s="12" t="e">
        <f t="shared" si="73"/>
        <v>#DIV/0!</v>
      </c>
      <c r="CC346" s="12" t="e">
        <f t="shared" si="73"/>
        <v>#DIV/0!</v>
      </c>
      <c r="CD346" s="12" t="e">
        <f t="shared" si="73"/>
        <v>#DIV/0!</v>
      </c>
      <c r="CE346" s="12" t="e">
        <f t="shared" si="73"/>
        <v>#DIV/0!</v>
      </c>
      <c r="CF346" s="12" t="e">
        <f t="shared" si="73"/>
        <v>#DIV/0!</v>
      </c>
      <c r="CG346" s="12" t="e">
        <f t="shared" si="73"/>
        <v>#DIV/0!</v>
      </c>
      <c r="CH346" s="12" t="e">
        <f t="shared" si="73"/>
        <v>#DIV/0!</v>
      </c>
      <c r="CI346" s="12">
        <f t="shared" si="73"/>
        <v>1</v>
      </c>
      <c r="CJ346" s="12"/>
      <c r="CK346" s="12"/>
      <c r="CL346" s="12" t="e">
        <f t="shared" ref="CL346:DK346" si="74">SUM(CL337:CL343)</f>
        <v>#DIV/0!</v>
      </c>
      <c r="CM346" s="12" t="e">
        <f t="shared" si="74"/>
        <v>#DIV/0!</v>
      </c>
      <c r="CN346" s="12" t="e">
        <f t="shared" si="74"/>
        <v>#DIV/0!</v>
      </c>
      <c r="CO346" s="12" t="e">
        <f t="shared" si="74"/>
        <v>#DIV/0!</v>
      </c>
      <c r="CP346" s="12" t="e">
        <f t="shared" si="74"/>
        <v>#DIV/0!</v>
      </c>
      <c r="CQ346" s="12" t="e">
        <f t="shared" si="74"/>
        <v>#DIV/0!</v>
      </c>
      <c r="CR346" s="12" t="e">
        <f t="shared" si="74"/>
        <v>#DIV/0!</v>
      </c>
      <c r="CS346" s="12" t="e">
        <f t="shared" si="74"/>
        <v>#DIV/0!</v>
      </c>
      <c r="CT346" s="18">
        <f t="shared" si="74"/>
        <v>1</v>
      </c>
      <c r="CU346" s="18" t="e">
        <f t="shared" si="74"/>
        <v>#DIV/0!</v>
      </c>
      <c r="CV346" s="18" t="e">
        <f t="shared" si="74"/>
        <v>#DIV/0!</v>
      </c>
      <c r="CW346" s="18" t="e">
        <f t="shared" si="74"/>
        <v>#DIV/0!</v>
      </c>
      <c r="CX346" s="18" t="e">
        <f t="shared" si="74"/>
        <v>#DIV/0!</v>
      </c>
      <c r="CY346" s="18" t="e">
        <f t="shared" si="74"/>
        <v>#DIV/0!</v>
      </c>
      <c r="CZ346" s="18" t="e">
        <f t="shared" si="74"/>
        <v>#DIV/0!</v>
      </c>
      <c r="DA346" s="18" t="e">
        <f t="shared" si="74"/>
        <v>#DIV/0!</v>
      </c>
      <c r="DB346" s="18" t="e">
        <f t="shared" si="74"/>
        <v>#DIV/0!</v>
      </c>
      <c r="DC346" s="18" t="e">
        <f t="shared" si="74"/>
        <v>#DIV/0!</v>
      </c>
      <c r="DD346" s="12" t="e">
        <f t="shared" si="74"/>
        <v>#DIV/0!</v>
      </c>
      <c r="DE346" s="12" t="e">
        <f t="shared" si="74"/>
        <v>#DIV/0!</v>
      </c>
      <c r="DF346" s="12" t="e">
        <f t="shared" si="74"/>
        <v>#DIV/0!</v>
      </c>
      <c r="DG346" s="12" t="e">
        <f t="shared" si="74"/>
        <v>#DIV/0!</v>
      </c>
      <c r="DH346" s="12" t="e">
        <f t="shared" si="74"/>
        <v>#DIV/0!</v>
      </c>
      <c r="DI346" s="12" t="e">
        <f t="shared" si="74"/>
        <v>#DIV/0!</v>
      </c>
      <c r="DJ346" s="12" t="e">
        <f t="shared" si="74"/>
        <v>#DIV/0!</v>
      </c>
      <c r="DK346" s="12">
        <f t="shared" si="74"/>
        <v>1</v>
      </c>
      <c r="DL346" s="12"/>
      <c r="DM346" s="12"/>
      <c r="DN346" s="12"/>
      <c r="DO346" s="15">
        <f t="shared" ref="DO346:EF346" si="75">SUM(DO337:DO343)</f>
        <v>1</v>
      </c>
      <c r="DP346" s="15">
        <f t="shared" si="75"/>
        <v>1</v>
      </c>
      <c r="DQ346" s="15">
        <f t="shared" si="75"/>
        <v>1</v>
      </c>
      <c r="DR346" s="15">
        <f t="shared" si="75"/>
        <v>1</v>
      </c>
      <c r="DS346" s="12" t="e">
        <f t="shared" si="75"/>
        <v>#DIV/0!</v>
      </c>
      <c r="DT346" s="12">
        <f t="shared" si="75"/>
        <v>1</v>
      </c>
      <c r="DU346" s="12">
        <f t="shared" si="75"/>
        <v>1</v>
      </c>
      <c r="DV346" s="12">
        <f t="shared" si="75"/>
        <v>1</v>
      </c>
      <c r="DW346" s="12">
        <f t="shared" si="75"/>
        <v>1</v>
      </c>
      <c r="DX346" s="12">
        <f t="shared" si="75"/>
        <v>1</v>
      </c>
      <c r="DY346" s="12">
        <f t="shared" si="75"/>
        <v>1</v>
      </c>
      <c r="DZ346" s="12" t="e">
        <f t="shared" si="75"/>
        <v>#DIV/0!</v>
      </c>
      <c r="EA346" s="12">
        <f t="shared" si="75"/>
        <v>1</v>
      </c>
      <c r="EB346" s="12">
        <f t="shared" si="75"/>
        <v>1</v>
      </c>
      <c r="EC346" s="12">
        <f t="shared" si="75"/>
        <v>1</v>
      </c>
      <c r="ED346" s="12">
        <f t="shared" si="75"/>
        <v>1</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v>
      </c>
      <c r="CB348" s="4">
        <f>CB323/D$332</f>
        <v>0</v>
      </c>
      <c r="CC348" s="4">
        <f>CC323/D$332</f>
        <v>0</v>
      </c>
      <c r="CD348" s="4">
        <f>CD323/D$332</f>
        <v>0</v>
      </c>
      <c r="CE348" s="4">
        <f>CE323/D$332</f>
        <v>0</v>
      </c>
      <c r="CF348" s="4">
        <f>CF323/D$332</f>
        <v>0</v>
      </c>
      <c r="CG348" s="4">
        <f>CG323/D$332</f>
        <v>0</v>
      </c>
      <c r="CH348" s="4">
        <f>CH323/D$332</f>
        <v>0</v>
      </c>
      <c r="CI348" s="4">
        <f>CI323/D$332</f>
        <v>0.2</v>
      </c>
      <c r="CJ348" s="4"/>
      <c r="CK348" s="4"/>
      <c r="CL348" s="4">
        <f>CL323/D$332</f>
        <v>0</v>
      </c>
      <c r="CM348" s="4">
        <f>CM323/D$332</f>
        <v>0</v>
      </c>
      <c r="CN348" s="4">
        <f>CN323/D$332</f>
        <v>0</v>
      </c>
      <c r="CO348" s="4">
        <f>CO323/D$332</f>
        <v>0</v>
      </c>
      <c r="CP348" s="4">
        <f>CP323/D$332</f>
        <v>0</v>
      </c>
      <c r="CQ348" s="4">
        <f>CQ323/D$332</f>
        <v>0</v>
      </c>
      <c r="CR348" s="4">
        <f>CR323/D$332</f>
        <v>0</v>
      </c>
      <c r="CS348" s="4">
        <f>CS323/D$332</f>
        <v>0</v>
      </c>
      <c r="CT348" s="4">
        <f t="shared" ref="CT348" si="77">CT323/E$332</f>
        <v>0</v>
      </c>
      <c r="CU348" s="4"/>
      <c r="CV348" s="4"/>
      <c r="CW348" s="4"/>
      <c r="CX348" s="4"/>
      <c r="CY348" s="4"/>
      <c r="CZ348" s="4"/>
      <c r="DA348" s="4"/>
      <c r="DB348" s="4"/>
      <c r="DC348" s="4"/>
      <c r="DD348" s="4">
        <f>DD323/D$332</f>
        <v>0</v>
      </c>
      <c r="DE348" s="4">
        <f>DE323/D$332</f>
        <v>0</v>
      </c>
      <c r="DF348" s="4">
        <f>DF323/D$332</f>
        <v>0</v>
      </c>
      <c r="DG348" s="4">
        <f>DG323/D$332</f>
        <v>0</v>
      </c>
      <c r="DH348" s="4">
        <f>DH323/D$332</f>
        <v>0</v>
      </c>
      <c r="DI348" s="4">
        <f>DI323/D$332</f>
        <v>0</v>
      </c>
      <c r="DJ348" s="4">
        <f>DJ323/D$332</f>
        <v>0</v>
      </c>
      <c r="DK348" s="4">
        <f>DK323/D$332</f>
        <v>0.2</v>
      </c>
      <c r="DS348" s="4">
        <f>DS323/D$332</f>
        <v>0</v>
      </c>
      <c r="DT348" s="4">
        <f>DT323/D$332</f>
        <v>0.2</v>
      </c>
      <c r="DU348" s="4">
        <f>DU323/D$332</f>
        <v>0.6</v>
      </c>
      <c r="DV348" s="4">
        <f>DV323/D$332</f>
        <v>0.4</v>
      </c>
      <c r="DW348" s="4">
        <f>DW323/D$332</f>
        <v>0.4</v>
      </c>
      <c r="DX348" s="4">
        <f>DX323/D$332</f>
        <v>0.2</v>
      </c>
      <c r="DY348" s="4">
        <f>DY323/D$332</f>
        <v>0.4</v>
      </c>
      <c r="DZ348" s="4">
        <f>DZ323/D$332</f>
        <v>0</v>
      </c>
      <c r="EA348" s="4">
        <f>EA323/D$332</f>
        <v>0.6</v>
      </c>
      <c r="EB348" s="4">
        <f>EB323/D$332</f>
        <v>0.2</v>
      </c>
      <c r="EC348" s="4">
        <f>EC323/D$332</f>
        <v>0.2</v>
      </c>
      <c r="ED348" s="4">
        <f>ED323/D$332</f>
        <v>0.4</v>
      </c>
      <c r="EE348" s="4">
        <f>EE323/D$332</f>
        <v>0.2</v>
      </c>
      <c r="EF348" s="4">
        <f>EF323/D$332</f>
        <v>0</v>
      </c>
    </row>
    <row r="349" spans="1:140" x14ac:dyDescent="0.25">
      <c r="A349">
        <v>1</v>
      </c>
      <c r="L349" s="13">
        <f t="shared" si="0"/>
        <v>0</v>
      </c>
      <c r="M349" s="13">
        <f t="shared" si="0"/>
        <v>0</v>
      </c>
      <c r="N349" s="13">
        <f t="shared" si="0"/>
        <v>0</v>
      </c>
      <c r="O349" s="13">
        <f t="shared" si="0"/>
        <v>0</v>
      </c>
      <c r="P349" s="13">
        <f t="shared" si="0"/>
        <v>0</v>
      </c>
      <c r="Q349" s="13">
        <f t="shared" si="0"/>
        <v>0</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0</v>
      </c>
      <c r="N351" s="13">
        <f t="shared" si="10"/>
        <v>0</v>
      </c>
      <c r="O351" s="13">
        <f t="shared" si="10"/>
        <v>0</v>
      </c>
      <c r="P351" s="13">
        <f t="shared" si="10"/>
        <v>0</v>
      </c>
      <c r="Q351" s="13">
        <f t="shared" si="10"/>
        <v>0</v>
      </c>
      <c r="R351" s="13">
        <f t="shared" si="10"/>
        <v>0</v>
      </c>
      <c r="BR351" t="s">
        <v>0</v>
      </c>
      <c r="BS351" s="13">
        <f>MIN(BS$2:BS$305)</f>
        <v>70</v>
      </c>
      <c r="BT351" s="16"/>
      <c r="BU351" s="16"/>
      <c r="BV351" s="16"/>
      <c r="BW351" s="13">
        <f t="shared" ref="BW351:BZ351" si="78">MIN(BW$2:BW$305)</f>
        <v>250</v>
      </c>
      <c r="BX351" s="13">
        <f t="shared" si="78"/>
        <v>0</v>
      </c>
      <c r="BY351" s="13">
        <f t="shared" si="78"/>
        <v>200</v>
      </c>
      <c r="BZ351" s="13">
        <f t="shared" si="78"/>
        <v>0</v>
      </c>
    </row>
    <row r="352" spans="1:140" x14ac:dyDescent="0.25">
      <c r="A352">
        <v>4</v>
      </c>
      <c r="L352" s="13">
        <f t="shared" si="15"/>
        <v>0</v>
      </c>
      <c r="M352" s="13">
        <f t="shared" si="15"/>
        <v>0</v>
      </c>
      <c r="N352" s="13">
        <f t="shared" si="15"/>
        <v>0</v>
      </c>
      <c r="O352" s="13">
        <f t="shared" si="15"/>
        <v>0</v>
      </c>
      <c r="P352" s="13">
        <f t="shared" si="15"/>
        <v>0</v>
      </c>
      <c r="Q352" s="13">
        <f t="shared" si="15"/>
        <v>0</v>
      </c>
      <c r="R352" s="13">
        <f t="shared" si="15"/>
        <v>0</v>
      </c>
      <c r="BR352" t="s">
        <v>1</v>
      </c>
      <c r="BS352" s="13">
        <f>MAX(BS$2:BS$305)</f>
        <v>70</v>
      </c>
      <c r="BT352" s="16"/>
      <c r="BU352" s="16"/>
      <c r="BV352" s="16"/>
      <c r="BW352" s="13">
        <f t="shared" ref="BW352:BZ352" si="79">MAX(BW$2:BW$305)</f>
        <v>250</v>
      </c>
      <c r="BX352" s="13">
        <f t="shared" si="79"/>
        <v>0</v>
      </c>
      <c r="BY352" s="13">
        <f t="shared" si="79"/>
        <v>200</v>
      </c>
      <c r="BZ352" s="13">
        <f t="shared" si="79"/>
        <v>0</v>
      </c>
    </row>
    <row r="353" spans="1:78" x14ac:dyDescent="0.25">
      <c r="A353">
        <v>5</v>
      </c>
      <c r="L353" s="13">
        <f t="shared" si="20"/>
        <v>0</v>
      </c>
      <c r="M353" s="13">
        <f t="shared" si="20"/>
        <v>0</v>
      </c>
      <c r="O353" s="13">
        <f t="shared" si="20"/>
        <v>0</v>
      </c>
      <c r="P353" s="13">
        <f t="shared" si="20"/>
        <v>0</v>
      </c>
      <c r="Q353" s="13">
        <f t="shared" si="20"/>
        <v>0</v>
      </c>
      <c r="R353" s="13">
        <f t="shared" si="20"/>
        <v>0</v>
      </c>
      <c r="BR353" t="s">
        <v>2</v>
      </c>
      <c r="BS353" s="19">
        <f>AVERAGE(BS$2:BS$305)</f>
        <v>70</v>
      </c>
      <c r="BT353" s="22"/>
      <c r="BU353" s="22"/>
      <c r="BV353" s="22"/>
      <c r="BW353" s="19">
        <f t="shared" ref="BW353:BZ353" si="80">AVERAGE(BW$2:BW$305)</f>
        <v>250</v>
      </c>
      <c r="BX353" s="19" t="e">
        <f t="shared" si="80"/>
        <v>#DIV/0!</v>
      </c>
      <c r="BY353" s="19">
        <f t="shared" si="80"/>
        <v>200</v>
      </c>
      <c r="BZ353" s="19" t="e">
        <f t="shared" si="80"/>
        <v>#DIV/0!</v>
      </c>
    </row>
    <row r="354" spans="1:78" x14ac:dyDescent="0.25">
      <c r="A354">
        <v>6</v>
      </c>
      <c r="L354" s="13">
        <f t="shared" si="24"/>
        <v>0</v>
      </c>
      <c r="M354" s="13">
        <f t="shared" si="24"/>
        <v>0</v>
      </c>
      <c r="O354" s="13">
        <f t="shared" si="24"/>
        <v>0</v>
      </c>
      <c r="P354" s="13">
        <f t="shared" si="24"/>
        <v>0</v>
      </c>
      <c r="Q354" s="13">
        <f t="shared" si="24"/>
        <v>0</v>
      </c>
      <c r="R354" s="13">
        <f t="shared" si="24"/>
        <v>0</v>
      </c>
      <c r="BR354" t="s">
        <v>3</v>
      </c>
      <c r="BS354" s="13">
        <f>MEDIAN(BS$2:BS$305)</f>
        <v>70</v>
      </c>
      <c r="BT354" s="16"/>
      <c r="BU354" s="16"/>
      <c r="BV354" s="16"/>
      <c r="BW354" s="13">
        <f t="shared" ref="BW354:BZ354" si="81">MEDIAN(BW$2:BW$305)</f>
        <v>250</v>
      </c>
      <c r="BX354" s="13" t="e">
        <f t="shared" si="81"/>
        <v>#NUM!</v>
      </c>
      <c r="BY354" s="13">
        <f t="shared" si="81"/>
        <v>200</v>
      </c>
      <c r="BZ354" s="13" t="e">
        <f t="shared" si="81"/>
        <v>#NUM!</v>
      </c>
    </row>
    <row r="355" spans="1:78" x14ac:dyDescent="0.25">
      <c r="A355">
        <v>7</v>
      </c>
      <c r="L355" s="13">
        <f t="shared" si="28"/>
        <v>0</v>
      </c>
      <c r="M355" s="13">
        <f t="shared" si="28"/>
        <v>0</v>
      </c>
      <c r="O355" s="13">
        <f t="shared" si="28"/>
        <v>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0</v>
      </c>
      <c r="O356" s="13">
        <f t="shared" si="82"/>
        <v>0</v>
      </c>
      <c r="P356" s="13">
        <f t="shared" si="82"/>
        <v>0</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0</v>
      </c>
      <c r="Q359" s="13">
        <f t="shared" si="85"/>
        <v>0</v>
      </c>
      <c r="R359" s="13">
        <f t="shared" si="85"/>
        <v>0</v>
      </c>
      <c r="BR359" s="7" t="s">
        <v>11</v>
      </c>
      <c r="BS359">
        <f>COUNTIFS(BS$2:BS$305,"&gt;19",BS$2:BS$305,"&lt;40")</f>
        <v>0</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0</v>
      </c>
      <c r="BW360" s="13">
        <f>304-BW333</f>
        <v>1</v>
      </c>
      <c r="BX360" s="13">
        <f t="shared" ref="BX360:BZ360" si="87">304-BX333</f>
        <v>0</v>
      </c>
      <c r="BY360" s="13">
        <f t="shared" si="87"/>
        <v>1</v>
      </c>
      <c r="BZ360" s="13">
        <f t="shared" si="87"/>
        <v>0</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1</v>
      </c>
    </row>
    <row r="362" spans="1:78" x14ac:dyDescent="0.25">
      <c r="A362">
        <v>14</v>
      </c>
      <c r="L362" s="13">
        <f>COUNTIF(L$2:L$305,14)</f>
        <v>0</v>
      </c>
      <c r="M362" s="13">
        <f>COUNTIF(M$2:M$305,14)</f>
        <v>0</v>
      </c>
      <c r="P362" s="13">
        <f t="shared" ref="P362" si="89">COUNTIF(P$2:P$305,14)</f>
        <v>0</v>
      </c>
      <c r="Q362" s="13">
        <f>COUNTIF(Q$2:Q$305,14)</f>
        <v>0</v>
      </c>
      <c r="BR362" s="7" t="s">
        <v>14</v>
      </c>
      <c r="BS362">
        <f>COUNTIF(BS$2:BS$305,"&gt;79")</f>
        <v>0</v>
      </c>
    </row>
    <row r="363" spans="1:78" x14ac:dyDescent="0.25">
      <c r="A363">
        <v>15</v>
      </c>
      <c r="P363" s="13">
        <f t="shared" ref="P363" si="90">COUNTIF(P$2:P$305,15)</f>
        <v>0</v>
      </c>
      <c r="Q363" s="13">
        <f>COUNTIF(Q$2:Q$305,15)</f>
        <v>0</v>
      </c>
      <c r="BS363">
        <f>SUM(BS358:BS362)</f>
        <v>1</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0</v>
      </c>
    </row>
    <row r="369" spans="1:71" x14ac:dyDescent="0.25">
      <c r="A369">
        <v>21</v>
      </c>
      <c r="P369" s="13">
        <f>COUNTIF(P$2:P$305,21)</f>
        <v>0</v>
      </c>
      <c r="BR369" s="7" t="s">
        <v>13</v>
      </c>
      <c r="BS369" s="4">
        <f>BS361/BS363</f>
        <v>1</v>
      </c>
    </row>
    <row r="370" spans="1:71" x14ac:dyDescent="0.25">
      <c r="A370">
        <v>22</v>
      </c>
      <c r="P370" s="13">
        <f>COUNTIF(P$2:P$305,22)</f>
        <v>0</v>
      </c>
      <c r="BR370" s="7" t="s">
        <v>14</v>
      </c>
      <c r="BS370" s="4">
        <f>BS362/BS363</f>
        <v>0</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0</v>
      </c>
      <c r="P378" s="13">
        <f>SUM(P349:P376)</f>
        <v>0</v>
      </c>
      <c r="Q378" s="13">
        <f>SUM(Q349:Q363)</f>
        <v>0</v>
      </c>
      <c r="R378" s="13">
        <f>SUM(R349:R359)</f>
        <v>0</v>
      </c>
    </row>
    <row r="380" spans="1:71" x14ac:dyDescent="0.25">
      <c r="A380">
        <v>1</v>
      </c>
      <c r="L380" s="14" t="e">
        <f>L349/L$378</f>
        <v>#DIV/0!</v>
      </c>
      <c r="M380" s="14" t="e">
        <f t="shared" ref="M380:R380" si="91">M349/M$378</f>
        <v>#DIV/0!</v>
      </c>
      <c r="N380" s="14" t="e">
        <f t="shared" si="91"/>
        <v>#DIV/0!</v>
      </c>
      <c r="O380" s="14" t="e">
        <f t="shared" si="91"/>
        <v>#DIV/0!</v>
      </c>
      <c r="P380" s="14" t="e">
        <f t="shared" si="91"/>
        <v>#DIV/0!</v>
      </c>
      <c r="Q380" s="14" t="e">
        <f t="shared" si="91"/>
        <v>#DIV/0!</v>
      </c>
      <c r="R380" s="14" t="e">
        <f t="shared" si="91"/>
        <v>#DIV/0!</v>
      </c>
    </row>
    <row r="381" spans="1:71" x14ac:dyDescent="0.25">
      <c r="A381">
        <v>2</v>
      </c>
      <c r="L381" s="14" t="e">
        <f t="shared" ref="L381:R396" si="92">L350/L$378</f>
        <v>#DIV/0!</v>
      </c>
      <c r="M381" s="14" t="e">
        <f t="shared" si="92"/>
        <v>#DIV/0!</v>
      </c>
      <c r="N381" s="14" t="e">
        <f t="shared" si="92"/>
        <v>#DIV/0!</v>
      </c>
      <c r="O381" s="14" t="e">
        <f t="shared" si="92"/>
        <v>#DIV/0!</v>
      </c>
      <c r="P381" s="14" t="e">
        <f t="shared" si="92"/>
        <v>#DIV/0!</v>
      </c>
      <c r="Q381" s="14" t="e">
        <f t="shared" si="92"/>
        <v>#DIV/0!</v>
      </c>
      <c r="R381" s="14" t="e">
        <f t="shared" si="92"/>
        <v>#DIV/0!</v>
      </c>
    </row>
    <row r="382" spans="1:71" x14ac:dyDescent="0.25">
      <c r="A382">
        <v>3</v>
      </c>
      <c r="L382" s="14" t="e">
        <f t="shared" si="92"/>
        <v>#DIV/0!</v>
      </c>
      <c r="M382" s="14" t="e">
        <f t="shared" si="92"/>
        <v>#DIV/0!</v>
      </c>
      <c r="N382" s="14" t="e">
        <f t="shared" si="92"/>
        <v>#DIV/0!</v>
      </c>
      <c r="O382" s="14" t="e">
        <f t="shared" si="92"/>
        <v>#DIV/0!</v>
      </c>
      <c r="P382" s="14" t="e">
        <f t="shared" si="92"/>
        <v>#DIV/0!</v>
      </c>
      <c r="Q382" s="14" t="e">
        <f t="shared" si="92"/>
        <v>#DIV/0!</v>
      </c>
      <c r="R382" s="14" t="e">
        <f t="shared" si="92"/>
        <v>#DIV/0!</v>
      </c>
    </row>
    <row r="383" spans="1:71" x14ac:dyDescent="0.25">
      <c r="A383">
        <v>4</v>
      </c>
      <c r="L383" s="14" t="e">
        <f t="shared" si="92"/>
        <v>#DIV/0!</v>
      </c>
      <c r="M383" s="14" t="e">
        <f t="shared" si="92"/>
        <v>#DIV/0!</v>
      </c>
      <c r="N383" s="14" t="e">
        <f t="shared" si="92"/>
        <v>#DIV/0!</v>
      </c>
      <c r="O383" s="14" t="e">
        <f t="shared" si="92"/>
        <v>#DIV/0!</v>
      </c>
      <c r="P383" s="14" t="e">
        <f t="shared" si="92"/>
        <v>#DIV/0!</v>
      </c>
      <c r="Q383" s="14" t="e">
        <f t="shared" si="92"/>
        <v>#DIV/0!</v>
      </c>
      <c r="R383" s="14" t="e">
        <f t="shared" si="92"/>
        <v>#DIV/0!</v>
      </c>
    </row>
    <row r="384" spans="1:71" x14ac:dyDescent="0.25">
      <c r="A384">
        <v>5</v>
      </c>
      <c r="L384" s="14" t="e">
        <f t="shared" si="92"/>
        <v>#DIV/0!</v>
      </c>
      <c r="M384" s="14" t="e">
        <f t="shared" si="92"/>
        <v>#DIV/0!</v>
      </c>
      <c r="N384" s="14" t="e">
        <f t="shared" si="92"/>
        <v>#DIV/0!</v>
      </c>
      <c r="O384" s="14" t="e">
        <f t="shared" si="92"/>
        <v>#DIV/0!</v>
      </c>
      <c r="P384" s="14" t="e">
        <f t="shared" si="92"/>
        <v>#DIV/0!</v>
      </c>
      <c r="Q384" s="14" t="e">
        <f t="shared" si="92"/>
        <v>#DIV/0!</v>
      </c>
      <c r="R384" s="14" t="e">
        <f t="shared" si="92"/>
        <v>#DIV/0!</v>
      </c>
    </row>
    <row r="385" spans="1:18" x14ac:dyDescent="0.25">
      <c r="A385">
        <v>6</v>
      </c>
      <c r="L385" s="14" t="e">
        <f t="shared" si="92"/>
        <v>#DIV/0!</v>
      </c>
      <c r="M385" s="14" t="e">
        <f t="shared" si="92"/>
        <v>#DIV/0!</v>
      </c>
      <c r="N385" s="14"/>
      <c r="O385" s="14" t="e">
        <f t="shared" si="92"/>
        <v>#DIV/0!</v>
      </c>
      <c r="P385" s="14" t="e">
        <f t="shared" si="92"/>
        <v>#DIV/0!</v>
      </c>
      <c r="Q385" s="14" t="e">
        <f t="shared" si="92"/>
        <v>#DIV/0!</v>
      </c>
      <c r="R385" s="14" t="e">
        <f t="shared" si="92"/>
        <v>#DIV/0!</v>
      </c>
    </row>
    <row r="386" spans="1:18" x14ac:dyDescent="0.25">
      <c r="A386">
        <v>7</v>
      </c>
      <c r="L386" s="14" t="e">
        <f t="shared" si="92"/>
        <v>#DIV/0!</v>
      </c>
      <c r="M386" s="14" t="e">
        <f t="shared" si="92"/>
        <v>#DIV/0!</v>
      </c>
      <c r="N386" s="14"/>
      <c r="O386" s="14" t="e">
        <f t="shared" si="92"/>
        <v>#DIV/0!</v>
      </c>
      <c r="P386" s="14" t="e">
        <f t="shared" si="92"/>
        <v>#DIV/0!</v>
      </c>
      <c r="Q386" s="14" t="e">
        <f t="shared" si="92"/>
        <v>#DIV/0!</v>
      </c>
      <c r="R386" s="14" t="e">
        <f t="shared" si="92"/>
        <v>#DIV/0!</v>
      </c>
    </row>
    <row r="387" spans="1:18" x14ac:dyDescent="0.25">
      <c r="A387">
        <v>8</v>
      </c>
      <c r="L387" s="14" t="e">
        <f t="shared" si="92"/>
        <v>#DIV/0!</v>
      </c>
      <c r="M387" s="14" t="e">
        <f t="shared" si="92"/>
        <v>#DIV/0!</v>
      </c>
      <c r="N387" s="14"/>
      <c r="O387" s="14" t="e">
        <f t="shared" si="92"/>
        <v>#DIV/0!</v>
      </c>
      <c r="P387" s="14" t="e">
        <f t="shared" si="92"/>
        <v>#DIV/0!</v>
      </c>
      <c r="Q387" s="14" t="e">
        <f t="shared" si="92"/>
        <v>#DIV/0!</v>
      </c>
      <c r="R387" s="14" t="e">
        <f t="shared" si="92"/>
        <v>#DIV/0!</v>
      </c>
    </row>
    <row r="388" spans="1:18" x14ac:dyDescent="0.25">
      <c r="A388">
        <v>9</v>
      </c>
      <c r="L388" s="14" t="e">
        <f t="shared" si="92"/>
        <v>#DIV/0!</v>
      </c>
      <c r="M388" s="14" t="e">
        <f t="shared" si="92"/>
        <v>#DIV/0!</v>
      </c>
      <c r="N388" s="14"/>
      <c r="O388" s="14" t="e">
        <f t="shared" si="92"/>
        <v>#DIV/0!</v>
      </c>
      <c r="P388" s="14" t="e">
        <f t="shared" si="92"/>
        <v>#DIV/0!</v>
      </c>
      <c r="Q388" s="14" t="e">
        <f t="shared" si="92"/>
        <v>#DIV/0!</v>
      </c>
      <c r="R388" s="14" t="e">
        <f t="shared" si="92"/>
        <v>#DIV/0!</v>
      </c>
    </row>
    <row r="389" spans="1:18" x14ac:dyDescent="0.25">
      <c r="A389">
        <v>10</v>
      </c>
      <c r="L389" s="14" t="e">
        <f t="shared" si="92"/>
        <v>#DIV/0!</v>
      </c>
      <c r="M389" s="14" t="e">
        <f t="shared" si="92"/>
        <v>#DIV/0!</v>
      </c>
      <c r="N389" s="14"/>
      <c r="O389" s="14" t="e">
        <f t="shared" si="92"/>
        <v>#DIV/0!</v>
      </c>
      <c r="P389" s="14" t="e">
        <f t="shared" si="92"/>
        <v>#DIV/0!</v>
      </c>
      <c r="Q389" s="14" t="e">
        <f t="shared" si="92"/>
        <v>#DIV/0!</v>
      </c>
      <c r="R389" s="14" t="e">
        <f t="shared" si="92"/>
        <v>#DIV/0!</v>
      </c>
    </row>
    <row r="390" spans="1:18" x14ac:dyDescent="0.25">
      <c r="A390">
        <v>11</v>
      </c>
      <c r="L390" s="14" t="e">
        <f t="shared" si="92"/>
        <v>#DIV/0!</v>
      </c>
      <c r="M390" s="14" t="e">
        <f t="shared" si="92"/>
        <v>#DIV/0!</v>
      </c>
      <c r="N390" s="14"/>
      <c r="O390" s="14"/>
      <c r="P390" s="14" t="e">
        <f t="shared" si="92"/>
        <v>#DIV/0!</v>
      </c>
      <c r="Q390" s="14" t="e">
        <f t="shared" si="92"/>
        <v>#DIV/0!</v>
      </c>
      <c r="R390" s="14" t="e">
        <f t="shared" si="92"/>
        <v>#DIV/0!</v>
      </c>
    </row>
    <row r="391" spans="1:18" x14ac:dyDescent="0.25">
      <c r="A391">
        <v>12</v>
      </c>
      <c r="L391" s="14" t="e">
        <f t="shared" si="92"/>
        <v>#DIV/0!</v>
      </c>
      <c r="M391" s="14" t="e">
        <f t="shared" si="92"/>
        <v>#DIV/0!</v>
      </c>
      <c r="N391" s="14"/>
      <c r="O391" s="14"/>
      <c r="P391" s="14" t="e">
        <f t="shared" si="92"/>
        <v>#DIV/0!</v>
      </c>
      <c r="Q391" s="14" t="e">
        <f t="shared" si="92"/>
        <v>#DIV/0!</v>
      </c>
      <c r="R391" s="14"/>
    </row>
    <row r="392" spans="1:18" x14ac:dyDescent="0.25">
      <c r="A392">
        <v>13</v>
      </c>
      <c r="L392" s="14" t="e">
        <f t="shared" si="92"/>
        <v>#DIV/0!</v>
      </c>
      <c r="M392" s="14" t="e">
        <f t="shared" si="92"/>
        <v>#DIV/0!</v>
      </c>
      <c r="N392" s="14"/>
      <c r="O392" s="14"/>
      <c r="P392" s="14" t="e">
        <f t="shared" si="92"/>
        <v>#DIV/0!</v>
      </c>
      <c r="Q392" s="14" t="e">
        <f t="shared" si="92"/>
        <v>#DIV/0!</v>
      </c>
      <c r="R392" s="14"/>
    </row>
    <row r="393" spans="1:18" x14ac:dyDescent="0.25">
      <c r="A393">
        <v>14</v>
      </c>
      <c r="L393" s="14" t="e">
        <f t="shared" si="92"/>
        <v>#DIV/0!</v>
      </c>
      <c r="M393" s="14" t="e">
        <f t="shared" si="92"/>
        <v>#DIV/0!</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t="e">
        <f t="shared" si="94"/>
        <v>#DIV/0!</v>
      </c>
      <c r="P409" s="14" t="e">
        <f t="shared" si="94"/>
        <v>#DIV/0!</v>
      </c>
      <c r="Q409" s="14" t="e">
        <f t="shared" si="94"/>
        <v>#DIV/0!</v>
      </c>
      <c r="R409" s="14" t="e">
        <f t="shared" si="94"/>
        <v>#DIV/0!</v>
      </c>
    </row>
    <row r="413" spans="1:18" x14ac:dyDescent="0.25">
      <c r="A413" t="s">
        <v>0</v>
      </c>
      <c r="B413" s="24">
        <f>MIN(B$2:B$305)</f>
        <v>54</v>
      </c>
      <c r="C413" s="24">
        <f>MIN(C$2:C$305)</f>
        <v>5</v>
      </c>
    </row>
    <row r="414" spans="1:18" x14ac:dyDescent="0.25">
      <c r="A414" t="s">
        <v>1</v>
      </c>
      <c r="B414" s="24">
        <f>MAX(B$2:B$305)</f>
        <v>88</v>
      </c>
      <c r="C414" s="24">
        <f>MAX(C$2:C$305)</f>
        <v>83</v>
      </c>
    </row>
    <row r="415" spans="1:18" x14ac:dyDescent="0.25">
      <c r="A415" t="s">
        <v>2</v>
      </c>
      <c r="B415" s="24">
        <f>AVERAGE(B$2:B$305)</f>
        <v>74.666666666666671</v>
      </c>
      <c r="C415" s="24">
        <f>AVERAGE(C$2:C$305)</f>
        <v>47.4</v>
      </c>
    </row>
    <row r="416" spans="1:18" x14ac:dyDescent="0.25">
      <c r="A416" t="s">
        <v>3</v>
      </c>
      <c r="B416" s="24">
        <f>MEDIAN(B$2:B$305)</f>
        <v>82</v>
      </c>
      <c r="C416" s="24">
        <f>MEDIAN(C$2:C$305)</f>
        <v>44</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J416"/>
  <sheetViews>
    <sheetView workbookViewId="0">
      <pane ySplit="1" topLeftCell="A363" activePane="bottomLeft" state="frozen"/>
      <selection activeCell="DJ1" sqref="DJ1"/>
      <selection pane="bottomLeft" activeCell="CE373" sqref="CE373"/>
    </sheetView>
  </sheetViews>
  <sheetFormatPr defaultColWidth="8.85546875" defaultRowHeight="15" x14ac:dyDescent="0.25"/>
  <cols>
    <col min="1" max="1" width="20.7109375" customWidth="1"/>
    <col min="12" max="18" width="9.140625" style="13"/>
    <col min="38" max="38" width="9.140625" style="16"/>
    <col min="39" max="39" width="9.140625" style="13"/>
    <col min="71" max="71" width="9.140625" style="13"/>
    <col min="75" max="78" width="9.140625" style="13"/>
    <col min="98" max="107" width="9.140625" style="16"/>
    <col min="119" max="122" width="9.140625" style="13"/>
  </cols>
  <sheetData>
    <row r="1" spans="1:139" ht="15.75" customHeight="1" x14ac:dyDescent="0.25">
      <c r="A1" t="s">
        <v>1354</v>
      </c>
      <c r="B1" t="s">
        <v>1355</v>
      </c>
      <c r="C1" t="s">
        <v>1356</v>
      </c>
      <c r="D1" t="s">
        <v>1357</v>
      </c>
      <c r="E1" t="s">
        <v>1358</v>
      </c>
      <c r="F1" t="s">
        <v>1359</v>
      </c>
      <c r="G1" t="s">
        <v>1360</v>
      </c>
      <c r="H1" t="s">
        <v>1361</v>
      </c>
      <c r="I1" t="s">
        <v>1362</v>
      </c>
      <c r="J1" t="s">
        <v>1363</v>
      </c>
      <c r="K1" t="s">
        <v>42</v>
      </c>
      <c r="L1" s="13" t="s">
        <v>1364</v>
      </c>
      <c r="M1" s="13" t="s">
        <v>1365</v>
      </c>
      <c r="N1" s="13" t="s">
        <v>1366</v>
      </c>
      <c r="O1" s="13" t="s">
        <v>1367</v>
      </c>
      <c r="P1" s="13" t="s">
        <v>1368</v>
      </c>
      <c r="Q1" s="13" t="s">
        <v>50</v>
      </c>
      <c r="R1" s="13" t="s">
        <v>1369</v>
      </c>
      <c r="S1" t="s">
        <v>1370</v>
      </c>
      <c r="T1" t="s">
        <v>1371</v>
      </c>
      <c r="U1" t="s">
        <v>1372</v>
      </c>
      <c r="V1" t="s">
        <v>1373</v>
      </c>
      <c r="W1" t="s">
        <v>1374</v>
      </c>
      <c r="X1" t="s">
        <v>1375</v>
      </c>
      <c r="Y1" t="s">
        <v>1376</v>
      </c>
      <c r="Z1" t="s">
        <v>1377</v>
      </c>
      <c r="AA1" t="s">
        <v>1378</v>
      </c>
      <c r="AB1" t="s">
        <v>1379</v>
      </c>
      <c r="AC1" t="s">
        <v>1380</v>
      </c>
      <c r="AD1" t="s">
        <v>1381</v>
      </c>
      <c r="AE1" t="s">
        <v>1382</v>
      </c>
      <c r="AF1" t="s">
        <v>1383</v>
      </c>
      <c r="AG1" t="s">
        <v>1384</v>
      </c>
      <c r="AH1" t="s">
        <v>1385</v>
      </c>
      <c r="AI1" t="s">
        <v>1386</v>
      </c>
      <c r="AJ1" t="s">
        <v>1387</v>
      </c>
      <c r="AK1" t="s">
        <v>1388</v>
      </c>
      <c r="AL1" s="16" t="s">
        <v>1389</v>
      </c>
      <c r="AM1" s="13" t="s">
        <v>1390</v>
      </c>
      <c r="AN1" t="s">
        <v>1391</v>
      </c>
      <c r="AO1" t="s">
        <v>1392</v>
      </c>
      <c r="AP1" t="s">
        <v>1393</v>
      </c>
      <c r="AQ1" t="s">
        <v>1394</v>
      </c>
      <c r="AR1" t="s">
        <v>1395</v>
      </c>
      <c r="AS1" t="s">
        <v>1396</v>
      </c>
      <c r="AT1" t="s">
        <v>1397</v>
      </c>
      <c r="AU1" t="s">
        <v>1398</v>
      </c>
      <c r="AV1" t="s">
        <v>1399</v>
      </c>
      <c r="AW1" t="s">
        <v>1400</v>
      </c>
      <c r="AX1" t="s">
        <v>1401</v>
      </c>
      <c r="AY1" t="s">
        <v>1402</v>
      </c>
      <c r="AZ1" t="s">
        <v>1403</v>
      </c>
      <c r="BA1" t="s">
        <v>1404</v>
      </c>
      <c r="BB1" t="s">
        <v>1405</v>
      </c>
      <c r="BC1" t="s">
        <v>1406</v>
      </c>
      <c r="BD1" t="s">
        <v>1407</v>
      </c>
      <c r="BE1" t="s">
        <v>1408</v>
      </c>
      <c r="BF1" t="s">
        <v>1409</v>
      </c>
      <c r="BG1" t="s">
        <v>1410</v>
      </c>
      <c r="BH1" t="s">
        <v>1411</v>
      </c>
      <c r="BI1" t="s">
        <v>1412</v>
      </c>
      <c r="BJ1" t="s">
        <v>1413</v>
      </c>
      <c r="BK1" t="s">
        <v>1414</v>
      </c>
      <c r="BL1" t="s">
        <v>1415</v>
      </c>
      <c r="BM1" t="s">
        <v>1416</v>
      </c>
      <c r="BN1" t="s">
        <v>1417</v>
      </c>
      <c r="BO1" t="s">
        <v>1418</v>
      </c>
      <c r="BP1" t="s">
        <v>1419</v>
      </c>
      <c r="BQ1" t="s">
        <v>1420</v>
      </c>
      <c r="BR1" t="s">
        <v>1421</v>
      </c>
      <c r="BS1" s="13" t="s">
        <v>1422</v>
      </c>
      <c r="BT1" t="s">
        <v>1423</v>
      </c>
      <c r="BU1" t="s">
        <v>1424</v>
      </c>
      <c r="BV1" t="s">
        <v>1425</v>
      </c>
      <c r="BW1" s="13" t="s">
        <v>1426</v>
      </c>
      <c r="BX1" s="13" t="s">
        <v>1427</v>
      </c>
      <c r="BY1" s="13" t="s">
        <v>1428</v>
      </c>
      <c r="BZ1" s="13" t="s">
        <v>1429</v>
      </c>
      <c r="CA1" t="s">
        <v>1430</v>
      </c>
      <c r="CB1" t="s">
        <v>1431</v>
      </c>
      <c r="CC1" t="s">
        <v>1432</v>
      </c>
      <c r="CD1" t="s">
        <v>1433</v>
      </c>
      <c r="CE1" t="s">
        <v>1434</v>
      </c>
      <c r="CF1" t="s">
        <v>1435</v>
      </c>
      <c r="CG1" t="s">
        <v>1436</v>
      </c>
      <c r="CH1" t="s">
        <v>1437</v>
      </c>
      <c r="CI1" t="s">
        <v>1438</v>
      </c>
      <c r="CJ1" t="s">
        <v>1439</v>
      </c>
      <c r="CK1" t="s">
        <v>1440</v>
      </c>
      <c r="CL1" t="s">
        <v>1441</v>
      </c>
      <c r="CM1" t="s">
        <v>1442</v>
      </c>
      <c r="CN1" t="s">
        <v>1443</v>
      </c>
      <c r="CO1" t="s">
        <v>1444</v>
      </c>
      <c r="CP1" t="s">
        <v>1445</v>
      </c>
      <c r="CQ1" t="s">
        <v>1446</v>
      </c>
      <c r="CR1" t="s">
        <v>1447</v>
      </c>
      <c r="CS1" t="s">
        <v>1448</v>
      </c>
      <c r="CT1" s="16" t="s">
        <v>1449</v>
      </c>
      <c r="CU1" s="16" t="s">
        <v>1450</v>
      </c>
      <c r="CV1" s="16" t="s">
        <v>1451</v>
      </c>
      <c r="CW1" s="16" t="s">
        <v>1452</v>
      </c>
      <c r="CX1" s="16" t="s">
        <v>1453</v>
      </c>
      <c r="CY1" s="16" t="s">
        <v>1454</v>
      </c>
      <c r="CZ1" s="16" t="s">
        <v>1455</v>
      </c>
      <c r="DA1" s="16" t="s">
        <v>1456</v>
      </c>
      <c r="DB1" s="16" t="s">
        <v>1457</v>
      </c>
      <c r="DC1" s="16" t="s">
        <v>1458</v>
      </c>
      <c r="DD1" t="s">
        <v>1459</v>
      </c>
      <c r="DE1" t="s">
        <v>1460</v>
      </c>
      <c r="DF1" t="s">
        <v>1461</v>
      </c>
      <c r="DG1" t="s">
        <v>1462</v>
      </c>
      <c r="DH1" t="s">
        <v>1463</v>
      </c>
      <c r="DI1" t="s">
        <v>1464</v>
      </c>
      <c r="DJ1" t="s">
        <v>1465</v>
      </c>
      <c r="DK1" t="s">
        <v>1466</v>
      </c>
      <c r="DL1" t="s">
        <v>1467</v>
      </c>
      <c r="DM1" t="s">
        <v>1468</v>
      </c>
      <c r="DN1" t="s">
        <v>1469</v>
      </c>
      <c r="DO1" s="13" t="s">
        <v>1470</v>
      </c>
      <c r="DP1" s="13" t="s">
        <v>1471</v>
      </c>
      <c r="DQ1" s="13" t="s">
        <v>1472</v>
      </c>
      <c r="DR1" s="13" t="s">
        <v>1473</v>
      </c>
      <c r="DS1" t="s">
        <v>1474</v>
      </c>
      <c r="DT1" t="s">
        <v>1475</v>
      </c>
      <c r="DU1" t="s">
        <v>1476</v>
      </c>
      <c r="DV1" t="s">
        <v>1477</v>
      </c>
      <c r="DW1" t="s">
        <v>1478</v>
      </c>
      <c r="DX1" t="s">
        <v>1479</v>
      </c>
      <c r="DY1" t="s">
        <v>1480</v>
      </c>
      <c r="DZ1" t="s">
        <v>1481</v>
      </c>
      <c r="EA1" t="s">
        <v>1482</v>
      </c>
      <c r="EB1" t="s">
        <v>1483</v>
      </c>
      <c r="EC1" t="s">
        <v>1484</v>
      </c>
      <c r="ED1" t="s">
        <v>1485</v>
      </c>
      <c r="EE1" t="s">
        <v>1486</v>
      </c>
      <c r="EF1" t="s">
        <v>1487</v>
      </c>
      <c r="EG1" t="s">
        <v>1488</v>
      </c>
      <c r="EH1" t="s">
        <v>1489</v>
      </c>
      <c r="EI1" t="s">
        <v>1490</v>
      </c>
    </row>
    <row r="2" spans="1:139" x14ac:dyDescent="0.25">
      <c r="A2" s="9"/>
      <c r="E2" s="1"/>
      <c r="H2" s="1"/>
      <c r="BW2" s="20"/>
      <c r="BX2" s="20"/>
      <c r="BY2" s="20"/>
      <c r="BZ2" s="20"/>
    </row>
    <row r="3" spans="1:139" x14ac:dyDescent="0.25">
      <c r="A3" s="9"/>
      <c r="E3" s="1"/>
      <c r="H3" s="1"/>
      <c r="BW3" s="20"/>
      <c r="BX3" s="20"/>
      <c r="BY3" s="20"/>
      <c r="BZ3" s="20"/>
    </row>
    <row r="4" spans="1:139" x14ac:dyDescent="0.25">
      <c r="A4" s="9"/>
      <c r="E4" s="1"/>
      <c r="H4" s="1"/>
      <c r="BW4" s="20"/>
      <c r="BX4" s="20"/>
      <c r="BY4" s="20"/>
      <c r="BZ4" s="20"/>
    </row>
    <row r="5" spans="1:139" x14ac:dyDescent="0.25">
      <c r="A5" s="9"/>
      <c r="E5" s="1"/>
      <c r="H5" s="1"/>
      <c r="BW5" s="20"/>
      <c r="BX5" s="20"/>
      <c r="BY5" s="20"/>
      <c r="BZ5" s="20"/>
    </row>
    <row r="6" spans="1:139" x14ac:dyDescent="0.25">
      <c r="A6" s="9"/>
      <c r="E6" s="1"/>
      <c r="H6" s="1"/>
      <c r="BW6" s="20"/>
      <c r="BX6" s="20"/>
      <c r="BY6" s="20"/>
      <c r="BZ6" s="20"/>
    </row>
    <row r="7" spans="1:139" x14ac:dyDescent="0.25">
      <c r="A7" s="9"/>
      <c r="E7" s="1"/>
      <c r="H7" s="1"/>
      <c r="BW7" s="20"/>
      <c r="BX7" s="20"/>
      <c r="BY7" s="20"/>
      <c r="BZ7" s="20"/>
    </row>
    <row r="8" spans="1:139" x14ac:dyDescent="0.25">
      <c r="A8" s="9"/>
      <c r="E8" s="1"/>
      <c r="H8" s="1"/>
      <c r="BW8" s="20"/>
      <c r="BX8" s="20"/>
      <c r="BY8" s="20"/>
      <c r="BZ8" s="20"/>
    </row>
    <row r="9" spans="1:139" x14ac:dyDescent="0.25">
      <c r="A9" s="9"/>
      <c r="E9" s="1"/>
      <c r="H9" s="1"/>
      <c r="BW9" s="20"/>
      <c r="BX9" s="20"/>
      <c r="BY9" s="20"/>
      <c r="BZ9" s="20"/>
    </row>
    <row r="10" spans="1:139" x14ac:dyDescent="0.25">
      <c r="A10" s="9"/>
      <c r="E10" s="1"/>
      <c r="H10" s="1"/>
      <c r="BW10" s="20"/>
      <c r="BX10" s="20"/>
      <c r="BY10" s="20"/>
      <c r="BZ10" s="20"/>
    </row>
    <row r="11" spans="1:139" x14ac:dyDescent="0.25">
      <c r="A11" s="9"/>
      <c r="E11" s="1"/>
      <c r="H11" s="1"/>
      <c r="BW11" s="20"/>
      <c r="BX11" s="20"/>
      <c r="BY11" s="20"/>
      <c r="BZ11" s="20"/>
    </row>
    <row r="12" spans="1:139" x14ac:dyDescent="0.25">
      <c r="A12" s="9"/>
      <c r="E12" s="1"/>
      <c r="H12" s="1"/>
      <c r="BW12" s="20"/>
      <c r="BX12" s="20"/>
      <c r="BY12" s="20"/>
      <c r="BZ12" s="20"/>
    </row>
    <row r="13" spans="1:139" x14ac:dyDescent="0.25">
      <c r="A13" s="9"/>
      <c r="E13" s="1"/>
      <c r="H13" s="1"/>
      <c r="BW13" s="20"/>
      <c r="BX13" s="20"/>
      <c r="BY13" s="20"/>
      <c r="BZ13" s="20"/>
    </row>
    <row r="14" spans="1:139" x14ac:dyDescent="0.25">
      <c r="A14" s="9"/>
      <c r="E14" s="1"/>
      <c r="H14" s="1"/>
      <c r="BW14" s="20"/>
      <c r="BX14" s="20"/>
      <c r="BY14" s="20"/>
      <c r="BZ14" s="20"/>
    </row>
    <row r="15" spans="1:139" x14ac:dyDescent="0.25">
      <c r="A15" s="9"/>
      <c r="E15" s="1"/>
      <c r="H15" s="1"/>
      <c r="BW15" s="20"/>
      <c r="BX15" s="20"/>
      <c r="BY15" s="20"/>
      <c r="BZ15" s="20"/>
    </row>
    <row r="16" spans="1:139" x14ac:dyDescent="0.25">
      <c r="A16" s="9"/>
      <c r="E16" s="1"/>
      <c r="H16" s="1"/>
      <c r="BW16" s="20"/>
      <c r="BX16" s="20"/>
      <c r="BY16" s="20"/>
      <c r="BZ16" s="20"/>
    </row>
    <row r="17" spans="1:78" x14ac:dyDescent="0.25">
      <c r="A17" s="10"/>
      <c r="BW17" s="20"/>
      <c r="BX17" s="20"/>
      <c r="BY17" s="20"/>
      <c r="BZ17" s="20"/>
    </row>
    <row r="18" spans="1:78" x14ac:dyDescent="0.25">
      <c r="A18" s="10"/>
      <c r="BW18" s="20"/>
      <c r="BX18" s="20"/>
      <c r="BY18" s="20"/>
      <c r="BZ18" s="20"/>
    </row>
    <row r="19" spans="1:78" x14ac:dyDescent="0.25">
      <c r="A19" s="10"/>
      <c r="BW19" s="20"/>
      <c r="BX19" s="20"/>
      <c r="BY19" s="20"/>
      <c r="BZ19" s="20"/>
    </row>
    <row r="20" spans="1:78" x14ac:dyDescent="0.25">
      <c r="A20" s="10"/>
      <c r="BW20" s="20"/>
      <c r="BX20" s="20"/>
      <c r="BY20" s="20"/>
      <c r="BZ20" s="20"/>
    </row>
    <row r="21" spans="1:78" x14ac:dyDescent="0.25">
      <c r="A21" s="10"/>
      <c r="BW21" s="20"/>
      <c r="BX21" s="20"/>
      <c r="BY21" s="20"/>
      <c r="BZ21" s="20"/>
    </row>
    <row r="22" spans="1:78" x14ac:dyDescent="0.25">
      <c r="A22" s="10"/>
      <c r="BW22" s="20"/>
      <c r="BX22" s="20"/>
      <c r="BY22" s="20"/>
      <c r="BZ22" s="20"/>
    </row>
    <row r="23" spans="1:78" x14ac:dyDescent="0.25">
      <c r="A23" s="10"/>
      <c r="BW23" s="20"/>
      <c r="BX23" s="20"/>
      <c r="BY23" s="20"/>
      <c r="BZ23" s="20"/>
    </row>
    <row r="24" spans="1:78" x14ac:dyDescent="0.25">
      <c r="A24" s="10"/>
      <c r="BW24" s="20"/>
      <c r="BX24" s="20"/>
      <c r="BY24" s="20"/>
      <c r="BZ24" s="20"/>
    </row>
    <row r="25" spans="1:78" x14ac:dyDescent="0.25">
      <c r="A25" s="10"/>
      <c r="BW25" s="20"/>
      <c r="BX25" s="20"/>
      <c r="BY25" s="20"/>
      <c r="BZ25" s="20"/>
    </row>
    <row r="26" spans="1:78" x14ac:dyDescent="0.25">
      <c r="A26" s="10"/>
      <c r="BW26" s="20"/>
      <c r="BX26" s="20"/>
      <c r="BY26" s="20"/>
      <c r="BZ26" s="20"/>
    </row>
    <row r="27" spans="1:78" x14ac:dyDescent="0.25">
      <c r="A27" s="10"/>
      <c r="BW27" s="20"/>
      <c r="BX27" s="20"/>
      <c r="BY27" s="20"/>
      <c r="BZ27" s="20"/>
    </row>
    <row r="28" spans="1:78" x14ac:dyDescent="0.25">
      <c r="A28" s="10"/>
      <c r="BW28" s="20"/>
      <c r="BX28" s="20"/>
      <c r="BY28" s="20"/>
      <c r="BZ28" s="20"/>
    </row>
    <row r="29" spans="1:78" x14ac:dyDescent="0.25">
      <c r="A29" s="10"/>
      <c r="BW29" s="20"/>
      <c r="BX29" s="20"/>
      <c r="BY29" s="20"/>
      <c r="BZ29" s="20"/>
    </row>
    <row r="30" spans="1:78" x14ac:dyDescent="0.25">
      <c r="A30" s="10"/>
      <c r="BW30" s="20"/>
      <c r="BX30" s="20"/>
      <c r="BY30" s="20"/>
      <c r="BZ30" s="20"/>
    </row>
    <row r="31" spans="1:78" x14ac:dyDescent="0.25">
      <c r="A31" s="10"/>
      <c r="BW31" s="20"/>
      <c r="BX31" s="20"/>
      <c r="BY31" s="20"/>
      <c r="BZ31" s="20"/>
    </row>
    <row r="32" spans="1:78" x14ac:dyDescent="0.25">
      <c r="A32" s="10"/>
      <c r="BW32" s="20"/>
      <c r="BX32" s="20"/>
      <c r="BY32" s="20"/>
      <c r="BZ32" s="20"/>
    </row>
    <row r="33" spans="1:78" x14ac:dyDescent="0.25">
      <c r="A33" s="10"/>
      <c r="BW33" s="20"/>
      <c r="BX33" s="20"/>
      <c r="BY33" s="20"/>
      <c r="BZ33" s="20"/>
    </row>
    <row r="34" spans="1:78" x14ac:dyDescent="0.25">
      <c r="A34" s="10"/>
      <c r="BW34" s="20"/>
      <c r="BX34" s="20"/>
      <c r="BY34" s="20"/>
      <c r="BZ34" s="20"/>
    </row>
    <row r="35" spans="1:78" x14ac:dyDescent="0.25">
      <c r="A35" s="10"/>
      <c r="BW35" s="20"/>
      <c r="BX35" s="20"/>
      <c r="BY35" s="20"/>
      <c r="BZ35" s="20"/>
    </row>
    <row r="36" spans="1:78" x14ac:dyDescent="0.25">
      <c r="A36" s="10"/>
      <c r="BW36" s="20"/>
      <c r="BX36" s="20"/>
      <c r="BY36" s="20"/>
      <c r="BZ36" s="20"/>
    </row>
    <row r="37" spans="1:78" x14ac:dyDescent="0.25">
      <c r="A37" s="10"/>
      <c r="BW37" s="20"/>
      <c r="BX37" s="20"/>
      <c r="BY37" s="20"/>
      <c r="BZ37" s="20"/>
    </row>
    <row r="38" spans="1:78" x14ac:dyDescent="0.25">
      <c r="A38" s="10"/>
      <c r="BW38" s="20"/>
      <c r="BX38" s="20"/>
      <c r="BY38" s="20"/>
      <c r="BZ38" s="20"/>
    </row>
    <row r="39" spans="1:78" x14ac:dyDescent="0.25">
      <c r="A39" s="10"/>
      <c r="BW39" s="20"/>
      <c r="BX39" s="20"/>
      <c r="BY39" s="20"/>
      <c r="BZ39" s="20"/>
    </row>
    <row r="40" spans="1:78" x14ac:dyDescent="0.25">
      <c r="A40" s="10"/>
      <c r="BW40" s="20"/>
      <c r="BX40" s="20"/>
      <c r="BY40" s="20"/>
      <c r="BZ40" s="20"/>
    </row>
    <row r="41" spans="1:78" x14ac:dyDescent="0.25">
      <c r="A41" s="10"/>
      <c r="BW41" s="20"/>
      <c r="BX41" s="20"/>
      <c r="BY41" s="20"/>
      <c r="BZ41" s="20"/>
    </row>
    <row r="42" spans="1:78" x14ac:dyDescent="0.25">
      <c r="A42" s="10"/>
      <c r="BW42" s="20"/>
      <c r="BX42" s="20"/>
      <c r="BY42" s="20"/>
      <c r="BZ42" s="20"/>
    </row>
    <row r="43" spans="1:78" x14ac:dyDescent="0.25">
      <c r="A43" s="10"/>
      <c r="BW43" s="20"/>
      <c r="BX43" s="20"/>
      <c r="BY43" s="20"/>
      <c r="BZ43" s="20"/>
    </row>
    <row r="44" spans="1:78" x14ac:dyDescent="0.25">
      <c r="A44" s="10"/>
      <c r="BW44" s="20"/>
      <c r="BX44" s="20"/>
      <c r="BY44" s="20"/>
      <c r="BZ44" s="20"/>
    </row>
    <row r="45" spans="1:78" x14ac:dyDescent="0.25">
      <c r="A45" s="10"/>
      <c r="BW45" s="20"/>
      <c r="BX45" s="20"/>
      <c r="BY45" s="20"/>
      <c r="BZ45" s="20"/>
    </row>
    <row r="46" spans="1:78" x14ac:dyDescent="0.25">
      <c r="A46" s="10"/>
      <c r="BW46" s="20"/>
      <c r="BX46" s="20"/>
      <c r="BY46" s="20"/>
      <c r="BZ46" s="20"/>
    </row>
    <row r="47" spans="1:78" x14ac:dyDescent="0.25">
      <c r="A47" s="10"/>
      <c r="BW47" s="20"/>
      <c r="BX47" s="20"/>
      <c r="BY47" s="20"/>
      <c r="BZ47" s="20"/>
    </row>
    <row r="48" spans="1:78" x14ac:dyDescent="0.25">
      <c r="A48" s="9"/>
      <c r="E48" s="1"/>
      <c r="H48" s="1"/>
      <c r="BW48" s="20"/>
      <c r="BX48" s="20"/>
      <c r="BY48" s="20"/>
      <c r="BZ48" s="20"/>
    </row>
    <row r="49" spans="1:78" x14ac:dyDescent="0.25">
      <c r="A49" s="9"/>
      <c r="E49" s="1"/>
      <c r="H49" s="1"/>
      <c r="BW49" s="20"/>
      <c r="BX49" s="20"/>
      <c r="BY49" s="20"/>
      <c r="BZ49" s="20"/>
    </row>
    <row r="50" spans="1:78" x14ac:dyDescent="0.25">
      <c r="A50" s="9"/>
      <c r="E50" s="1"/>
      <c r="H50" s="1"/>
      <c r="BW50" s="20"/>
      <c r="BX50" s="20"/>
      <c r="BY50" s="20"/>
      <c r="BZ50" s="20"/>
    </row>
    <row r="51" spans="1:78" x14ac:dyDescent="0.25">
      <c r="A51" s="9"/>
      <c r="E51" s="1"/>
      <c r="H51" s="1"/>
      <c r="BW51" s="20"/>
      <c r="BX51" s="20"/>
      <c r="BY51" s="20"/>
      <c r="BZ51" s="20"/>
    </row>
    <row r="52" spans="1:78" x14ac:dyDescent="0.25">
      <c r="A52" s="9"/>
      <c r="E52" s="1"/>
      <c r="H52" s="1"/>
      <c r="BW52" s="20"/>
      <c r="BX52" s="20"/>
      <c r="BY52" s="20"/>
      <c r="BZ52" s="20"/>
    </row>
    <row r="53" spans="1:78" x14ac:dyDescent="0.25">
      <c r="A53" s="9"/>
      <c r="E53" s="1"/>
      <c r="H53" s="1"/>
      <c r="BW53" s="20"/>
      <c r="BX53" s="20"/>
      <c r="BY53" s="20"/>
      <c r="BZ53" s="20"/>
    </row>
    <row r="54" spans="1:78" x14ac:dyDescent="0.25">
      <c r="A54" s="10"/>
      <c r="H54" s="1"/>
      <c r="BW54" s="20"/>
      <c r="BX54" s="20"/>
      <c r="BY54" s="20"/>
      <c r="BZ54" s="20"/>
    </row>
    <row r="55" spans="1:78" x14ac:dyDescent="0.25">
      <c r="A55" s="10"/>
      <c r="H55" s="1"/>
      <c r="BW55" s="20"/>
      <c r="BX55" s="20"/>
      <c r="BY55" s="20"/>
      <c r="BZ55" s="20"/>
    </row>
    <row r="56" spans="1:78" x14ac:dyDescent="0.25">
      <c r="A56" s="10"/>
      <c r="H56" s="1"/>
      <c r="BW56" s="20"/>
      <c r="BX56" s="20"/>
      <c r="BY56" s="20"/>
      <c r="BZ56" s="20"/>
    </row>
    <row r="57" spans="1:78" x14ac:dyDescent="0.25">
      <c r="A57" s="10"/>
      <c r="H57" s="1"/>
      <c r="BW57" s="20"/>
      <c r="BX57" s="20"/>
      <c r="BY57" s="20"/>
      <c r="BZ57" s="20"/>
    </row>
    <row r="58" spans="1:78" x14ac:dyDescent="0.25">
      <c r="A58" s="10"/>
      <c r="BW58" s="20"/>
      <c r="BX58" s="20"/>
      <c r="BY58" s="20"/>
      <c r="BZ58" s="20"/>
    </row>
    <row r="59" spans="1:78" x14ac:dyDescent="0.25">
      <c r="A59" s="10"/>
      <c r="BW59" s="20"/>
      <c r="BX59" s="20"/>
      <c r="BY59" s="20"/>
      <c r="BZ59" s="20"/>
    </row>
    <row r="60" spans="1:78" x14ac:dyDescent="0.25">
      <c r="A60" s="10"/>
      <c r="BW60" s="20"/>
      <c r="BX60" s="20"/>
      <c r="BY60" s="20"/>
      <c r="BZ60" s="20"/>
    </row>
    <row r="61" spans="1:78" x14ac:dyDescent="0.25">
      <c r="A61" s="10"/>
      <c r="BW61" s="20"/>
      <c r="BX61" s="20"/>
      <c r="BY61" s="20"/>
      <c r="BZ61" s="20"/>
    </row>
    <row r="62" spans="1:78" x14ac:dyDescent="0.25">
      <c r="A62" s="10"/>
      <c r="BW62" s="20"/>
      <c r="BX62" s="20"/>
      <c r="BY62" s="20"/>
      <c r="BZ62" s="20"/>
    </row>
    <row r="63" spans="1:78" x14ac:dyDescent="0.25">
      <c r="A63" s="10"/>
      <c r="BW63" s="20"/>
      <c r="BX63" s="20"/>
      <c r="BY63" s="20"/>
      <c r="BZ63" s="20"/>
    </row>
    <row r="64" spans="1:78" x14ac:dyDescent="0.25">
      <c r="A64" s="10"/>
      <c r="BW64" s="20"/>
      <c r="BX64" s="20"/>
      <c r="BY64" s="20"/>
      <c r="BZ64" s="20"/>
    </row>
    <row r="65" spans="1:78" x14ac:dyDescent="0.25">
      <c r="A65" s="10"/>
      <c r="BW65" s="20"/>
      <c r="BX65" s="20"/>
      <c r="BY65" s="20"/>
      <c r="BZ65" s="20"/>
    </row>
    <row r="66" spans="1:78" x14ac:dyDescent="0.25">
      <c r="A66" s="10"/>
      <c r="BW66" s="20"/>
      <c r="BX66" s="20"/>
      <c r="BY66" s="20"/>
      <c r="BZ66" s="20"/>
    </row>
    <row r="67" spans="1:78" x14ac:dyDescent="0.25">
      <c r="A67" s="10"/>
      <c r="BW67" s="20"/>
      <c r="BX67" s="20"/>
      <c r="BY67" s="20"/>
      <c r="BZ67" s="20"/>
    </row>
    <row r="68" spans="1:78" x14ac:dyDescent="0.25">
      <c r="A68" s="10"/>
      <c r="BW68" s="20"/>
      <c r="BX68" s="20"/>
      <c r="BY68" s="20"/>
      <c r="BZ68" s="20"/>
    </row>
    <row r="69" spans="1:78" x14ac:dyDescent="0.25">
      <c r="A69" s="10"/>
      <c r="BW69" s="20"/>
      <c r="BX69" s="20"/>
      <c r="BY69" s="20"/>
      <c r="BZ69" s="20"/>
    </row>
    <row r="70" spans="1:78" x14ac:dyDescent="0.25">
      <c r="A70" s="10"/>
      <c r="BW70" s="20"/>
      <c r="BX70" s="20"/>
      <c r="BY70" s="20"/>
      <c r="BZ70" s="20"/>
    </row>
    <row r="71" spans="1:78" x14ac:dyDescent="0.25">
      <c r="A71" s="10"/>
      <c r="BW71" s="20"/>
      <c r="BX71" s="20"/>
      <c r="BY71" s="20"/>
      <c r="BZ71" s="20"/>
    </row>
    <row r="72" spans="1:78" x14ac:dyDescent="0.25">
      <c r="A72" s="10"/>
      <c r="BW72" s="20"/>
      <c r="BX72" s="20"/>
      <c r="BY72" s="20"/>
      <c r="BZ72" s="20"/>
    </row>
    <row r="73" spans="1:78" x14ac:dyDescent="0.25">
      <c r="A73" s="10"/>
      <c r="BW73" s="20"/>
      <c r="BX73" s="20"/>
      <c r="BY73" s="20"/>
      <c r="BZ73" s="20"/>
    </row>
    <row r="74" spans="1:78" x14ac:dyDescent="0.25">
      <c r="A74" s="10"/>
      <c r="BW74" s="20"/>
      <c r="BX74" s="20"/>
      <c r="BY74" s="20"/>
      <c r="BZ74" s="20"/>
    </row>
    <row r="75" spans="1:78" x14ac:dyDescent="0.25">
      <c r="A75" s="10"/>
      <c r="BW75" s="20"/>
      <c r="BX75" s="20"/>
      <c r="BY75" s="20"/>
      <c r="BZ75" s="20"/>
    </row>
    <row r="76" spans="1:78" x14ac:dyDescent="0.25">
      <c r="A76" s="10"/>
      <c r="BW76" s="20"/>
      <c r="BX76" s="20"/>
      <c r="BY76" s="20"/>
      <c r="BZ76" s="20"/>
    </row>
    <row r="77" spans="1:78" x14ac:dyDescent="0.25">
      <c r="A77" s="10"/>
      <c r="BW77" s="20"/>
      <c r="BX77" s="20"/>
      <c r="BY77" s="20"/>
      <c r="BZ77" s="20"/>
    </row>
    <row r="78" spans="1:78" x14ac:dyDescent="0.25">
      <c r="A78" s="10"/>
      <c r="BW78" s="20"/>
      <c r="BX78" s="20"/>
      <c r="BY78" s="20"/>
      <c r="BZ78" s="20"/>
    </row>
    <row r="79" spans="1:78" x14ac:dyDescent="0.25">
      <c r="A79" s="10"/>
      <c r="BW79" s="20"/>
      <c r="BX79" s="20"/>
      <c r="BY79" s="20"/>
      <c r="BZ79" s="20"/>
    </row>
    <row r="80" spans="1:78" x14ac:dyDescent="0.25">
      <c r="A80" s="10"/>
      <c r="BW80" s="20"/>
      <c r="BX80" s="20"/>
      <c r="BY80" s="20"/>
      <c r="BZ80" s="20"/>
    </row>
    <row r="81" spans="1:78" x14ac:dyDescent="0.25">
      <c r="A81" s="10"/>
      <c r="BW81" s="20"/>
      <c r="BX81" s="20"/>
      <c r="BY81" s="20"/>
      <c r="BZ81" s="20"/>
    </row>
    <row r="82" spans="1:78" x14ac:dyDescent="0.25">
      <c r="A82" s="10"/>
      <c r="BW82" s="20"/>
      <c r="BX82" s="20"/>
      <c r="BY82" s="20"/>
      <c r="BZ82" s="20"/>
    </row>
    <row r="83" spans="1:78" x14ac:dyDescent="0.25">
      <c r="A83" s="10"/>
      <c r="BW83" s="20"/>
      <c r="BX83" s="20"/>
      <c r="BY83" s="20"/>
      <c r="BZ83" s="20"/>
    </row>
    <row r="84" spans="1:78" x14ac:dyDescent="0.25">
      <c r="A84" s="10"/>
      <c r="BW84" s="20"/>
      <c r="BX84" s="20"/>
      <c r="BY84" s="20"/>
      <c r="BZ84" s="20"/>
    </row>
    <row r="85" spans="1:78" x14ac:dyDescent="0.25">
      <c r="A85" s="10"/>
      <c r="BW85" s="20"/>
      <c r="BX85" s="20"/>
      <c r="BY85" s="20"/>
      <c r="BZ85" s="20"/>
    </row>
    <row r="86" spans="1:78" x14ac:dyDescent="0.25">
      <c r="A86" s="10"/>
      <c r="BW86" s="20"/>
      <c r="BX86" s="20"/>
      <c r="BY86" s="20"/>
      <c r="BZ86" s="20"/>
    </row>
    <row r="87" spans="1:78" x14ac:dyDescent="0.25">
      <c r="A87" s="10"/>
      <c r="BW87" s="20"/>
      <c r="BX87" s="20"/>
      <c r="BY87" s="20"/>
      <c r="BZ87" s="20"/>
    </row>
    <row r="88" spans="1:78" x14ac:dyDescent="0.25">
      <c r="A88" s="10"/>
      <c r="BW88" s="20"/>
      <c r="BX88" s="20"/>
      <c r="BY88" s="20"/>
      <c r="BZ88" s="20"/>
    </row>
    <row r="89" spans="1:78" x14ac:dyDescent="0.25">
      <c r="A89" s="10"/>
      <c r="BW89" s="20"/>
      <c r="BX89" s="20"/>
      <c r="BY89" s="20"/>
      <c r="BZ89" s="20"/>
    </row>
    <row r="90" spans="1:78" x14ac:dyDescent="0.25">
      <c r="A90" s="9"/>
      <c r="E90" s="1"/>
      <c r="H90" s="1"/>
      <c r="BW90" s="20"/>
      <c r="BX90" s="20"/>
      <c r="BY90" s="20"/>
      <c r="BZ90" s="20"/>
    </row>
    <row r="91" spans="1:78" x14ac:dyDescent="0.25">
      <c r="A91" s="10"/>
      <c r="BW91" s="20"/>
      <c r="BX91" s="20"/>
      <c r="BY91" s="20"/>
      <c r="BZ91" s="20"/>
    </row>
    <row r="92" spans="1:78" x14ac:dyDescent="0.25">
      <c r="A92" s="10"/>
      <c r="BW92" s="20"/>
      <c r="BX92" s="20"/>
      <c r="BY92" s="20"/>
      <c r="BZ92" s="20"/>
    </row>
    <row r="93" spans="1:78" x14ac:dyDescent="0.25">
      <c r="A93" s="10"/>
      <c r="BW93" s="20"/>
      <c r="BX93" s="20"/>
      <c r="BY93" s="20"/>
      <c r="BZ93" s="20"/>
    </row>
    <row r="94" spans="1:78" x14ac:dyDescent="0.25">
      <c r="A94" s="10"/>
      <c r="BW94" s="20"/>
      <c r="BX94" s="20"/>
      <c r="BY94" s="20"/>
      <c r="BZ94" s="20"/>
    </row>
    <row r="95" spans="1:78" x14ac:dyDescent="0.25">
      <c r="A95" s="10"/>
      <c r="BW95" s="20"/>
      <c r="BX95" s="20"/>
      <c r="BY95" s="20"/>
      <c r="BZ95" s="20"/>
    </row>
    <row r="96" spans="1:78" x14ac:dyDescent="0.25">
      <c r="A96" s="9"/>
      <c r="E96" s="1"/>
      <c r="H96" s="1"/>
      <c r="BW96" s="20"/>
      <c r="BX96" s="20"/>
      <c r="BY96" s="20"/>
      <c r="BZ96" s="20"/>
    </row>
    <row r="97" spans="1:78" x14ac:dyDescent="0.25">
      <c r="A97" s="9"/>
      <c r="E97" s="1"/>
      <c r="H97" s="1"/>
      <c r="BW97" s="20"/>
      <c r="BX97" s="20"/>
      <c r="BY97" s="20"/>
      <c r="BZ97" s="20"/>
    </row>
    <row r="98" spans="1:78" x14ac:dyDescent="0.25">
      <c r="A98" s="9"/>
      <c r="E98" s="1"/>
      <c r="H98" s="1"/>
      <c r="BW98" s="20"/>
      <c r="BX98" s="20"/>
      <c r="BY98" s="20"/>
      <c r="BZ98" s="20"/>
    </row>
    <row r="99" spans="1:78" x14ac:dyDescent="0.25">
      <c r="A99" s="9"/>
      <c r="E99" s="1"/>
      <c r="H99" s="1"/>
      <c r="BW99" s="20"/>
      <c r="BX99" s="20"/>
      <c r="BY99" s="20"/>
      <c r="BZ99" s="20"/>
    </row>
    <row r="100" spans="1:78" x14ac:dyDescent="0.25">
      <c r="A100" s="9"/>
      <c r="E100" s="1"/>
      <c r="H100" s="1"/>
      <c r="BW100" s="20"/>
      <c r="BX100" s="20"/>
      <c r="BY100" s="20"/>
      <c r="BZ100" s="20"/>
    </row>
    <row r="101" spans="1:78" x14ac:dyDescent="0.25">
      <c r="A101" s="9"/>
      <c r="E101" s="1"/>
      <c r="H101" s="1"/>
      <c r="BW101" s="20"/>
      <c r="BX101" s="20"/>
      <c r="BY101" s="20"/>
      <c r="BZ101" s="20"/>
    </row>
    <row r="102" spans="1:78" x14ac:dyDescent="0.25">
      <c r="A102" s="9"/>
      <c r="E102" s="1"/>
      <c r="H102" s="1"/>
      <c r="BW102" s="20"/>
      <c r="BX102" s="20"/>
      <c r="BY102" s="20"/>
      <c r="BZ102" s="20"/>
    </row>
    <row r="103" spans="1:78" x14ac:dyDescent="0.25">
      <c r="A103" s="9"/>
      <c r="E103" s="1"/>
      <c r="H103" s="1"/>
      <c r="BW103" s="20"/>
      <c r="BX103" s="20"/>
      <c r="BY103" s="20"/>
      <c r="BZ103" s="20"/>
    </row>
    <row r="104" spans="1:78" x14ac:dyDescent="0.25">
      <c r="A104" s="9"/>
      <c r="E104" s="1"/>
      <c r="H104" s="1"/>
      <c r="BW104" s="20"/>
      <c r="BX104" s="20"/>
      <c r="BY104" s="20"/>
      <c r="BZ104" s="20"/>
    </row>
    <row r="105" spans="1:78" x14ac:dyDescent="0.25">
      <c r="A105" s="9"/>
      <c r="E105" s="1"/>
      <c r="H105" s="1"/>
      <c r="BW105" s="20"/>
      <c r="BX105" s="20"/>
      <c r="BY105" s="20"/>
      <c r="BZ105" s="20"/>
    </row>
    <row r="106" spans="1:78" x14ac:dyDescent="0.25">
      <c r="A106" s="9"/>
      <c r="E106" s="1"/>
      <c r="H106" s="1"/>
      <c r="BW106" s="20"/>
      <c r="BX106" s="20"/>
      <c r="BY106" s="20"/>
      <c r="BZ106" s="20"/>
    </row>
    <row r="107" spans="1:78" x14ac:dyDescent="0.25">
      <c r="A107" s="9"/>
      <c r="E107" s="1"/>
      <c r="H107" s="1"/>
      <c r="BW107" s="20"/>
      <c r="BX107" s="20"/>
      <c r="BY107" s="20"/>
      <c r="BZ107" s="20"/>
    </row>
    <row r="108" spans="1:78" x14ac:dyDescent="0.25">
      <c r="A108" s="9"/>
      <c r="E108" s="1"/>
      <c r="H108" s="1"/>
      <c r="BW108" s="20"/>
      <c r="BX108" s="20"/>
      <c r="BY108" s="20"/>
      <c r="BZ108" s="20"/>
    </row>
    <row r="109" spans="1:78" x14ac:dyDescent="0.25">
      <c r="A109" s="9"/>
      <c r="E109" s="1"/>
      <c r="H109" s="1"/>
      <c r="BW109" s="20"/>
      <c r="BX109" s="20"/>
      <c r="BY109" s="20"/>
      <c r="BZ109" s="20"/>
    </row>
    <row r="110" spans="1:78" x14ac:dyDescent="0.25">
      <c r="A110" s="9"/>
      <c r="E110" s="1"/>
      <c r="H110" s="1"/>
      <c r="BW110" s="20"/>
      <c r="BX110" s="20"/>
      <c r="BY110" s="20"/>
      <c r="BZ110" s="20"/>
    </row>
    <row r="111" spans="1:78" x14ac:dyDescent="0.25">
      <c r="A111" s="9"/>
      <c r="E111" s="1"/>
      <c r="H111" s="1"/>
      <c r="BW111" s="20"/>
      <c r="BX111" s="20"/>
      <c r="BY111" s="20"/>
      <c r="BZ111" s="20"/>
    </row>
    <row r="112" spans="1:78" x14ac:dyDescent="0.25">
      <c r="A112" s="9"/>
      <c r="E112" s="1"/>
      <c r="H112" s="1"/>
      <c r="BW112" s="20"/>
      <c r="BX112" s="20"/>
      <c r="BY112" s="20"/>
      <c r="BZ112" s="20"/>
    </row>
    <row r="113" spans="1:78" x14ac:dyDescent="0.25">
      <c r="A113" s="9"/>
      <c r="E113" s="1"/>
      <c r="H113" s="1"/>
      <c r="BW113" s="20"/>
      <c r="BX113" s="20"/>
      <c r="BY113" s="20"/>
      <c r="BZ113" s="20"/>
    </row>
    <row r="114" spans="1:78" x14ac:dyDescent="0.25">
      <c r="A114" s="9"/>
      <c r="E114" s="1"/>
      <c r="H114" s="1"/>
      <c r="BW114" s="20"/>
      <c r="BX114" s="20"/>
      <c r="BY114" s="20"/>
      <c r="BZ114" s="20"/>
    </row>
    <row r="115" spans="1:78" x14ac:dyDescent="0.25">
      <c r="A115" s="9"/>
      <c r="E115" s="1"/>
      <c r="H115" s="1"/>
      <c r="BW115" s="20"/>
      <c r="BX115" s="20"/>
      <c r="BY115" s="20"/>
      <c r="BZ115" s="20"/>
    </row>
    <row r="116" spans="1:78" x14ac:dyDescent="0.25">
      <c r="A116" s="9"/>
      <c r="E116" s="1"/>
      <c r="H116" s="1"/>
      <c r="BW116" s="20"/>
      <c r="BX116" s="20"/>
      <c r="BY116" s="20"/>
      <c r="BZ116" s="20"/>
    </row>
    <row r="117" spans="1:78" x14ac:dyDescent="0.25">
      <c r="A117" s="10"/>
      <c r="H117" s="1"/>
      <c r="BW117" s="20"/>
      <c r="BX117" s="20"/>
      <c r="BY117" s="20"/>
      <c r="BZ117" s="20"/>
    </row>
    <row r="118" spans="1:78" x14ac:dyDescent="0.25">
      <c r="A118" s="10"/>
      <c r="H118" s="1"/>
      <c r="BW118" s="20"/>
      <c r="BX118" s="20"/>
      <c r="BY118" s="20"/>
      <c r="BZ118" s="20"/>
    </row>
    <row r="119" spans="1:78" x14ac:dyDescent="0.25">
      <c r="A119" s="10"/>
      <c r="BW119" s="20"/>
      <c r="BX119" s="20"/>
      <c r="BY119" s="20"/>
      <c r="BZ119" s="20"/>
    </row>
    <row r="120" spans="1:78" x14ac:dyDescent="0.25">
      <c r="A120" s="10"/>
      <c r="BW120" s="20"/>
      <c r="BX120" s="20"/>
      <c r="BY120" s="20"/>
      <c r="BZ120" s="20"/>
    </row>
    <row r="121" spans="1:78" x14ac:dyDescent="0.25">
      <c r="A121" s="10"/>
      <c r="BW121" s="20"/>
      <c r="BX121" s="20"/>
      <c r="BY121" s="20"/>
      <c r="BZ121" s="20"/>
    </row>
    <row r="122" spans="1:78" x14ac:dyDescent="0.25">
      <c r="A122" s="10"/>
      <c r="BW122" s="20"/>
      <c r="BX122" s="20"/>
      <c r="BY122" s="20"/>
      <c r="BZ122" s="20"/>
    </row>
    <row r="123" spans="1:78" x14ac:dyDescent="0.25">
      <c r="A123" s="10"/>
      <c r="BW123" s="20"/>
      <c r="BX123" s="20"/>
      <c r="BY123" s="20"/>
      <c r="BZ123" s="20"/>
    </row>
    <row r="124" spans="1:78" x14ac:dyDescent="0.25">
      <c r="A124" s="10"/>
      <c r="BW124" s="20"/>
      <c r="BX124" s="20"/>
      <c r="BY124" s="20"/>
      <c r="BZ124" s="20"/>
    </row>
    <row r="125" spans="1:78" x14ac:dyDescent="0.25">
      <c r="A125" s="10"/>
      <c r="BW125" s="20"/>
      <c r="BX125" s="20"/>
      <c r="BY125" s="20"/>
      <c r="BZ125" s="20"/>
    </row>
    <row r="126" spans="1:78" x14ac:dyDescent="0.25">
      <c r="A126" s="10"/>
      <c r="BW126" s="20"/>
      <c r="BX126" s="20"/>
      <c r="BY126" s="20"/>
      <c r="BZ126" s="20"/>
    </row>
    <row r="127" spans="1:78" x14ac:dyDescent="0.25">
      <c r="A127" s="10"/>
      <c r="BW127" s="20"/>
      <c r="BX127" s="20"/>
      <c r="BY127" s="20"/>
      <c r="BZ127" s="20"/>
    </row>
    <row r="128" spans="1:78" x14ac:dyDescent="0.25">
      <c r="A128" s="10"/>
      <c r="BW128" s="20"/>
      <c r="BX128" s="20"/>
      <c r="BY128" s="20"/>
      <c r="BZ128" s="20"/>
    </row>
    <row r="129" spans="1:78" x14ac:dyDescent="0.25">
      <c r="A129" s="10"/>
      <c r="BW129" s="20"/>
      <c r="BX129" s="20"/>
      <c r="BY129" s="20"/>
      <c r="BZ129" s="20"/>
    </row>
    <row r="130" spans="1:78" x14ac:dyDescent="0.25">
      <c r="A130" s="10"/>
      <c r="BW130" s="20"/>
      <c r="BX130" s="20"/>
      <c r="BY130" s="20"/>
      <c r="BZ130" s="20"/>
    </row>
    <row r="131" spans="1:78" x14ac:dyDescent="0.25">
      <c r="A131" s="10"/>
      <c r="BW131" s="20"/>
      <c r="BX131" s="20"/>
      <c r="BY131" s="20"/>
      <c r="BZ131" s="20"/>
    </row>
    <row r="132" spans="1:78" x14ac:dyDescent="0.25">
      <c r="A132" s="10"/>
      <c r="BW132" s="20"/>
      <c r="BX132" s="20"/>
      <c r="BY132" s="20"/>
      <c r="BZ132" s="20"/>
    </row>
    <row r="133" spans="1:78" x14ac:dyDescent="0.25">
      <c r="A133" s="10"/>
      <c r="BW133" s="20"/>
      <c r="BX133" s="20"/>
      <c r="BY133" s="20"/>
      <c r="BZ133" s="20"/>
    </row>
    <row r="134" spans="1:78" x14ac:dyDescent="0.25">
      <c r="A134" s="10"/>
      <c r="BW134" s="20"/>
      <c r="BX134" s="20"/>
      <c r="BY134" s="20"/>
      <c r="BZ134" s="20"/>
    </row>
    <row r="135" spans="1:78" x14ac:dyDescent="0.25">
      <c r="A135" s="10"/>
      <c r="BW135" s="20"/>
      <c r="BX135" s="20"/>
      <c r="BY135" s="20"/>
      <c r="BZ135" s="20"/>
    </row>
    <row r="136" spans="1:78" x14ac:dyDescent="0.25">
      <c r="A136" s="10"/>
      <c r="BW136" s="20"/>
      <c r="BX136" s="20"/>
      <c r="BY136" s="20"/>
      <c r="BZ136" s="20"/>
    </row>
    <row r="137" spans="1:78" x14ac:dyDescent="0.25">
      <c r="A137" s="10"/>
      <c r="BW137" s="20"/>
      <c r="BX137" s="20"/>
      <c r="BY137" s="20"/>
      <c r="BZ137" s="20"/>
    </row>
    <row r="138" spans="1:78" x14ac:dyDescent="0.25">
      <c r="A138" s="10"/>
      <c r="BW138" s="20"/>
      <c r="BX138" s="20"/>
      <c r="BY138" s="20"/>
      <c r="BZ138" s="20"/>
    </row>
    <row r="139" spans="1:78" x14ac:dyDescent="0.25">
      <c r="A139" s="10"/>
      <c r="BW139" s="20"/>
      <c r="BX139" s="20"/>
      <c r="BY139" s="20"/>
      <c r="BZ139" s="20"/>
    </row>
    <row r="140" spans="1:78" x14ac:dyDescent="0.25">
      <c r="A140" s="10"/>
      <c r="BW140" s="20"/>
      <c r="BX140" s="20"/>
      <c r="BY140" s="20"/>
      <c r="BZ140" s="20"/>
    </row>
    <row r="141" spans="1:78" x14ac:dyDescent="0.25">
      <c r="A141" s="10"/>
      <c r="BW141" s="20"/>
      <c r="BX141" s="20"/>
      <c r="BY141" s="20"/>
      <c r="BZ141" s="20"/>
    </row>
    <row r="142" spans="1:78" x14ac:dyDescent="0.25">
      <c r="A142" s="10"/>
      <c r="BW142" s="20"/>
      <c r="BX142" s="20"/>
      <c r="BY142" s="20"/>
      <c r="BZ142" s="20"/>
    </row>
    <row r="143" spans="1:78" x14ac:dyDescent="0.25">
      <c r="A143" s="10"/>
      <c r="BW143" s="20"/>
      <c r="BX143" s="20"/>
      <c r="BY143" s="20"/>
      <c r="BZ143" s="20"/>
    </row>
    <row r="144" spans="1:78" x14ac:dyDescent="0.25">
      <c r="A144" s="10"/>
      <c r="BW144" s="20"/>
      <c r="BX144" s="20"/>
      <c r="BY144" s="20"/>
      <c r="BZ144" s="20"/>
    </row>
    <row r="145" spans="1:78" x14ac:dyDescent="0.25">
      <c r="A145" s="10"/>
      <c r="BW145" s="20"/>
      <c r="BX145" s="20"/>
      <c r="BY145" s="20"/>
      <c r="BZ145" s="20"/>
    </row>
    <row r="146" spans="1:78" x14ac:dyDescent="0.25">
      <c r="A146" s="10"/>
      <c r="BW146" s="20"/>
      <c r="BX146" s="20"/>
      <c r="BY146" s="20"/>
      <c r="BZ146" s="20"/>
    </row>
    <row r="147" spans="1:78" x14ac:dyDescent="0.25">
      <c r="A147" s="10"/>
      <c r="BW147" s="20"/>
      <c r="BX147" s="20"/>
      <c r="BY147" s="20"/>
      <c r="BZ147" s="20"/>
    </row>
    <row r="148" spans="1:78" x14ac:dyDescent="0.25">
      <c r="A148" s="10"/>
      <c r="BW148" s="20"/>
      <c r="BX148" s="20"/>
      <c r="BY148" s="20"/>
      <c r="BZ148" s="20"/>
    </row>
    <row r="149" spans="1:78" x14ac:dyDescent="0.25">
      <c r="A149" s="10"/>
      <c r="BW149" s="20"/>
      <c r="BX149" s="20"/>
      <c r="BY149" s="20"/>
      <c r="BZ149" s="20"/>
    </row>
    <row r="150" spans="1:78" x14ac:dyDescent="0.25">
      <c r="A150" s="10"/>
      <c r="BW150" s="20"/>
      <c r="BX150" s="20"/>
      <c r="BY150" s="20"/>
      <c r="BZ150" s="20"/>
    </row>
    <row r="151" spans="1:78" x14ac:dyDescent="0.25">
      <c r="A151" s="10"/>
      <c r="BW151" s="20"/>
      <c r="BX151" s="20"/>
      <c r="BY151" s="20"/>
      <c r="BZ151" s="20"/>
    </row>
    <row r="152" spans="1:78" x14ac:dyDescent="0.25">
      <c r="A152" s="10"/>
      <c r="BW152" s="20"/>
      <c r="BX152" s="20"/>
      <c r="BY152" s="20"/>
      <c r="BZ152" s="20"/>
    </row>
    <row r="153" spans="1:78" x14ac:dyDescent="0.25">
      <c r="A153" s="10"/>
      <c r="BW153" s="20"/>
      <c r="BX153" s="20"/>
      <c r="BY153" s="20"/>
      <c r="BZ153" s="20"/>
    </row>
    <row r="154" spans="1:78" x14ac:dyDescent="0.25">
      <c r="A154" s="10"/>
      <c r="BW154" s="20"/>
      <c r="BX154" s="20"/>
      <c r="BY154" s="20"/>
      <c r="BZ154" s="20"/>
    </row>
    <row r="155" spans="1:78" x14ac:dyDescent="0.25">
      <c r="A155" s="10"/>
      <c r="BW155" s="20"/>
      <c r="BX155" s="20"/>
      <c r="BY155" s="20"/>
      <c r="BZ155" s="20"/>
    </row>
    <row r="156" spans="1:78" x14ac:dyDescent="0.25">
      <c r="A156" s="10"/>
      <c r="BW156" s="20"/>
      <c r="BX156" s="20"/>
      <c r="BY156" s="20"/>
      <c r="BZ156" s="20"/>
    </row>
    <row r="157" spans="1:78" x14ac:dyDescent="0.25">
      <c r="A157" s="10"/>
      <c r="BW157" s="20"/>
      <c r="BX157" s="20"/>
      <c r="BY157" s="20"/>
      <c r="BZ157" s="20"/>
    </row>
    <row r="158" spans="1:78" x14ac:dyDescent="0.25">
      <c r="A158" s="10"/>
      <c r="BW158" s="20"/>
      <c r="BX158" s="20"/>
      <c r="BY158" s="20"/>
      <c r="BZ158" s="20"/>
    </row>
    <row r="159" spans="1:78" x14ac:dyDescent="0.25">
      <c r="A159" s="10"/>
      <c r="BW159" s="20"/>
      <c r="BX159" s="20"/>
      <c r="BY159" s="20"/>
      <c r="BZ159" s="20"/>
    </row>
    <row r="160" spans="1:78" x14ac:dyDescent="0.25">
      <c r="A160" s="10"/>
      <c r="BW160" s="20"/>
      <c r="BX160" s="20"/>
      <c r="BY160" s="20"/>
      <c r="BZ160" s="20"/>
    </row>
    <row r="161" spans="1:78" x14ac:dyDescent="0.25">
      <c r="A161" s="10"/>
      <c r="BW161" s="20"/>
      <c r="BX161" s="20"/>
      <c r="BY161" s="20"/>
      <c r="BZ161" s="20"/>
    </row>
    <row r="162" spans="1:78" x14ac:dyDescent="0.25">
      <c r="A162" s="10"/>
      <c r="BW162" s="20"/>
      <c r="BX162" s="20"/>
      <c r="BY162" s="20"/>
      <c r="BZ162" s="20"/>
    </row>
    <row r="163" spans="1:78" x14ac:dyDescent="0.25">
      <c r="A163" s="10"/>
      <c r="BW163" s="20"/>
      <c r="BX163" s="20"/>
      <c r="BY163" s="20"/>
      <c r="BZ163" s="20"/>
    </row>
    <row r="164" spans="1:78" x14ac:dyDescent="0.25">
      <c r="A164" s="10"/>
      <c r="BW164" s="20"/>
      <c r="BX164" s="20"/>
      <c r="BY164" s="20"/>
      <c r="BZ164" s="20"/>
    </row>
    <row r="165" spans="1:78" x14ac:dyDescent="0.25">
      <c r="A165" s="10"/>
      <c r="BW165" s="20"/>
      <c r="BX165" s="20"/>
      <c r="BY165" s="20"/>
      <c r="BZ165" s="20"/>
    </row>
    <row r="166" spans="1:78" x14ac:dyDescent="0.25">
      <c r="A166" s="10"/>
      <c r="BW166" s="20"/>
      <c r="BX166" s="20"/>
      <c r="BY166" s="20"/>
      <c r="BZ166" s="20"/>
    </row>
    <row r="167" spans="1:78" x14ac:dyDescent="0.25">
      <c r="A167" s="10"/>
      <c r="BW167" s="20"/>
      <c r="BX167" s="20"/>
      <c r="BY167" s="20"/>
      <c r="BZ167" s="20"/>
    </row>
    <row r="168" spans="1:78" x14ac:dyDescent="0.25">
      <c r="A168" s="10"/>
      <c r="BW168" s="20"/>
      <c r="BX168" s="20"/>
      <c r="BY168" s="20"/>
      <c r="BZ168" s="20"/>
    </row>
    <row r="169" spans="1:78" x14ac:dyDescent="0.25">
      <c r="A169" s="10"/>
      <c r="BW169" s="20"/>
      <c r="BX169" s="20"/>
      <c r="BY169" s="20"/>
      <c r="BZ169" s="20"/>
    </row>
    <row r="170" spans="1:78" x14ac:dyDescent="0.25">
      <c r="A170" s="9"/>
      <c r="E170" s="1"/>
      <c r="H170" s="1"/>
      <c r="BW170" s="20"/>
      <c r="BX170" s="20"/>
      <c r="BY170" s="20"/>
      <c r="BZ170" s="20"/>
    </row>
    <row r="171" spans="1:78" x14ac:dyDescent="0.25">
      <c r="A171" s="9"/>
      <c r="E171" s="1"/>
      <c r="H171" s="1"/>
      <c r="BW171" s="20"/>
      <c r="BX171" s="20"/>
      <c r="BY171" s="20"/>
      <c r="BZ171" s="20"/>
    </row>
    <row r="172" spans="1:78" x14ac:dyDescent="0.25">
      <c r="A172" s="9"/>
      <c r="E172" s="1"/>
      <c r="H172" s="1"/>
      <c r="BW172" s="20"/>
      <c r="BX172" s="20"/>
      <c r="BY172" s="20"/>
      <c r="BZ172" s="20"/>
    </row>
    <row r="173" spans="1:78" x14ac:dyDescent="0.25">
      <c r="A173" s="9"/>
      <c r="E173" s="1"/>
      <c r="H173" s="1"/>
      <c r="BW173" s="20"/>
      <c r="BX173" s="20"/>
      <c r="BY173" s="20"/>
      <c r="BZ173" s="20"/>
    </row>
    <row r="174" spans="1:78" x14ac:dyDescent="0.25">
      <c r="A174" s="9"/>
      <c r="E174" s="1"/>
      <c r="H174" s="1"/>
      <c r="BW174" s="20"/>
      <c r="BX174" s="20"/>
      <c r="BY174" s="20"/>
      <c r="BZ174" s="20"/>
    </row>
    <row r="175" spans="1:78" x14ac:dyDescent="0.25">
      <c r="A175" s="10"/>
      <c r="BW175" s="20"/>
      <c r="BX175" s="20"/>
      <c r="BY175" s="20"/>
      <c r="BZ175" s="20"/>
    </row>
    <row r="176" spans="1:78" x14ac:dyDescent="0.25">
      <c r="A176" s="10"/>
      <c r="BW176" s="20"/>
      <c r="BX176" s="20"/>
      <c r="BY176" s="20"/>
      <c r="BZ176" s="20"/>
    </row>
    <row r="177" spans="1:78" x14ac:dyDescent="0.25">
      <c r="A177" s="10"/>
      <c r="BW177" s="20"/>
      <c r="BX177" s="20"/>
      <c r="BY177" s="20"/>
      <c r="BZ177" s="20"/>
    </row>
    <row r="178" spans="1:78" x14ac:dyDescent="0.25">
      <c r="A178" s="10"/>
      <c r="BW178" s="20"/>
      <c r="BX178" s="20"/>
      <c r="BY178" s="20"/>
      <c r="BZ178" s="20"/>
    </row>
    <row r="179" spans="1:78" x14ac:dyDescent="0.25">
      <c r="A179" s="10"/>
      <c r="BW179" s="20"/>
      <c r="BX179" s="20"/>
      <c r="BY179" s="20"/>
      <c r="BZ179" s="20"/>
    </row>
    <row r="180" spans="1:78" x14ac:dyDescent="0.25">
      <c r="A180" s="10"/>
      <c r="BW180" s="20"/>
      <c r="BX180" s="20"/>
      <c r="BY180" s="20"/>
      <c r="BZ180" s="20"/>
    </row>
    <row r="181" spans="1:78" x14ac:dyDescent="0.25">
      <c r="A181" s="10"/>
      <c r="BW181" s="20"/>
      <c r="BX181" s="20"/>
      <c r="BY181" s="20"/>
      <c r="BZ181" s="20"/>
    </row>
    <row r="182" spans="1:78" x14ac:dyDescent="0.25">
      <c r="A182" s="10"/>
      <c r="BW182" s="20"/>
      <c r="BX182" s="20"/>
      <c r="BY182" s="20"/>
      <c r="BZ182" s="20"/>
    </row>
    <row r="183" spans="1:78" x14ac:dyDescent="0.25">
      <c r="A183" s="10"/>
      <c r="BW183" s="20"/>
      <c r="BX183" s="20"/>
      <c r="BY183" s="20"/>
      <c r="BZ183" s="20"/>
    </row>
    <row r="184" spans="1:78" x14ac:dyDescent="0.25">
      <c r="A184" s="10"/>
      <c r="BW184" s="20"/>
      <c r="BX184" s="20"/>
      <c r="BY184" s="20"/>
      <c r="BZ184" s="20"/>
    </row>
    <row r="185" spans="1:78" x14ac:dyDescent="0.25">
      <c r="A185" s="10"/>
      <c r="BW185" s="20"/>
      <c r="BX185" s="20"/>
      <c r="BY185" s="20"/>
      <c r="BZ185" s="20"/>
    </row>
    <row r="186" spans="1:78" x14ac:dyDescent="0.25">
      <c r="A186" s="10"/>
      <c r="BW186" s="20"/>
      <c r="BX186" s="20"/>
      <c r="BY186" s="20"/>
      <c r="BZ186" s="20"/>
    </row>
    <row r="187" spans="1:78" x14ac:dyDescent="0.25">
      <c r="A187" s="10"/>
      <c r="BW187" s="20"/>
      <c r="BX187" s="20"/>
      <c r="BY187" s="20"/>
      <c r="BZ187" s="20"/>
    </row>
    <row r="188" spans="1:78" x14ac:dyDescent="0.25">
      <c r="A188" s="10"/>
      <c r="BW188" s="20"/>
      <c r="BX188" s="20"/>
      <c r="BY188" s="20"/>
      <c r="BZ188" s="20"/>
    </row>
    <row r="189" spans="1:78" x14ac:dyDescent="0.25">
      <c r="A189" s="10"/>
      <c r="BW189" s="20"/>
      <c r="BX189" s="20"/>
      <c r="BY189" s="20"/>
      <c r="BZ189" s="20"/>
    </row>
    <row r="190" spans="1:78" x14ac:dyDescent="0.25">
      <c r="A190" s="10"/>
      <c r="BW190" s="20"/>
      <c r="BX190" s="20"/>
      <c r="BY190" s="20"/>
      <c r="BZ190" s="20"/>
    </row>
    <row r="191" spans="1:78" x14ac:dyDescent="0.25">
      <c r="A191" s="10"/>
      <c r="BW191" s="20"/>
      <c r="BX191" s="20"/>
      <c r="BY191" s="20"/>
      <c r="BZ191" s="20"/>
    </row>
    <row r="192" spans="1:78" x14ac:dyDescent="0.25">
      <c r="A192" s="10"/>
      <c r="BW192" s="20"/>
      <c r="BX192" s="20"/>
      <c r="BY192" s="20"/>
      <c r="BZ192" s="20"/>
    </row>
    <row r="193" spans="1:78" x14ac:dyDescent="0.25">
      <c r="A193" s="10"/>
      <c r="BW193" s="20"/>
      <c r="BX193" s="20"/>
      <c r="BY193" s="20"/>
      <c r="BZ193" s="20"/>
    </row>
    <row r="194" spans="1:78" x14ac:dyDescent="0.25">
      <c r="A194" s="10"/>
      <c r="BW194" s="20"/>
      <c r="BX194" s="20"/>
      <c r="BY194" s="20"/>
      <c r="BZ194" s="20"/>
    </row>
    <row r="195" spans="1:78" x14ac:dyDescent="0.25">
      <c r="A195" s="10"/>
      <c r="BW195" s="20"/>
      <c r="BX195" s="20"/>
      <c r="BY195" s="20"/>
      <c r="BZ195" s="20"/>
    </row>
    <row r="196" spans="1:78" x14ac:dyDescent="0.25">
      <c r="A196" s="10"/>
      <c r="BW196" s="20"/>
      <c r="BX196" s="20"/>
      <c r="BY196" s="20"/>
      <c r="BZ196" s="20"/>
    </row>
    <row r="197" spans="1:78" x14ac:dyDescent="0.25">
      <c r="A197" s="9"/>
      <c r="E197" s="1"/>
      <c r="H197" s="1"/>
      <c r="BW197" s="20"/>
      <c r="BX197" s="20"/>
      <c r="BY197" s="20"/>
      <c r="BZ197" s="20"/>
    </row>
    <row r="198" spans="1:78" x14ac:dyDescent="0.25">
      <c r="A198" s="9"/>
      <c r="E198" s="1"/>
      <c r="H198" s="1"/>
      <c r="BW198" s="20"/>
      <c r="BX198" s="20"/>
      <c r="BY198" s="20"/>
      <c r="BZ198" s="20"/>
    </row>
    <row r="199" spans="1:78" x14ac:dyDescent="0.25">
      <c r="A199" s="9"/>
      <c r="E199" s="1"/>
      <c r="H199" s="1"/>
      <c r="BW199" s="20"/>
      <c r="BX199" s="20"/>
      <c r="BY199" s="20"/>
      <c r="BZ199" s="20"/>
    </row>
    <row r="200" spans="1:78" x14ac:dyDescent="0.25">
      <c r="A200" s="9"/>
      <c r="E200" s="1"/>
      <c r="H200" s="1"/>
      <c r="BW200" s="20"/>
      <c r="BX200" s="20"/>
      <c r="BY200" s="20"/>
      <c r="BZ200" s="20"/>
    </row>
    <row r="201" spans="1:78" x14ac:dyDescent="0.25">
      <c r="A201" s="9"/>
      <c r="E201" s="1"/>
      <c r="H201" s="1"/>
      <c r="BW201" s="20"/>
      <c r="BX201" s="20"/>
      <c r="BY201" s="20"/>
      <c r="BZ201" s="20"/>
    </row>
    <row r="202" spans="1:78" x14ac:dyDescent="0.25">
      <c r="A202" s="9"/>
      <c r="E202" s="1"/>
      <c r="H202" s="1"/>
      <c r="BW202" s="20"/>
      <c r="BX202" s="20"/>
      <c r="BY202" s="20"/>
      <c r="BZ202" s="20"/>
    </row>
    <row r="203" spans="1:78" x14ac:dyDescent="0.25">
      <c r="A203" s="9"/>
      <c r="E203" s="1"/>
      <c r="H203" s="1"/>
      <c r="BW203" s="20"/>
      <c r="BX203" s="20"/>
      <c r="BY203" s="20"/>
      <c r="BZ203" s="20"/>
    </row>
    <row r="204" spans="1:78" x14ac:dyDescent="0.25">
      <c r="A204" s="9"/>
      <c r="E204" s="1"/>
      <c r="H204" s="1"/>
      <c r="BW204" s="20"/>
      <c r="BX204" s="20"/>
      <c r="BY204" s="20"/>
      <c r="BZ204" s="20"/>
    </row>
    <row r="205" spans="1:78" x14ac:dyDescent="0.25">
      <c r="A205" s="9"/>
      <c r="E205" s="1"/>
      <c r="H205" s="1"/>
      <c r="BW205" s="20"/>
      <c r="BX205" s="20"/>
      <c r="BY205" s="20"/>
      <c r="BZ205" s="20"/>
    </row>
    <row r="206" spans="1:78" x14ac:dyDescent="0.25">
      <c r="A206" s="9"/>
      <c r="E206" s="1"/>
      <c r="H206" s="1"/>
      <c r="BW206" s="20"/>
      <c r="BX206" s="20"/>
      <c r="BY206" s="20"/>
      <c r="BZ206" s="20"/>
    </row>
    <row r="207" spans="1:78" x14ac:dyDescent="0.25">
      <c r="A207" s="9"/>
      <c r="E207" s="1"/>
      <c r="H207" s="1"/>
      <c r="BW207" s="20"/>
      <c r="BX207" s="20"/>
      <c r="BY207" s="20"/>
      <c r="BZ207" s="20"/>
    </row>
    <row r="208" spans="1:78" x14ac:dyDescent="0.25">
      <c r="A208" s="9"/>
      <c r="E208" s="1"/>
      <c r="H208" s="1"/>
      <c r="BW208" s="20"/>
      <c r="BX208" s="20"/>
      <c r="BY208" s="20"/>
      <c r="BZ208" s="20"/>
    </row>
    <row r="209" spans="1:78" x14ac:dyDescent="0.25">
      <c r="A209" s="9"/>
      <c r="E209" s="1"/>
      <c r="H209" s="1"/>
      <c r="BW209" s="20"/>
      <c r="BX209" s="20"/>
      <c r="BY209" s="20"/>
      <c r="BZ209" s="20"/>
    </row>
    <row r="210" spans="1:78" x14ac:dyDescent="0.25">
      <c r="A210" s="9"/>
      <c r="E210" s="1"/>
      <c r="H210" s="1"/>
      <c r="BW210" s="20"/>
      <c r="BX210" s="20"/>
      <c r="BY210" s="20"/>
      <c r="BZ210" s="20"/>
    </row>
    <row r="211" spans="1:78" x14ac:dyDescent="0.25">
      <c r="A211" s="9"/>
      <c r="E211" s="1"/>
      <c r="H211" s="1"/>
      <c r="BW211" s="20"/>
      <c r="BX211" s="20"/>
      <c r="BY211" s="20"/>
      <c r="BZ211" s="20"/>
    </row>
    <row r="212" spans="1:78" x14ac:dyDescent="0.25">
      <c r="A212" s="10"/>
      <c r="H212" s="1"/>
      <c r="BW212" s="20"/>
      <c r="BX212" s="20"/>
      <c r="BY212" s="20"/>
      <c r="BZ212" s="20"/>
    </row>
    <row r="213" spans="1:78" x14ac:dyDescent="0.25">
      <c r="A213" s="10"/>
      <c r="H213" s="1"/>
      <c r="BW213" s="20"/>
      <c r="BX213" s="20"/>
      <c r="BY213" s="20"/>
      <c r="BZ213" s="20"/>
    </row>
    <row r="214" spans="1:78" x14ac:dyDescent="0.25">
      <c r="A214" s="10"/>
      <c r="BW214" s="20"/>
      <c r="BX214" s="20"/>
      <c r="BY214" s="20"/>
      <c r="BZ214" s="20"/>
    </row>
    <row r="215" spans="1:78" x14ac:dyDescent="0.25">
      <c r="A215" s="10"/>
      <c r="BW215" s="20"/>
      <c r="BX215" s="20"/>
      <c r="BY215" s="20"/>
      <c r="BZ215" s="20"/>
    </row>
    <row r="216" spans="1:78" x14ac:dyDescent="0.25">
      <c r="A216" s="10"/>
      <c r="BW216" s="20"/>
      <c r="BX216" s="20"/>
      <c r="BY216" s="20"/>
      <c r="BZ216" s="20"/>
    </row>
    <row r="217" spans="1:78" x14ac:dyDescent="0.25">
      <c r="A217" s="10"/>
      <c r="BW217" s="20"/>
      <c r="BX217" s="20"/>
      <c r="BY217" s="20"/>
      <c r="BZ217" s="20"/>
    </row>
    <row r="218" spans="1:78" x14ac:dyDescent="0.25">
      <c r="A218" s="10"/>
      <c r="BW218" s="20"/>
      <c r="BX218" s="20"/>
      <c r="BY218" s="20"/>
      <c r="BZ218" s="20"/>
    </row>
    <row r="219" spans="1:78" x14ac:dyDescent="0.25">
      <c r="A219" s="10"/>
      <c r="BW219" s="20"/>
      <c r="BX219" s="20"/>
      <c r="BY219" s="20"/>
      <c r="BZ219" s="20"/>
    </row>
    <row r="220" spans="1:78" x14ac:dyDescent="0.25">
      <c r="A220" s="10"/>
      <c r="BW220" s="20"/>
      <c r="BX220" s="20"/>
      <c r="BY220" s="20"/>
      <c r="BZ220" s="20"/>
    </row>
    <row r="221" spans="1:78" x14ac:dyDescent="0.25">
      <c r="A221" s="10"/>
      <c r="BW221" s="20"/>
      <c r="BX221" s="20"/>
      <c r="BY221" s="20"/>
      <c r="BZ221" s="20"/>
    </row>
    <row r="222" spans="1:78" x14ac:dyDescent="0.25">
      <c r="A222" s="10"/>
      <c r="BW222" s="20"/>
      <c r="BX222" s="20"/>
      <c r="BY222" s="20"/>
      <c r="BZ222" s="20"/>
    </row>
    <row r="223" spans="1:78" x14ac:dyDescent="0.25">
      <c r="A223" s="10"/>
      <c r="BW223" s="20"/>
      <c r="BX223" s="20"/>
      <c r="BY223" s="20"/>
      <c r="BZ223" s="20"/>
    </row>
    <row r="224" spans="1:78" x14ac:dyDescent="0.25">
      <c r="A224" s="10"/>
      <c r="BW224" s="20"/>
      <c r="BX224" s="20"/>
      <c r="BY224" s="20"/>
      <c r="BZ224" s="20"/>
    </row>
    <row r="225" spans="1:78" x14ac:dyDescent="0.25">
      <c r="A225" s="10"/>
      <c r="BW225" s="20"/>
      <c r="BX225" s="20"/>
      <c r="BY225" s="20"/>
      <c r="BZ225" s="20"/>
    </row>
    <row r="226" spans="1:78" x14ac:dyDescent="0.25">
      <c r="A226" s="10"/>
      <c r="BW226" s="20"/>
      <c r="BX226" s="20"/>
      <c r="BY226" s="20"/>
      <c r="BZ226" s="20"/>
    </row>
    <row r="227" spans="1:78" x14ac:dyDescent="0.25">
      <c r="A227" s="10"/>
      <c r="BW227" s="20"/>
      <c r="BX227" s="20"/>
      <c r="BY227" s="20"/>
      <c r="BZ227" s="20"/>
    </row>
    <row r="228" spans="1:78" x14ac:dyDescent="0.25">
      <c r="A228" s="10"/>
      <c r="BW228" s="20"/>
      <c r="BX228" s="20"/>
      <c r="BY228" s="20"/>
      <c r="BZ228" s="20"/>
    </row>
    <row r="229" spans="1:78" x14ac:dyDescent="0.25">
      <c r="A229" s="10"/>
      <c r="BW229" s="20"/>
      <c r="BX229" s="20"/>
      <c r="BY229" s="20"/>
      <c r="BZ229" s="20"/>
    </row>
    <row r="230" spans="1:78" x14ac:dyDescent="0.25">
      <c r="A230" s="10"/>
      <c r="BW230" s="20"/>
      <c r="BX230" s="20"/>
      <c r="BY230" s="20"/>
      <c r="BZ230" s="20"/>
    </row>
    <row r="231" spans="1:78" x14ac:dyDescent="0.25">
      <c r="A231" s="10"/>
      <c r="BW231" s="20"/>
      <c r="BX231" s="20"/>
      <c r="BY231" s="20"/>
      <c r="BZ231" s="20"/>
    </row>
    <row r="232" spans="1:78" x14ac:dyDescent="0.25">
      <c r="A232" s="10"/>
      <c r="BW232" s="20"/>
      <c r="BX232" s="20"/>
      <c r="BY232" s="20"/>
      <c r="BZ232" s="20"/>
    </row>
    <row r="233" spans="1:78" x14ac:dyDescent="0.25">
      <c r="A233" s="10"/>
      <c r="BW233" s="20"/>
      <c r="BX233" s="20"/>
      <c r="BY233" s="20"/>
      <c r="BZ233" s="20"/>
    </row>
    <row r="234" spans="1:78" x14ac:dyDescent="0.25">
      <c r="A234" s="10"/>
      <c r="BW234" s="20"/>
      <c r="BX234" s="20"/>
      <c r="BY234" s="20"/>
      <c r="BZ234" s="20"/>
    </row>
    <row r="235" spans="1:78" x14ac:dyDescent="0.25">
      <c r="A235" s="10"/>
      <c r="BW235" s="20"/>
      <c r="BX235" s="20"/>
      <c r="BY235" s="20"/>
      <c r="BZ235" s="20"/>
    </row>
    <row r="236" spans="1:78" x14ac:dyDescent="0.25">
      <c r="A236" s="10"/>
      <c r="BW236" s="20"/>
      <c r="BX236" s="20"/>
      <c r="BY236" s="20"/>
      <c r="BZ236" s="20"/>
    </row>
    <row r="237" spans="1:78" x14ac:dyDescent="0.25">
      <c r="A237" s="10"/>
      <c r="BW237" s="20"/>
      <c r="BX237" s="20"/>
      <c r="BY237" s="20"/>
      <c r="BZ237" s="20"/>
    </row>
    <row r="238" spans="1:78" x14ac:dyDescent="0.25">
      <c r="A238" s="10"/>
      <c r="BW238" s="20"/>
      <c r="BX238" s="20"/>
      <c r="BY238" s="20"/>
      <c r="BZ238" s="20"/>
    </row>
    <row r="239" spans="1:78" x14ac:dyDescent="0.25">
      <c r="A239" s="10"/>
      <c r="BW239" s="20"/>
      <c r="BX239" s="20"/>
      <c r="BY239" s="20"/>
      <c r="BZ239" s="20"/>
    </row>
    <row r="240" spans="1:78" x14ac:dyDescent="0.25">
      <c r="A240" s="10"/>
      <c r="BW240" s="20"/>
      <c r="BX240" s="20"/>
      <c r="BY240" s="20"/>
      <c r="BZ240" s="20"/>
    </row>
    <row r="241" spans="1:78" x14ac:dyDescent="0.25">
      <c r="A241" s="10"/>
      <c r="BW241" s="20"/>
      <c r="BX241" s="20"/>
      <c r="BY241" s="20"/>
      <c r="BZ241" s="20"/>
    </row>
    <row r="242" spans="1:78" x14ac:dyDescent="0.25">
      <c r="A242" s="10"/>
      <c r="BW242" s="20"/>
      <c r="BX242" s="20"/>
      <c r="BY242" s="20"/>
      <c r="BZ242" s="20"/>
    </row>
    <row r="243" spans="1:78" x14ac:dyDescent="0.25">
      <c r="A243" s="10"/>
      <c r="BW243" s="20"/>
      <c r="BX243" s="20"/>
      <c r="BY243" s="20"/>
      <c r="BZ243" s="20"/>
    </row>
    <row r="244" spans="1:78" x14ac:dyDescent="0.25">
      <c r="A244" s="10"/>
      <c r="BW244" s="20"/>
      <c r="BX244" s="20"/>
      <c r="BY244" s="20"/>
      <c r="BZ244" s="20"/>
    </row>
    <row r="245" spans="1:78" x14ac:dyDescent="0.25">
      <c r="A245" s="10"/>
      <c r="BW245" s="20"/>
      <c r="BX245" s="20"/>
      <c r="BY245" s="20"/>
      <c r="BZ245" s="20"/>
    </row>
    <row r="246" spans="1:78" x14ac:dyDescent="0.25">
      <c r="A246" s="10"/>
      <c r="BW246" s="20"/>
      <c r="BX246" s="20"/>
      <c r="BY246" s="20"/>
      <c r="BZ246" s="20"/>
    </row>
    <row r="247" spans="1:78" x14ac:dyDescent="0.25">
      <c r="A247" s="10"/>
      <c r="BW247" s="20"/>
      <c r="BX247" s="20"/>
      <c r="BY247" s="20"/>
      <c r="BZ247" s="20"/>
    </row>
    <row r="248" spans="1:78" x14ac:dyDescent="0.25">
      <c r="A248" s="10"/>
      <c r="BW248" s="20"/>
      <c r="BX248" s="20"/>
      <c r="BY248" s="20"/>
      <c r="BZ248" s="20"/>
    </row>
    <row r="249" spans="1:78" x14ac:dyDescent="0.25">
      <c r="A249" s="10"/>
      <c r="BW249" s="20"/>
      <c r="BX249" s="20"/>
      <c r="BY249" s="20"/>
      <c r="BZ249" s="20"/>
    </row>
    <row r="250" spans="1:78" x14ac:dyDescent="0.25">
      <c r="A250" s="10"/>
      <c r="BW250" s="20"/>
      <c r="BX250" s="20"/>
      <c r="BY250" s="20"/>
      <c r="BZ250" s="20"/>
    </row>
    <row r="251" spans="1:78" x14ac:dyDescent="0.25">
      <c r="A251" s="10"/>
      <c r="BW251" s="20"/>
      <c r="BX251" s="20"/>
      <c r="BY251" s="20"/>
      <c r="BZ251" s="20"/>
    </row>
    <row r="252" spans="1:78" x14ac:dyDescent="0.25">
      <c r="A252" s="10"/>
      <c r="BW252" s="20"/>
      <c r="BX252" s="20"/>
      <c r="BY252" s="20"/>
      <c r="BZ252" s="20"/>
    </row>
    <row r="253" spans="1:78" x14ac:dyDescent="0.25">
      <c r="A253" s="10"/>
      <c r="BW253" s="20"/>
      <c r="BX253" s="20"/>
      <c r="BY253" s="20"/>
      <c r="BZ253" s="20"/>
    </row>
    <row r="254" spans="1:78" x14ac:dyDescent="0.25">
      <c r="A254" s="10"/>
      <c r="BW254" s="20"/>
      <c r="BX254" s="20"/>
      <c r="BY254" s="20"/>
      <c r="BZ254" s="20"/>
    </row>
    <row r="255" spans="1:78" x14ac:dyDescent="0.25">
      <c r="A255" s="10"/>
      <c r="BW255" s="20"/>
      <c r="BX255" s="20"/>
      <c r="BY255" s="20"/>
      <c r="BZ255" s="20"/>
    </row>
    <row r="256" spans="1:78" x14ac:dyDescent="0.25">
      <c r="A256" s="10"/>
      <c r="BW256" s="20"/>
      <c r="BX256" s="20"/>
      <c r="BY256" s="20"/>
      <c r="BZ256" s="20"/>
    </row>
    <row r="257" spans="1:78" x14ac:dyDescent="0.25">
      <c r="A257" s="10"/>
      <c r="BW257" s="20"/>
      <c r="BX257" s="20"/>
      <c r="BY257" s="20"/>
      <c r="BZ257" s="20"/>
    </row>
    <row r="258" spans="1:78" x14ac:dyDescent="0.25">
      <c r="A258" s="10"/>
      <c r="BW258" s="20"/>
      <c r="BX258" s="20"/>
      <c r="BY258" s="20"/>
      <c r="BZ258" s="20"/>
    </row>
    <row r="259" spans="1:78" x14ac:dyDescent="0.25">
      <c r="A259" s="10"/>
      <c r="BW259" s="20"/>
      <c r="BX259" s="20"/>
      <c r="BY259" s="20"/>
      <c r="BZ259" s="20"/>
    </row>
    <row r="260" spans="1:78" x14ac:dyDescent="0.25">
      <c r="A260" s="10"/>
      <c r="BW260" s="20"/>
      <c r="BX260" s="20"/>
      <c r="BY260" s="20"/>
      <c r="BZ260" s="20"/>
    </row>
    <row r="261" spans="1:78" x14ac:dyDescent="0.25">
      <c r="A261" s="10"/>
      <c r="BW261" s="20"/>
      <c r="BX261" s="20"/>
      <c r="BY261" s="20"/>
      <c r="BZ261" s="20"/>
    </row>
    <row r="262" spans="1:78" x14ac:dyDescent="0.25">
      <c r="A262" s="9"/>
      <c r="E262" s="1"/>
      <c r="H262" s="1"/>
      <c r="BW262" s="20"/>
      <c r="BX262" s="20"/>
      <c r="BY262" s="20"/>
      <c r="BZ262" s="20"/>
    </row>
    <row r="263" spans="1:78" x14ac:dyDescent="0.25">
      <c r="A263" s="9"/>
      <c r="E263" s="1"/>
      <c r="H263" s="1"/>
      <c r="BW263" s="20"/>
      <c r="BX263" s="20"/>
      <c r="BY263" s="20"/>
      <c r="BZ263" s="20"/>
    </row>
    <row r="264" spans="1:78" x14ac:dyDescent="0.25">
      <c r="A264" s="9"/>
      <c r="E264" s="1"/>
      <c r="H264" s="1"/>
      <c r="BW264" s="20"/>
      <c r="BX264" s="20"/>
      <c r="BY264" s="20"/>
      <c r="BZ264" s="20"/>
    </row>
    <row r="265" spans="1:78" x14ac:dyDescent="0.25">
      <c r="A265" s="9"/>
      <c r="E265" s="1"/>
      <c r="H265" s="1"/>
      <c r="BW265" s="20"/>
      <c r="BX265" s="20"/>
      <c r="BY265" s="20"/>
      <c r="BZ265" s="20"/>
    </row>
    <row r="266" spans="1:78" x14ac:dyDescent="0.25">
      <c r="A266" s="9"/>
      <c r="E266" s="1"/>
      <c r="H266" s="1"/>
      <c r="BW266" s="20"/>
      <c r="BX266" s="20"/>
      <c r="BY266" s="20"/>
      <c r="BZ266" s="20"/>
    </row>
    <row r="267" spans="1:78" x14ac:dyDescent="0.25">
      <c r="A267" s="9"/>
      <c r="E267" s="1"/>
      <c r="H267" s="1"/>
      <c r="BW267" s="20"/>
      <c r="BX267" s="20"/>
      <c r="BY267" s="20"/>
      <c r="BZ267" s="20"/>
    </row>
    <row r="268" spans="1:78" x14ac:dyDescent="0.25">
      <c r="A268" s="9"/>
      <c r="E268" s="1"/>
      <c r="H268" s="1"/>
      <c r="BW268" s="20"/>
      <c r="BX268" s="20"/>
      <c r="BY268" s="20"/>
      <c r="BZ268" s="20"/>
    </row>
    <row r="269" spans="1:78" x14ac:dyDescent="0.25">
      <c r="A269" s="9"/>
      <c r="E269" s="1"/>
      <c r="H269" s="1"/>
      <c r="BW269" s="20"/>
      <c r="BX269" s="20"/>
      <c r="BY269" s="20"/>
      <c r="BZ269" s="20"/>
    </row>
    <row r="270" spans="1:78" x14ac:dyDescent="0.25">
      <c r="A270" s="9"/>
      <c r="E270" s="1"/>
      <c r="H270" s="1"/>
      <c r="BW270" s="20"/>
      <c r="BX270" s="20"/>
      <c r="BY270" s="20"/>
      <c r="BZ270" s="20"/>
    </row>
    <row r="271" spans="1:78" x14ac:dyDescent="0.25">
      <c r="A271" s="9"/>
      <c r="E271" s="1"/>
      <c r="H271" s="1"/>
      <c r="BW271" s="20"/>
      <c r="BX271" s="20"/>
      <c r="BY271" s="20"/>
      <c r="BZ271" s="20"/>
    </row>
    <row r="272" spans="1:78" x14ac:dyDescent="0.25">
      <c r="A272" s="9"/>
      <c r="E272" s="1"/>
      <c r="H272" s="1"/>
      <c r="BW272" s="20"/>
      <c r="BX272" s="20"/>
      <c r="BY272" s="20"/>
      <c r="BZ272" s="20"/>
    </row>
    <row r="273" spans="1:78" x14ac:dyDescent="0.25">
      <c r="A273" s="10"/>
      <c r="H273" s="1"/>
      <c r="BW273" s="20"/>
      <c r="BX273" s="20"/>
      <c r="BY273" s="20"/>
      <c r="BZ273" s="20"/>
    </row>
    <row r="274" spans="1:78" x14ac:dyDescent="0.25">
      <c r="A274" s="10"/>
      <c r="BW274" s="20"/>
      <c r="BX274" s="20"/>
      <c r="BY274" s="20"/>
      <c r="BZ274" s="20"/>
    </row>
    <row r="275" spans="1:78" x14ac:dyDescent="0.25">
      <c r="A275" s="10"/>
      <c r="BW275" s="20"/>
      <c r="BX275" s="20"/>
      <c r="BY275" s="20"/>
      <c r="BZ275" s="20"/>
    </row>
    <row r="276" spans="1:78" x14ac:dyDescent="0.25">
      <c r="A276" s="10"/>
      <c r="BW276" s="20"/>
      <c r="BX276" s="20"/>
      <c r="BY276" s="20"/>
      <c r="BZ276" s="20"/>
    </row>
    <row r="277" spans="1:78" x14ac:dyDescent="0.25">
      <c r="A277" s="10"/>
      <c r="BW277" s="20"/>
      <c r="BX277" s="20"/>
      <c r="BY277" s="20"/>
      <c r="BZ277" s="20"/>
    </row>
    <row r="278" spans="1:78" x14ac:dyDescent="0.25">
      <c r="A278" s="10"/>
      <c r="BW278" s="20"/>
      <c r="BX278" s="20"/>
      <c r="BY278" s="20"/>
      <c r="BZ278" s="20"/>
    </row>
    <row r="279" spans="1:78" x14ac:dyDescent="0.25">
      <c r="A279" s="10"/>
      <c r="BW279" s="20"/>
      <c r="BX279" s="20"/>
      <c r="BY279" s="20"/>
      <c r="BZ279" s="20"/>
    </row>
    <row r="280" spans="1:78" x14ac:dyDescent="0.25">
      <c r="A280" s="10"/>
      <c r="BW280" s="20"/>
      <c r="BX280" s="20"/>
      <c r="BY280" s="20"/>
      <c r="BZ280" s="20"/>
    </row>
    <row r="281" spans="1:78" x14ac:dyDescent="0.25">
      <c r="A281" s="10"/>
      <c r="BW281" s="20"/>
      <c r="BX281" s="20"/>
      <c r="BY281" s="20"/>
      <c r="BZ281" s="20"/>
    </row>
    <row r="282" spans="1:78" x14ac:dyDescent="0.25">
      <c r="A282" s="10"/>
      <c r="BW282" s="20"/>
      <c r="BX282" s="20"/>
      <c r="BY282" s="20"/>
      <c r="BZ282" s="20"/>
    </row>
    <row r="283" spans="1:78" x14ac:dyDescent="0.25">
      <c r="A283" s="10"/>
      <c r="BW283" s="20"/>
      <c r="BX283" s="20"/>
      <c r="BY283" s="20"/>
      <c r="BZ283" s="20"/>
    </row>
    <row r="284" spans="1:78" x14ac:dyDescent="0.25">
      <c r="A284" s="10"/>
      <c r="BW284" s="20"/>
      <c r="BX284" s="20"/>
      <c r="BY284" s="20"/>
      <c r="BZ284" s="20"/>
    </row>
    <row r="285" spans="1:78" x14ac:dyDescent="0.25">
      <c r="A285" s="10"/>
      <c r="BW285" s="20"/>
      <c r="BX285" s="20"/>
      <c r="BY285" s="20"/>
      <c r="BZ285" s="20"/>
    </row>
    <row r="286" spans="1:78" x14ac:dyDescent="0.25">
      <c r="A286" s="10"/>
      <c r="BW286" s="20"/>
      <c r="BX286" s="20"/>
      <c r="BY286" s="20"/>
      <c r="BZ286" s="20"/>
    </row>
    <row r="287" spans="1:78" x14ac:dyDescent="0.25">
      <c r="A287" s="10"/>
      <c r="BW287" s="20"/>
      <c r="BX287" s="20"/>
      <c r="BY287" s="20"/>
      <c r="BZ287" s="20"/>
    </row>
    <row r="288" spans="1:78" x14ac:dyDescent="0.25">
      <c r="A288" s="10"/>
      <c r="BW288" s="20"/>
      <c r="BX288" s="20"/>
      <c r="BY288" s="20"/>
      <c r="BZ288" s="20"/>
    </row>
    <row r="289" spans="1:139" x14ac:dyDescent="0.25">
      <c r="A289" s="10"/>
      <c r="BW289" s="20"/>
      <c r="BX289" s="20"/>
      <c r="BY289" s="20"/>
      <c r="BZ289" s="20"/>
    </row>
    <row r="290" spans="1:139" x14ac:dyDescent="0.25">
      <c r="A290" s="10"/>
      <c r="BW290" s="20"/>
      <c r="BX290" s="20"/>
      <c r="BY290" s="20"/>
      <c r="BZ290" s="20"/>
    </row>
    <row r="291" spans="1:139" x14ac:dyDescent="0.25">
      <c r="A291" s="10"/>
      <c r="BW291" s="20"/>
      <c r="BX291" s="20"/>
      <c r="BY291" s="20"/>
      <c r="BZ291" s="20"/>
    </row>
    <row r="292" spans="1:139" x14ac:dyDescent="0.25">
      <c r="A292" s="10"/>
      <c r="BW292" s="20"/>
      <c r="BX292" s="20"/>
      <c r="BY292" s="20"/>
      <c r="BZ292" s="20"/>
    </row>
    <row r="293" spans="1:139" x14ac:dyDescent="0.25">
      <c r="A293" s="10"/>
      <c r="BW293" s="20"/>
      <c r="BX293" s="20"/>
      <c r="BY293" s="20"/>
      <c r="BZ293" s="20"/>
    </row>
    <row r="294" spans="1:139" x14ac:dyDescent="0.25">
      <c r="A294" s="10"/>
      <c r="BW294" s="20"/>
      <c r="BX294" s="20"/>
      <c r="BY294" s="20"/>
      <c r="BZ294" s="20"/>
    </row>
    <row r="295" spans="1:139" x14ac:dyDescent="0.25">
      <c r="A295" s="10"/>
      <c r="BW295" s="20"/>
      <c r="BX295" s="20"/>
      <c r="BY295" s="20"/>
      <c r="BZ295" s="20"/>
    </row>
    <row r="296" spans="1:139" x14ac:dyDescent="0.25">
      <c r="A296" s="9"/>
      <c r="E296" s="1"/>
      <c r="H296" s="1"/>
      <c r="BW296" s="20"/>
      <c r="BX296" s="20"/>
      <c r="BY296" s="20"/>
      <c r="BZ296" s="20"/>
    </row>
    <row r="297" spans="1:139" x14ac:dyDescent="0.25">
      <c r="A297" s="10"/>
      <c r="BW297" s="20"/>
      <c r="BX297" s="20"/>
      <c r="BY297" s="20"/>
      <c r="BZ297" s="20"/>
    </row>
    <row r="298" spans="1:139" x14ac:dyDescent="0.25">
      <c r="A298" s="10"/>
      <c r="BW298" s="20"/>
      <c r="BX298" s="20"/>
      <c r="BY298" s="20"/>
      <c r="BZ298" s="20"/>
    </row>
    <row r="299" spans="1:139" x14ac:dyDescent="0.25">
      <c r="A299" s="10"/>
      <c r="BW299" s="20"/>
      <c r="BX299" s="20"/>
      <c r="BY299" s="20"/>
      <c r="BZ299" s="20"/>
    </row>
    <row r="300" spans="1:139" x14ac:dyDescent="0.25">
      <c r="A300" s="10"/>
      <c r="BW300" s="20"/>
      <c r="BX300" s="20"/>
      <c r="BY300" s="20"/>
      <c r="BZ300" s="20"/>
    </row>
    <row r="301" spans="1:139" x14ac:dyDescent="0.25">
      <c r="A301" s="9">
        <v>43585.726134259261</v>
      </c>
      <c r="B301">
        <v>95</v>
      </c>
      <c r="C301">
        <v>85</v>
      </c>
      <c r="D301">
        <v>5</v>
      </c>
      <c r="E301" s="1">
        <v>3</v>
      </c>
      <c r="F301">
        <v>2</v>
      </c>
      <c r="G301">
        <v>4</v>
      </c>
      <c r="H301" s="1">
        <v>2</v>
      </c>
      <c r="I301">
        <v>4</v>
      </c>
      <c r="J301">
        <v>2</v>
      </c>
      <c r="K301">
        <v>9</v>
      </c>
      <c r="S301">
        <v>3</v>
      </c>
      <c r="AL301" s="16">
        <v>5</v>
      </c>
      <c r="AM301" s="13">
        <v>6</v>
      </c>
      <c r="AN301">
        <v>1</v>
      </c>
      <c r="AO301" t="s">
        <v>446</v>
      </c>
      <c r="AP301">
        <v>1</v>
      </c>
      <c r="AU301">
        <v>1</v>
      </c>
      <c r="AX301">
        <v>1</v>
      </c>
      <c r="BA301">
        <v>1</v>
      </c>
      <c r="BD301">
        <v>1</v>
      </c>
      <c r="BG301">
        <v>1</v>
      </c>
      <c r="BJ301">
        <v>1</v>
      </c>
      <c r="BL301">
        <v>1</v>
      </c>
      <c r="BN301">
        <v>1</v>
      </c>
      <c r="BO301">
        <v>1</v>
      </c>
      <c r="BS301" s="13">
        <v>95</v>
      </c>
      <c r="BW301" s="20">
        <v>60</v>
      </c>
      <c r="BX301" s="20">
        <v>30</v>
      </c>
      <c r="BY301" s="20">
        <v>30</v>
      </c>
      <c r="BZ301" s="20"/>
      <c r="CI301">
        <v>1</v>
      </c>
      <c r="CJ301" t="s">
        <v>447</v>
      </c>
      <c r="CL301">
        <v>1</v>
      </c>
      <c r="CP301">
        <v>1</v>
      </c>
      <c r="CT301" s="16">
        <v>13</v>
      </c>
      <c r="CU301" s="16">
        <v>15</v>
      </c>
      <c r="CW301" s="16">
        <v>14</v>
      </c>
      <c r="CX301" s="16">
        <v>14</v>
      </c>
      <c r="CY301" s="16">
        <v>14</v>
      </c>
      <c r="CZ301" s="16">
        <v>14</v>
      </c>
      <c r="DA301" s="16">
        <v>15</v>
      </c>
      <c r="DB301" s="16">
        <v>14</v>
      </c>
      <c r="DC301" s="16">
        <v>14</v>
      </c>
      <c r="DD301">
        <v>1</v>
      </c>
      <c r="DM301" t="s">
        <v>448</v>
      </c>
      <c r="DN301" t="s">
        <v>376</v>
      </c>
      <c r="DO301" s="13">
        <v>5</v>
      </c>
      <c r="DP301" s="13">
        <v>5</v>
      </c>
      <c r="DQ301" s="13">
        <v>5</v>
      </c>
      <c r="DR301" s="13">
        <v>9</v>
      </c>
      <c r="DU301">
        <v>1</v>
      </c>
      <c r="DZ301">
        <v>1</v>
      </c>
      <c r="EE301">
        <v>1</v>
      </c>
      <c r="EF301">
        <v>3</v>
      </c>
      <c r="EG301" t="s">
        <v>449</v>
      </c>
      <c r="EH301">
        <v>1</v>
      </c>
      <c r="EI301">
        <v>1</v>
      </c>
    </row>
    <row r="302" spans="1:139" x14ac:dyDescent="0.25">
      <c r="A302" s="10">
        <v>43592.642997685187</v>
      </c>
      <c r="B302">
        <v>60</v>
      </c>
      <c r="C302">
        <v>76</v>
      </c>
      <c r="D302">
        <v>4</v>
      </c>
      <c r="E302">
        <v>2</v>
      </c>
      <c r="F302">
        <v>6</v>
      </c>
      <c r="G302">
        <v>2</v>
      </c>
      <c r="H302">
        <v>4</v>
      </c>
      <c r="I302">
        <v>1</v>
      </c>
      <c r="J302">
        <v>2</v>
      </c>
      <c r="K302">
        <v>9</v>
      </c>
      <c r="S302">
        <v>1</v>
      </c>
      <c r="AA302">
        <v>1</v>
      </c>
      <c r="AL302" s="16">
        <v>2</v>
      </c>
      <c r="AM302" s="13">
        <v>1</v>
      </c>
      <c r="AN302">
        <v>1</v>
      </c>
      <c r="AO302" t="s">
        <v>701</v>
      </c>
      <c r="AP302">
        <v>1</v>
      </c>
      <c r="AT302">
        <v>1</v>
      </c>
      <c r="AW302">
        <v>1</v>
      </c>
      <c r="AY302">
        <v>1</v>
      </c>
      <c r="BB302">
        <v>1</v>
      </c>
      <c r="BE302">
        <v>1</v>
      </c>
      <c r="BJ302">
        <v>1</v>
      </c>
      <c r="BL302">
        <v>1</v>
      </c>
      <c r="BN302">
        <v>1</v>
      </c>
      <c r="BO302">
        <v>1</v>
      </c>
      <c r="BP302">
        <v>1</v>
      </c>
      <c r="BS302" s="13">
        <v>79</v>
      </c>
      <c r="BT302">
        <v>1</v>
      </c>
      <c r="BU302">
        <v>2</v>
      </c>
      <c r="BV302">
        <v>3</v>
      </c>
      <c r="BW302" s="20">
        <v>120</v>
      </c>
      <c r="BX302" s="20">
        <v>60</v>
      </c>
      <c r="BY302" s="20">
        <v>55</v>
      </c>
      <c r="BZ302" s="20"/>
      <c r="CA302">
        <v>1</v>
      </c>
      <c r="CC302">
        <v>1</v>
      </c>
      <c r="CD302">
        <v>1</v>
      </c>
      <c r="CE302">
        <v>1</v>
      </c>
      <c r="CG302">
        <v>1</v>
      </c>
      <c r="CL302">
        <v>1</v>
      </c>
      <c r="CP302">
        <v>1</v>
      </c>
      <c r="CT302" s="16">
        <v>14</v>
      </c>
      <c r="CU302" s="16">
        <v>16</v>
      </c>
      <c r="CV302" s="16">
        <v>14</v>
      </c>
      <c r="CW302" s="16">
        <v>14</v>
      </c>
      <c r="CX302" s="16">
        <v>14</v>
      </c>
      <c r="CY302" s="16">
        <v>14</v>
      </c>
      <c r="CZ302" s="16">
        <v>14</v>
      </c>
      <c r="DA302" s="16">
        <v>13</v>
      </c>
      <c r="DB302" s="16">
        <v>13</v>
      </c>
      <c r="DC302" s="16">
        <v>14</v>
      </c>
      <c r="DE302">
        <v>1</v>
      </c>
      <c r="DF302">
        <v>1</v>
      </c>
      <c r="DJ302">
        <v>1</v>
      </c>
      <c r="DM302" t="s">
        <v>702</v>
      </c>
      <c r="DN302" t="s">
        <v>703</v>
      </c>
      <c r="DO302" s="13">
        <v>7</v>
      </c>
      <c r="DP302" s="13">
        <v>7</v>
      </c>
      <c r="DQ302" s="13">
        <v>7</v>
      </c>
      <c r="DR302" s="13">
        <v>7</v>
      </c>
      <c r="DT302">
        <v>1</v>
      </c>
      <c r="DZ302">
        <v>1</v>
      </c>
      <c r="EE302">
        <v>1</v>
      </c>
      <c r="EH302">
        <v>1</v>
      </c>
      <c r="EI302">
        <v>1</v>
      </c>
    </row>
    <row r="303" spans="1:139" x14ac:dyDescent="0.25">
      <c r="A303" s="10">
        <v>43600.420474537037</v>
      </c>
      <c r="B303">
        <v>74</v>
      </c>
      <c r="C303">
        <v>90</v>
      </c>
      <c r="D303">
        <v>3</v>
      </c>
      <c r="E303">
        <v>1</v>
      </c>
      <c r="F303">
        <v>3</v>
      </c>
      <c r="G303">
        <v>2</v>
      </c>
      <c r="H303">
        <v>3</v>
      </c>
      <c r="I303">
        <v>1</v>
      </c>
      <c r="J303">
        <v>2</v>
      </c>
      <c r="K303">
        <v>9</v>
      </c>
      <c r="S303">
        <v>2</v>
      </c>
      <c r="AL303" s="16">
        <v>2</v>
      </c>
      <c r="AM303" s="13">
        <v>1</v>
      </c>
      <c r="AN303">
        <v>1</v>
      </c>
      <c r="AO303" t="s">
        <v>1026</v>
      </c>
      <c r="AP303">
        <v>1</v>
      </c>
      <c r="AU303">
        <v>1</v>
      </c>
      <c r="AW303">
        <v>1</v>
      </c>
      <c r="BA303">
        <v>1</v>
      </c>
      <c r="BC303">
        <v>1</v>
      </c>
      <c r="BG303">
        <v>1</v>
      </c>
      <c r="BJ303">
        <v>1</v>
      </c>
      <c r="BL303">
        <v>1</v>
      </c>
      <c r="BN303">
        <v>1</v>
      </c>
      <c r="BO303">
        <v>1</v>
      </c>
      <c r="BS303" s="13">
        <v>70</v>
      </c>
      <c r="BW303" s="20">
        <v>85</v>
      </c>
      <c r="BX303" s="20">
        <v>40</v>
      </c>
      <c r="BY303" s="20">
        <v>25</v>
      </c>
      <c r="BZ303" s="20"/>
      <c r="CC303">
        <v>1</v>
      </c>
      <c r="CD303">
        <v>1</v>
      </c>
      <c r="CL303">
        <v>1</v>
      </c>
      <c r="CP303">
        <v>1</v>
      </c>
      <c r="CT303" s="16">
        <v>18</v>
      </c>
      <c r="CU303" s="16">
        <v>15</v>
      </c>
      <c r="CV303" s="16">
        <v>14</v>
      </c>
      <c r="CW303" s="16">
        <v>16</v>
      </c>
      <c r="CX303" s="16">
        <v>16</v>
      </c>
      <c r="CY303" s="16">
        <v>16</v>
      </c>
      <c r="CZ303" s="16">
        <v>16</v>
      </c>
      <c r="DA303" s="16">
        <v>14</v>
      </c>
      <c r="DB303" s="16">
        <v>16</v>
      </c>
      <c r="DC303" s="16">
        <v>15</v>
      </c>
      <c r="DD303">
        <v>1</v>
      </c>
      <c r="DE303">
        <v>1</v>
      </c>
      <c r="DF303">
        <v>1</v>
      </c>
      <c r="DG303">
        <v>1</v>
      </c>
      <c r="DM303" t="s">
        <v>1027</v>
      </c>
      <c r="DN303" t="s">
        <v>1028</v>
      </c>
      <c r="DO303" s="13">
        <v>8</v>
      </c>
      <c r="DP303" s="13">
        <v>8</v>
      </c>
      <c r="DQ303" s="13">
        <v>8</v>
      </c>
      <c r="DR303" s="13">
        <v>6</v>
      </c>
      <c r="DT303">
        <v>1</v>
      </c>
      <c r="DW303">
        <v>1</v>
      </c>
      <c r="DY303">
        <v>1</v>
      </c>
      <c r="EA303">
        <v>1</v>
      </c>
      <c r="EH303">
        <v>1</v>
      </c>
      <c r="EI303">
        <v>1</v>
      </c>
    </row>
    <row r="304" spans="1:139" x14ac:dyDescent="0.25">
      <c r="A304" s="10">
        <v>43601.511736111112</v>
      </c>
      <c r="B304">
        <v>65</v>
      </c>
      <c r="C304">
        <v>55</v>
      </c>
      <c r="D304">
        <v>3</v>
      </c>
      <c r="E304">
        <v>1</v>
      </c>
      <c r="F304">
        <v>2</v>
      </c>
      <c r="G304">
        <v>3</v>
      </c>
      <c r="H304">
        <v>3</v>
      </c>
      <c r="I304">
        <v>5</v>
      </c>
      <c r="J304">
        <v>2</v>
      </c>
      <c r="K304">
        <v>9</v>
      </c>
      <c r="S304">
        <v>2</v>
      </c>
      <c r="AL304" s="16">
        <v>2</v>
      </c>
      <c r="AM304" s="13">
        <v>1</v>
      </c>
      <c r="AN304">
        <v>2</v>
      </c>
      <c r="AP304">
        <v>1</v>
      </c>
      <c r="BL304">
        <v>1</v>
      </c>
      <c r="BN304">
        <v>1</v>
      </c>
      <c r="BO304">
        <v>1</v>
      </c>
      <c r="BS304" s="13">
        <v>70</v>
      </c>
      <c r="BT304">
        <v>2</v>
      </c>
      <c r="BU304">
        <v>1</v>
      </c>
      <c r="BV304">
        <v>3</v>
      </c>
      <c r="BW304" s="20">
        <v>85</v>
      </c>
      <c r="BX304" s="20">
        <v>40</v>
      </c>
      <c r="BY304" s="20"/>
      <c r="BZ304" s="20"/>
      <c r="CB304">
        <v>1</v>
      </c>
      <c r="CC304">
        <v>1</v>
      </c>
      <c r="CD304">
        <v>1</v>
      </c>
      <c r="CG304">
        <v>1</v>
      </c>
      <c r="CL304">
        <v>1</v>
      </c>
      <c r="CP304">
        <v>1</v>
      </c>
      <c r="CT304" s="16">
        <v>14</v>
      </c>
      <c r="CU304" s="16">
        <v>15</v>
      </c>
      <c r="CV304" s="16">
        <v>15</v>
      </c>
      <c r="CW304" s="16">
        <v>16</v>
      </c>
      <c r="CX304" s="16">
        <v>15</v>
      </c>
      <c r="CY304" s="16">
        <v>16</v>
      </c>
      <c r="CZ304" s="16">
        <v>15</v>
      </c>
      <c r="DA304" s="16">
        <v>15</v>
      </c>
      <c r="DB304" s="16">
        <v>14</v>
      </c>
      <c r="DC304" s="16">
        <v>15</v>
      </c>
      <c r="DD304">
        <v>1</v>
      </c>
      <c r="DE304">
        <v>1</v>
      </c>
      <c r="DF304">
        <v>1</v>
      </c>
      <c r="DJ304">
        <v>1</v>
      </c>
      <c r="DM304" t="s">
        <v>1162</v>
      </c>
      <c r="DO304" s="13">
        <v>6</v>
      </c>
      <c r="DP304" s="13">
        <v>7</v>
      </c>
      <c r="DQ304" s="13">
        <v>6</v>
      </c>
      <c r="DR304" s="13">
        <v>9</v>
      </c>
      <c r="DU304">
        <v>1</v>
      </c>
      <c r="DZ304">
        <v>1</v>
      </c>
      <c r="EE304">
        <v>1</v>
      </c>
      <c r="EF304">
        <v>5</v>
      </c>
      <c r="EH304">
        <v>2</v>
      </c>
      <c r="EI304">
        <v>1</v>
      </c>
    </row>
    <row r="305" spans="1:78" x14ac:dyDescent="0.25">
      <c r="A305" s="9"/>
      <c r="E305" s="1"/>
      <c r="H305" s="1"/>
      <c r="BW305" s="20"/>
      <c r="BX305" s="20"/>
      <c r="BY305" s="20"/>
      <c r="BZ305" s="20"/>
    </row>
    <row r="306" spans="1:78" x14ac:dyDescent="0.25">
      <c r="BW306" s="21"/>
      <c r="BX306" s="21"/>
      <c r="BY306" s="21"/>
      <c r="BZ306" s="21"/>
    </row>
    <row r="307" spans="1:78" x14ac:dyDescent="0.25">
      <c r="A307" s="7" t="s">
        <v>15</v>
      </c>
      <c r="B307">
        <f>COUNTIF(B$2:B$305,"&lt;20")</f>
        <v>0</v>
      </c>
      <c r="C307">
        <f>COUNTIF(C$2:C$305,"&lt;20")</f>
        <v>0</v>
      </c>
    </row>
    <row r="308" spans="1:78" x14ac:dyDescent="0.25">
      <c r="A308" s="7" t="s">
        <v>11</v>
      </c>
      <c r="B308">
        <f>COUNTIFS(B$2:B$305,"&gt;19",B$2:B$305,"&lt;40")</f>
        <v>0</v>
      </c>
      <c r="C308">
        <f>COUNTIFS(C$2:C$305,"&gt;19",C$2:C$305,"&lt;40")</f>
        <v>0</v>
      </c>
    </row>
    <row r="309" spans="1:78" x14ac:dyDescent="0.25">
      <c r="A309" s="7" t="s">
        <v>12</v>
      </c>
      <c r="B309">
        <f>COUNTIFS(B$2:B$305,"&gt;=40",B$2:B$305,"&lt;=59")</f>
        <v>0</v>
      </c>
      <c r="C309">
        <f>COUNTIFS(C$2:C$305,"&gt;=40",C$2:C$305,"&lt;=59")</f>
        <v>1</v>
      </c>
    </row>
    <row r="310" spans="1:78" x14ac:dyDescent="0.25">
      <c r="A310" s="7" t="s">
        <v>13</v>
      </c>
      <c r="B310">
        <f>COUNTIFS(B$2:B$305,"&gt;=60",B$2:B$305,"&lt;=79")</f>
        <v>3</v>
      </c>
      <c r="C310">
        <f>COUNTIFS(C$2:C$305,"&gt;=60",C$2:C$305,"&lt;=79")</f>
        <v>1</v>
      </c>
    </row>
    <row r="311" spans="1:78" x14ac:dyDescent="0.25">
      <c r="A311" s="7" t="s">
        <v>14</v>
      </c>
      <c r="B311">
        <f>COUNTIF(B$2:B$305,"&gt;79")</f>
        <v>1</v>
      </c>
      <c r="C311">
        <f>COUNTIF(C$2:C$305,"&gt;=80")</f>
        <v>2</v>
      </c>
    </row>
    <row r="312" spans="1:78" x14ac:dyDescent="0.25">
      <c r="B312">
        <f>SUM(B307:B311)</f>
        <v>4</v>
      </c>
      <c r="C312">
        <f>SUM(C307:C311)</f>
        <v>4</v>
      </c>
    </row>
    <row r="315" spans="1:78" x14ac:dyDescent="0.25">
      <c r="A315" s="7" t="s">
        <v>15</v>
      </c>
      <c r="B315" s="4">
        <f>B307/B312</f>
        <v>0</v>
      </c>
      <c r="C315" s="4">
        <f>C307/C312</f>
        <v>0</v>
      </c>
    </row>
    <row r="316" spans="1:78" x14ac:dyDescent="0.25">
      <c r="A316" s="7" t="s">
        <v>11</v>
      </c>
      <c r="B316" s="4">
        <f>B308/B312</f>
        <v>0</v>
      </c>
      <c r="C316" s="4">
        <f>C308/C312</f>
        <v>0</v>
      </c>
    </row>
    <row r="317" spans="1:78" x14ac:dyDescent="0.25">
      <c r="A317" s="7" t="s">
        <v>12</v>
      </c>
      <c r="B317" s="4">
        <f>B309/B312</f>
        <v>0</v>
      </c>
      <c r="C317" s="4">
        <f>C309/C312</f>
        <v>0.25</v>
      </c>
    </row>
    <row r="318" spans="1:78" x14ac:dyDescent="0.25">
      <c r="A318" s="7" t="s">
        <v>13</v>
      </c>
      <c r="B318" s="4">
        <f>B310/B312</f>
        <v>0.75</v>
      </c>
      <c r="C318" s="4">
        <f>C310/C312</f>
        <v>0.25</v>
      </c>
    </row>
    <row r="319" spans="1:78" x14ac:dyDescent="0.25">
      <c r="A319" s="7" t="s">
        <v>14</v>
      </c>
      <c r="B319" s="4">
        <f>B311/B312</f>
        <v>0.25</v>
      </c>
      <c r="C319" s="4">
        <f>C311/C312</f>
        <v>0.5</v>
      </c>
    </row>
    <row r="320" spans="1:78" x14ac:dyDescent="0.25">
      <c r="B320" s="12">
        <f>SUM(B315:B319)</f>
        <v>1</v>
      </c>
      <c r="C320" s="12">
        <f>SUM(C315:C319)</f>
        <v>1</v>
      </c>
    </row>
    <row r="323" spans="1:139" x14ac:dyDescent="0.25">
      <c r="A323" s="11">
        <v>1</v>
      </c>
      <c r="D323">
        <f>COUNTIF(D$2:D$305,1)</f>
        <v>0</v>
      </c>
      <c r="E323">
        <f t="shared" ref="E323:BP349" si="0">COUNTIF(E$2:E$305,1)</f>
        <v>2</v>
      </c>
      <c r="F323">
        <f t="shared" si="0"/>
        <v>0</v>
      </c>
      <c r="G323">
        <f t="shared" si="0"/>
        <v>0</v>
      </c>
      <c r="H323">
        <f t="shared" si="0"/>
        <v>0</v>
      </c>
      <c r="I323">
        <f t="shared" si="0"/>
        <v>2</v>
      </c>
      <c r="J323">
        <f t="shared" si="0"/>
        <v>0</v>
      </c>
      <c r="K323">
        <f t="shared" si="0"/>
        <v>0</v>
      </c>
      <c r="S323">
        <f t="shared" si="0"/>
        <v>1</v>
      </c>
      <c r="T323">
        <f t="shared" si="0"/>
        <v>0</v>
      </c>
      <c r="U323">
        <f t="shared" si="0"/>
        <v>0</v>
      </c>
      <c r="V323">
        <f t="shared" si="0"/>
        <v>0</v>
      </c>
      <c r="W323">
        <f t="shared" si="0"/>
        <v>0</v>
      </c>
      <c r="X323">
        <f t="shared" si="0"/>
        <v>0</v>
      </c>
      <c r="Y323">
        <f t="shared" si="0"/>
        <v>0</v>
      </c>
      <c r="Z323">
        <f t="shared" si="0"/>
        <v>0</v>
      </c>
      <c r="AA323">
        <f t="shared" si="0"/>
        <v>1</v>
      </c>
      <c r="AB323">
        <f t="shared" si="0"/>
        <v>0</v>
      </c>
      <c r="AC323">
        <f t="shared" si="0"/>
        <v>0</v>
      </c>
      <c r="AD323">
        <f t="shared" si="0"/>
        <v>0</v>
      </c>
      <c r="AE323">
        <f t="shared" si="0"/>
        <v>0</v>
      </c>
      <c r="AF323">
        <f t="shared" si="0"/>
        <v>0</v>
      </c>
      <c r="AG323">
        <f t="shared" si="0"/>
        <v>0</v>
      </c>
      <c r="AH323">
        <f t="shared" si="0"/>
        <v>0</v>
      </c>
      <c r="AJ323">
        <f t="shared" si="0"/>
        <v>0</v>
      </c>
      <c r="AL323" s="16">
        <f t="shared" si="0"/>
        <v>0</v>
      </c>
      <c r="AM323" s="13">
        <f t="shared" si="0"/>
        <v>3</v>
      </c>
      <c r="AN323">
        <f t="shared" si="0"/>
        <v>3</v>
      </c>
      <c r="AP323">
        <f t="shared" si="0"/>
        <v>4</v>
      </c>
      <c r="AQ323">
        <f t="shared" si="0"/>
        <v>0</v>
      </c>
      <c r="AR323">
        <f t="shared" si="0"/>
        <v>0</v>
      </c>
      <c r="AS323">
        <f t="shared" si="0"/>
        <v>0</v>
      </c>
      <c r="AT323">
        <f t="shared" si="0"/>
        <v>1</v>
      </c>
      <c r="AU323">
        <f t="shared" si="0"/>
        <v>2</v>
      </c>
      <c r="AV323">
        <f t="shared" si="0"/>
        <v>0</v>
      </c>
      <c r="AW323">
        <f t="shared" si="0"/>
        <v>2</v>
      </c>
      <c r="AX323">
        <f t="shared" si="0"/>
        <v>1</v>
      </c>
      <c r="AY323">
        <f t="shared" si="0"/>
        <v>1</v>
      </c>
      <c r="AZ323">
        <f t="shared" si="0"/>
        <v>0</v>
      </c>
      <c r="BA323">
        <f t="shared" si="0"/>
        <v>2</v>
      </c>
      <c r="BB323">
        <f t="shared" si="0"/>
        <v>1</v>
      </c>
      <c r="BC323">
        <f t="shared" si="0"/>
        <v>1</v>
      </c>
      <c r="BD323">
        <f t="shared" si="0"/>
        <v>1</v>
      </c>
      <c r="BE323">
        <f t="shared" si="0"/>
        <v>1</v>
      </c>
      <c r="BF323">
        <f t="shared" si="0"/>
        <v>0</v>
      </c>
      <c r="BG323">
        <f t="shared" si="0"/>
        <v>2</v>
      </c>
      <c r="BH323">
        <f t="shared" si="0"/>
        <v>0</v>
      </c>
      <c r="BI323">
        <f t="shared" si="0"/>
        <v>0</v>
      </c>
      <c r="BJ323">
        <f t="shared" si="0"/>
        <v>3</v>
      </c>
      <c r="BL323">
        <f t="shared" si="0"/>
        <v>4</v>
      </c>
      <c r="BM323">
        <f t="shared" si="0"/>
        <v>0</v>
      </c>
      <c r="BN323">
        <f t="shared" si="0"/>
        <v>4</v>
      </c>
      <c r="BO323">
        <f t="shared" si="0"/>
        <v>4</v>
      </c>
      <c r="BP323">
        <f t="shared" si="0"/>
        <v>1</v>
      </c>
      <c r="BQ323">
        <f t="shared" ref="BQ323:EB323" si="1">COUNTIF(BQ$2:BQ$305,1)</f>
        <v>0</v>
      </c>
      <c r="BT323">
        <f t="shared" si="1"/>
        <v>1</v>
      </c>
      <c r="BU323">
        <f t="shared" si="1"/>
        <v>1</v>
      </c>
      <c r="BV323">
        <f t="shared" si="1"/>
        <v>0</v>
      </c>
      <c r="CA323">
        <f t="shared" si="1"/>
        <v>1</v>
      </c>
      <c r="CB323">
        <f t="shared" si="1"/>
        <v>1</v>
      </c>
      <c r="CC323">
        <f t="shared" si="1"/>
        <v>3</v>
      </c>
      <c r="CD323">
        <f t="shared" si="1"/>
        <v>3</v>
      </c>
      <c r="CE323">
        <f t="shared" si="1"/>
        <v>1</v>
      </c>
      <c r="CF323">
        <f t="shared" si="1"/>
        <v>0</v>
      </c>
      <c r="CG323">
        <f t="shared" si="1"/>
        <v>2</v>
      </c>
      <c r="CH323">
        <f t="shared" si="1"/>
        <v>0</v>
      </c>
      <c r="CI323">
        <f t="shared" si="1"/>
        <v>1</v>
      </c>
      <c r="CL323">
        <f t="shared" si="1"/>
        <v>4</v>
      </c>
      <c r="CM323">
        <f t="shared" si="1"/>
        <v>0</v>
      </c>
      <c r="CN323">
        <f t="shared" si="1"/>
        <v>0</v>
      </c>
      <c r="CO323">
        <f t="shared" si="1"/>
        <v>0</v>
      </c>
      <c r="CP323">
        <f t="shared" si="1"/>
        <v>4</v>
      </c>
      <c r="CQ323">
        <f t="shared" si="1"/>
        <v>0</v>
      </c>
      <c r="CR323">
        <f t="shared" si="1"/>
        <v>0</v>
      </c>
      <c r="CS323">
        <f t="shared" si="1"/>
        <v>0</v>
      </c>
      <c r="CT323" s="16">
        <f>COUNTIF(CT$2:CT$305,13)</f>
        <v>1</v>
      </c>
      <c r="CU323" s="16">
        <f t="shared" ref="CU323:DC323" si="2">COUNTIF(CU$2:CU$305,13)</f>
        <v>0</v>
      </c>
      <c r="CV323" s="16">
        <f t="shared" si="2"/>
        <v>0</v>
      </c>
      <c r="CW323" s="16">
        <f t="shared" si="2"/>
        <v>0</v>
      </c>
      <c r="CX323" s="16">
        <f t="shared" si="2"/>
        <v>0</v>
      </c>
      <c r="CY323" s="16">
        <f t="shared" si="2"/>
        <v>0</v>
      </c>
      <c r="CZ323" s="16">
        <f t="shared" si="2"/>
        <v>0</v>
      </c>
      <c r="DA323" s="16">
        <f t="shared" si="2"/>
        <v>1</v>
      </c>
      <c r="DB323" s="16">
        <f t="shared" si="2"/>
        <v>1</v>
      </c>
      <c r="DC323" s="16">
        <f t="shared" si="2"/>
        <v>0</v>
      </c>
      <c r="DD323">
        <f t="shared" si="1"/>
        <v>3</v>
      </c>
      <c r="DE323">
        <f t="shared" si="1"/>
        <v>3</v>
      </c>
      <c r="DF323">
        <f t="shared" si="1"/>
        <v>3</v>
      </c>
      <c r="DG323">
        <f t="shared" si="1"/>
        <v>1</v>
      </c>
      <c r="DH323">
        <f t="shared" si="1"/>
        <v>0</v>
      </c>
      <c r="DI323">
        <f t="shared" si="1"/>
        <v>0</v>
      </c>
      <c r="DJ323">
        <f t="shared" si="1"/>
        <v>2</v>
      </c>
      <c r="DK323">
        <f t="shared" si="1"/>
        <v>0</v>
      </c>
      <c r="DO323" s="13">
        <f>COUNTIF(DO$2:DO$305,5)</f>
        <v>1</v>
      </c>
      <c r="DP323" s="13">
        <f t="shared" ref="DP323:DQ323" si="3">COUNTIF(DP$2:DP$305,5)</f>
        <v>1</v>
      </c>
      <c r="DQ323" s="13">
        <f t="shared" si="3"/>
        <v>1</v>
      </c>
      <c r="DR323" s="13">
        <f>COUNTIF(DR$2:DR$305,6)</f>
        <v>1</v>
      </c>
      <c r="DS323">
        <f t="shared" si="1"/>
        <v>0</v>
      </c>
      <c r="DT323">
        <f t="shared" si="1"/>
        <v>2</v>
      </c>
      <c r="DU323">
        <f t="shared" si="1"/>
        <v>2</v>
      </c>
      <c r="DV323">
        <f t="shared" si="1"/>
        <v>0</v>
      </c>
      <c r="DW323">
        <f t="shared" si="1"/>
        <v>1</v>
      </c>
      <c r="DX323">
        <f t="shared" si="1"/>
        <v>0</v>
      </c>
      <c r="DY323">
        <f t="shared" si="1"/>
        <v>1</v>
      </c>
      <c r="DZ323">
        <f t="shared" si="1"/>
        <v>3</v>
      </c>
      <c r="EA323">
        <f t="shared" si="1"/>
        <v>1</v>
      </c>
      <c r="EB323">
        <f t="shared" si="1"/>
        <v>0</v>
      </c>
      <c r="EC323">
        <f t="shared" ref="EC323:EI323" si="4">COUNTIF(EC$2:EC$305,1)</f>
        <v>0</v>
      </c>
      <c r="ED323">
        <f t="shared" si="4"/>
        <v>0</v>
      </c>
      <c r="EE323">
        <f t="shared" si="4"/>
        <v>3</v>
      </c>
      <c r="EF323">
        <f t="shared" si="4"/>
        <v>0</v>
      </c>
      <c r="EH323">
        <f t="shared" si="4"/>
        <v>3</v>
      </c>
      <c r="EI323">
        <f t="shared" si="4"/>
        <v>4</v>
      </c>
    </row>
    <row r="324" spans="1:139" x14ac:dyDescent="0.25">
      <c r="A324" s="11">
        <v>2</v>
      </c>
      <c r="D324">
        <f>COUNTIF(D$2:D$305,2)</f>
        <v>0</v>
      </c>
      <c r="E324">
        <f t="shared" ref="E324:BP350" si="5">COUNTIF(E$2:E$305,2)</f>
        <v>1</v>
      </c>
      <c r="F324">
        <f t="shared" si="5"/>
        <v>2</v>
      </c>
      <c r="G324">
        <f t="shared" si="5"/>
        <v>2</v>
      </c>
      <c r="H324">
        <f t="shared" si="5"/>
        <v>1</v>
      </c>
      <c r="I324">
        <f t="shared" si="5"/>
        <v>0</v>
      </c>
      <c r="J324">
        <f t="shared" si="5"/>
        <v>4</v>
      </c>
      <c r="K324">
        <f t="shared" si="5"/>
        <v>0</v>
      </c>
      <c r="S324">
        <f t="shared" si="5"/>
        <v>2</v>
      </c>
      <c r="T324">
        <f t="shared" si="5"/>
        <v>0</v>
      </c>
      <c r="U324">
        <f t="shared" si="5"/>
        <v>0</v>
      </c>
      <c r="V324">
        <f t="shared" si="5"/>
        <v>0</v>
      </c>
      <c r="W324">
        <f t="shared" si="5"/>
        <v>0</v>
      </c>
      <c r="X324">
        <f t="shared" si="5"/>
        <v>0</v>
      </c>
      <c r="Y324">
        <f t="shared" si="5"/>
        <v>0</v>
      </c>
      <c r="Z324">
        <f t="shared" si="5"/>
        <v>0</v>
      </c>
      <c r="AA324">
        <f t="shared" si="5"/>
        <v>0</v>
      </c>
      <c r="AB324">
        <f t="shared" si="5"/>
        <v>0</v>
      </c>
      <c r="AC324">
        <f t="shared" si="5"/>
        <v>0</v>
      </c>
      <c r="AD324">
        <f t="shared" si="5"/>
        <v>0</v>
      </c>
      <c r="AE324">
        <f t="shared" si="5"/>
        <v>0</v>
      </c>
      <c r="AF324">
        <f t="shared" si="5"/>
        <v>0</v>
      </c>
      <c r="AG324">
        <f t="shared" si="5"/>
        <v>0</v>
      </c>
      <c r="AH324">
        <f t="shared" si="5"/>
        <v>0</v>
      </c>
      <c r="AJ324">
        <f t="shared" si="5"/>
        <v>0</v>
      </c>
      <c r="AL324" s="16">
        <f t="shared" si="5"/>
        <v>3</v>
      </c>
      <c r="AM324" s="13">
        <f>COUNTIF(AM$2:AM$305,5)</f>
        <v>0</v>
      </c>
      <c r="AN324">
        <f t="shared" si="5"/>
        <v>1</v>
      </c>
      <c r="AP324">
        <f t="shared" si="5"/>
        <v>0</v>
      </c>
      <c r="AQ324">
        <f t="shared" si="5"/>
        <v>0</v>
      </c>
      <c r="AR324">
        <f t="shared" si="5"/>
        <v>0</v>
      </c>
      <c r="AS324">
        <f t="shared" si="5"/>
        <v>0</v>
      </c>
      <c r="AT324">
        <f t="shared" si="5"/>
        <v>0</v>
      </c>
      <c r="AU324">
        <f t="shared" si="5"/>
        <v>0</v>
      </c>
      <c r="AV324">
        <f t="shared" si="5"/>
        <v>0</v>
      </c>
      <c r="AW324">
        <f t="shared" si="5"/>
        <v>0</v>
      </c>
      <c r="AX324">
        <f t="shared" si="5"/>
        <v>0</v>
      </c>
      <c r="AY324">
        <f t="shared" si="5"/>
        <v>0</v>
      </c>
      <c r="AZ324">
        <f t="shared" si="5"/>
        <v>0</v>
      </c>
      <c r="BA324">
        <f t="shared" si="5"/>
        <v>0</v>
      </c>
      <c r="BB324">
        <f t="shared" si="5"/>
        <v>0</v>
      </c>
      <c r="BC324">
        <f t="shared" si="5"/>
        <v>0</v>
      </c>
      <c r="BD324">
        <f t="shared" si="5"/>
        <v>0</v>
      </c>
      <c r="BE324">
        <f t="shared" si="5"/>
        <v>0</v>
      </c>
      <c r="BF324">
        <f t="shared" si="5"/>
        <v>0</v>
      </c>
      <c r="BG324">
        <f t="shared" si="5"/>
        <v>0</v>
      </c>
      <c r="BH324">
        <f t="shared" si="5"/>
        <v>0</v>
      </c>
      <c r="BI324">
        <f t="shared" si="5"/>
        <v>0</v>
      </c>
      <c r="BJ324">
        <f t="shared" si="5"/>
        <v>0</v>
      </c>
      <c r="BL324">
        <f t="shared" si="5"/>
        <v>0</v>
      </c>
      <c r="BM324">
        <f t="shared" si="5"/>
        <v>0</v>
      </c>
      <c r="BN324">
        <f t="shared" si="5"/>
        <v>0</v>
      </c>
      <c r="BO324">
        <f t="shared" si="5"/>
        <v>0</v>
      </c>
      <c r="BP324">
        <f t="shared" si="5"/>
        <v>0</v>
      </c>
      <c r="BQ324">
        <f t="shared" ref="BQ324:EB324" si="6">COUNTIF(BQ$2:BQ$305,2)</f>
        <v>0</v>
      </c>
      <c r="BT324">
        <f t="shared" si="6"/>
        <v>1</v>
      </c>
      <c r="BU324">
        <f t="shared" si="6"/>
        <v>1</v>
      </c>
      <c r="BV324">
        <f t="shared" si="6"/>
        <v>0</v>
      </c>
      <c r="CA324">
        <f t="shared" si="6"/>
        <v>0</v>
      </c>
      <c r="CB324">
        <f t="shared" si="6"/>
        <v>0</v>
      </c>
      <c r="CC324">
        <f t="shared" si="6"/>
        <v>0</v>
      </c>
      <c r="CD324">
        <f t="shared" si="6"/>
        <v>0</v>
      </c>
      <c r="CE324">
        <f t="shared" si="6"/>
        <v>0</v>
      </c>
      <c r="CF324">
        <f t="shared" si="6"/>
        <v>0</v>
      </c>
      <c r="CG324">
        <f t="shared" si="6"/>
        <v>0</v>
      </c>
      <c r="CH324">
        <f t="shared" si="6"/>
        <v>0</v>
      </c>
      <c r="CI324">
        <f t="shared" si="6"/>
        <v>0</v>
      </c>
      <c r="CL324">
        <f t="shared" si="6"/>
        <v>0</v>
      </c>
      <c r="CM324">
        <f t="shared" si="6"/>
        <v>0</v>
      </c>
      <c r="CN324">
        <f t="shared" si="6"/>
        <v>0</v>
      </c>
      <c r="CO324">
        <f t="shared" si="6"/>
        <v>0</v>
      </c>
      <c r="CP324">
        <f t="shared" si="6"/>
        <v>0</v>
      </c>
      <c r="CQ324">
        <f t="shared" si="6"/>
        <v>0</v>
      </c>
      <c r="CR324">
        <f t="shared" si="6"/>
        <v>0</v>
      </c>
      <c r="CS324">
        <f t="shared" si="6"/>
        <v>0</v>
      </c>
      <c r="CT324" s="16">
        <f>COUNTIF(CT$2:CT$305,14)</f>
        <v>2</v>
      </c>
      <c r="CU324" s="16">
        <f t="shared" ref="CU324:DC324" si="7">COUNTIF(CU$2:CU$305,14)</f>
        <v>0</v>
      </c>
      <c r="CV324" s="16">
        <f t="shared" si="7"/>
        <v>2</v>
      </c>
      <c r="CW324" s="16">
        <f t="shared" si="7"/>
        <v>2</v>
      </c>
      <c r="CX324" s="16">
        <f t="shared" si="7"/>
        <v>2</v>
      </c>
      <c r="CY324" s="16">
        <f t="shared" si="7"/>
        <v>2</v>
      </c>
      <c r="CZ324" s="16">
        <f t="shared" si="7"/>
        <v>2</v>
      </c>
      <c r="DA324" s="16">
        <f t="shared" si="7"/>
        <v>1</v>
      </c>
      <c r="DB324" s="16">
        <f t="shared" si="7"/>
        <v>2</v>
      </c>
      <c r="DC324" s="16">
        <f t="shared" si="7"/>
        <v>2</v>
      </c>
      <c r="DD324">
        <f t="shared" si="6"/>
        <v>0</v>
      </c>
      <c r="DE324">
        <f t="shared" si="6"/>
        <v>0</v>
      </c>
      <c r="DF324">
        <f t="shared" si="6"/>
        <v>0</v>
      </c>
      <c r="DG324">
        <f t="shared" si="6"/>
        <v>0</v>
      </c>
      <c r="DH324">
        <f t="shared" si="6"/>
        <v>0</v>
      </c>
      <c r="DI324">
        <f t="shared" si="6"/>
        <v>0</v>
      </c>
      <c r="DJ324">
        <f t="shared" si="6"/>
        <v>0</v>
      </c>
      <c r="DK324">
        <f t="shared" si="6"/>
        <v>0</v>
      </c>
      <c r="DO324" s="13">
        <f>COUNTIF(DO$2:DO$305,6)</f>
        <v>1</v>
      </c>
      <c r="DP324" s="13">
        <f t="shared" ref="DP324:DQ324" si="8">COUNTIF(DP$2:DP$305,6)</f>
        <v>0</v>
      </c>
      <c r="DQ324" s="13">
        <f t="shared" si="8"/>
        <v>1</v>
      </c>
      <c r="DR324" s="13">
        <f>COUNTIF(DR$2:DR$305,7)</f>
        <v>1</v>
      </c>
      <c r="DS324">
        <f t="shared" si="6"/>
        <v>0</v>
      </c>
      <c r="DT324">
        <f t="shared" si="6"/>
        <v>0</v>
      </c>
      <c r="DU324">
        <f t="shared" si="6"/>
        <v>0</v>
      </c>
      <c r="DV324">
        <f t="shared" si="6"/>
        <v>0</v>
      </c>
      <c r="DW324">
        <f t="shared" si="6"/>
        <v>0</v>
      </c>
      <c r="DX324">
        <f t="shared" si="6"/>
        <v>0</v>
      </c>
      <c r="DY324">
        <f t="shared" si="6"/>
        <v>0</v>
      </c>
      <c r="DZ324">
        <f t="shared" si="6"/>
        <v>0</v>
      </c>
      <c r="EA324">
        <f t="shared" si="6"/>
        <v>0</v>
      </c>
      <c r="EB324">
        <f t="shared" si="6"/>
        <v>0</v>
      </c>
      <c r="EC324">
        <f t="shared" ref="EC324:EI324" si="9">COUNTIF(EC$2:EC$305,2)</f>
        <v>0</v>
      </c>
      <c r="ED324">
        <f t="shared" si="9"/>
        <v>0</v>
      </c>
      <c r="EE324">
        <f t="shared" si="9"/>
        <v>0</v>
      </c>
      <c r="EF324">
        <f t="shared" si="9"/>
        <v>0</v>
      </c>
      <c r="EH324">
        <f t="shared" si="9"/>
        <v>1</v>
      </c>
      <c r="EI324">
        <f t="shared" si="9"/>
        <v>0</v>
      </c>
    </row>
    <row r="325" spans="1:139" x14ac:dyDescent="0.25">
      <c r="A325" s="11">
        <v>3</v>
      </c>
      <c r="D325">
        <f>COUNTIF(D$2:D$305,3)</f>
        <v>2</v>
      </c>
      <c r="E325">
        <f t="shared" ref="E325:BP351" si="10">COUNTIF(E$2:E$305,3)</f>
        <v>1</v>
      </c>
      <c r="F325">
        <f t="shared" si="10"/>
        <v>1</v>
      </c>
      <c r="G325">
        <f t="shared" si="10"/>
        <v>1</v>
      </c>
      <c r="H325">
        <f t="shared" si="10"/>
        <v>2</v>
      </c>
      <c r="I325">
        <f t="shared" si="10"/>
        <v>0</v>
      </c>
      <c r="J325">
        <f t="shared" si="10"/>
        <v>0</v>
      </c>
      <c r="K325">
        <f t="shared" si="10"/>
        <v>0</v>
      </c>
      <c r="S325">
        <f t="shared" si="10"/>
        <v>1</v>
      </c>
      <c r="T325">
        <f t="shared" si="10"/>
        <v>0</v>
      </c>
      <c r="U325">
        <f t="shared" si="10"/>
        <v>0</v>
      </c>
      <c r="V325">
        <f t="shared" si="10"/>
        <v>0</v>
      </c>
      <c r="W325">
        <f t="shared" si="10"/>
        <v>0</v>
      </c>
      <c r="X325">
        <f t="shared" si="10"/>
        <v>0</v>
      </c>
      <c r="Y325">
        <f t="shared" si="10"/>
        <v>0</v>
      </c>
      <c r="Z325">
        <f t="shared" si="10"/>
        <v>0</v>
      </c>
      <c r="AA325">
        <f t="shared" si="10"/>
        <v>0</v>
      </c>
      <c r="AB325">
        <f t="shared" si="10"/>
        <v>0</v>
      </c>
      <c r="AC325">
        <f t="shared" si="10"/>
        <v>0</v>
      </c>
      <c r="AD325">
        <f t="shared" si="10"/>
        <v>0</v>
      </c>
      <c r="AE325">
        <f t="shared" si="10"/>
        <v>0</v>
      </c>
      <c r="AF325">
        <f t="shared" si="10"/>
        <v>0</v>
      </c>
      <c r="AG325">
        <f t="shared" si="10"/>
        <v>0</v>
      </c>
      <c r="AH325">
        <f t="shared" si="10"/>
        <v>0</v>
      </c>
      <c r="AJ325">
        <f t="shared" si="10"/>
        <v>0</v>
      </c>
      <c r="AL325" s="16">
        <f t="shared" si="10"/>
        <v>0</v>
      </c>
      <c r="AM325" s="13">
        <f>COUNTIF(AM$2:AM$305,6)</f>
        <v>1</v>
      </c>
      <c r="AN325">
        <f t="shared" si="10"/>
        <v>0</v>
      </c>
      <c r="AP325">
        <f t="shared" si="10"/>
        <v>0</v>
      </c>
      <c r="AQ325">
        <f t="shared" si="10"/>
        <v>0</v>
      </c>
      <c r="AR325">
        <f t="shared" si="10"/>
        <v>0</v>
      </c>
      <c r="AS325">
        <f t="shared" si="10"/>
        <v>0</v>
      </c>
      <c r="AT325">
        <f t="shared" si="10"/>
        <v>0</v>
      </c>
      <c r="AU325">
        <f t="shared" si="10"/>
        <v>0</v>
      </c>
      <c r="AV325">
        <f t="shared" si="10"/>
        <v>0</v>
      </c>
      <c r="AW325">
        <f t="shared" si="10"/>
        <v>0</v>
      </c>
      <c r="AX325">
        <f t="shared" si="10"/>
        <v>0</v>
      </c>
      <c r="AY325">
        <f t="shared" si="10"/>
        <v>0</v>
      </c>
      <c r="AZ325">
        <f t="shared" si="10"/>
        <v>0</v>
      </c>
      <c r="BA325">
        <f t="shared" si="10"/>
        <v>0</v>
      </c>
      <c r="BB325">
        <f t="shared" si="10"/>
        <v>0</v>
      </c>
      <c r="BC325">
        <f t="shared" si="10"/>
        <v>0</v>
      </c>
      <c r="BD325">
        <f t="shared" si="10"/>
        <v>0</v>
      </c>
      <c r="BE325">
        <f t="shared" si="10"/>
        <v>0</v>
      </c>
      <c r="BF325">
        <f t="shared" si="10"/>
        <v>0</v>
      </c>
      <c r="BG325">
        <f t="shared" si="10"/>
        <v>0</v>
      </c>
      <c r="BH325">
        <f t="shared" si="10"/>
        <v>0</v>
      </c>
      <c r="BI325">
        <f t="shared" si="10"/>
        <v>0</v>
      </c>
      <c r="BJ325">
        <f t="shared" si="10"/>
        <v>0</v>
      </c>
      <c r="BL325">
        <f t="shared" si="10"/>
        <v>0</v>
      </c>
      <c r="BM325">
        <f t="shared" si="10"/>
        <v>0</v>
      </c>
      <c r="BN325">
        <f t="shared" si="10"/>
        <v>0</v>
      </c>
      <c r="BO325">
        <f t="shared" si="10"/>
        <v>0</v>
      </c>
      <c r="BP325">
        <f t="shared" si="10"/>
        <v>0</v>
      </c>
      <c r="BQ325">
        <f t="shared" ref="BQ325:EB325" si="11">COUNTIF(BQ$2:BQ$305,3)</f>
        <v>0</v>
      </c>
      <c r="BT325">
        <f t="shared" si="11"/>
        <v>0</v>
      </c>
      <c r="BU325">
        <f t="shared" si="11"/>
        <v>0</v>
      </c>
      <c r="BV325">
        <f t="shared" si="11"/>
        <v>2</v>
      </c>
      <c r="CA325">
        <f t="shared" si="11"/>
        <v>0</v>
      </c>
      <c r="CB325">
        <f t="shared" si="11"/>
        <v>0</v>
      </c>
      <c r="CC325">
        <f t="shared" si="11"/>
        <v>0</v>
      </c>
      <c r="CD325">
        <f t="shared" si="11"/>
        <v>0</v>
      </c>
      <c r="CE325">
        <f t="shared" si="11"/>
        <v>0</v>
      </c>
      <c r="CF325">
        <f t="shared" si="11"/>
        <v>0</v>
      </c>
      <c r="CG325">
        <f t="shared" si="11"/>
        <v>0</v>
      </c>
      <c r="CH325">
        <f t="shared" si="11"/>
        <v>0</v>
      </c>
      <c r="CI325">
        <f t="shared" si="11"/>
        <v>0</v>
      </c>
      <c r="CL325">
        <f t="shared" si="11"/>
        <v>0</v>
      </c>
      <c r="CM325">
        <f t="shared" si="11"/>
        <v>0</v>
      </c>
      <c r="CN325">
        <f t="shared" si="11"/>
        <v>0</v>
      </c>
      <c r="CO325">
        <f t="shared" si="11"/>
        <v>0</v>
      </c>
      <c r="CP325">
        <f t="shared" si="11"/>
        <v>0</v>
      </c>
      <c r="CQ325">
        <f t="shared" si="11"/>
        <v>0</v>
      </c>
      <c r="CR325">
        <f t="shared" si="11"/>
        <v>0</v>
      </c>
      <c r="CS325">
        <f t="shared" si="11"/>
        <v>0</v>
      </c>
      <c r="CT325" s="16">
        <f>COUNTIF(CT$2:CT$305,15)</f>
        <v>0</v>
      </c>
      <c r="CU325" s="16">
        <f t="shared" ref="CU325:DC325" si="12">COUNTIF(CU$2:CU$305,15)</f>
        <v>3</v>
      </c>
      <c r="CV325" s="16">
        <f t="shared" si="12"/>
        <v>1</v>
      </c>
      <c r="CW325" s="16">
        <f t="shared" si="12"/>
        <v>0</v>
      </c>
      <c r="CX325" s="16">
        <f t="shared" si="12"/>
        <v>1</v>
      </c>
      <c r="CY325" s="16">
        <f t="shared" si="12"/>
        <v>0</v>
      </c>
      <c r="CZ325" s="16">
        <f t="shared" si="12"/>
        <v>1</v>
      </c>
      <c r="DA325" s="16">
        <f t="shared" si="12"/>
        <v>2</v>
      </c>
      <c r="DB325" s="16">
        <f t="shared" si="12"/>
        <v>0</v>
      </c>
      <c r="DC325" s="16">
        <f t="shared" si="12"/>
        <v>2</v>
      </c>
      <c r="DD325">
        <f t="shared" si="11"/>
        <v>0</v>
      </c>
      <c r="DE325">
        <f t="shared" si="11"/>
        <v>0</v>
      </c>
      <c r="DF325">
        <f t="shared" si="11"/>
        <v>0</v>
      </c>
      <c r="DG325">
        <f t="shared" si="11"/>
        <v>0</v>
      </c>
      <c r="DH325">
        <f t="shared" si="11"/>
        <v>0</v>
      </c>
      <c r="DI325">
        <f t="shared" si="11"/>
        <v>0</v>
      </c>
      <c r="DJ325">
        <f t="shared" si="11"/>
        <v>0</v>
      </c>
      <c r="DK325">
        <f t="shared" si="11"/>
        <v>0</v>
      </c>
      <c r="DO325" s="13">
        <f>COUNTIF(DO$2:DO$305,7)</f>
        <v>1</v>
      </c>
      <c r="DP325" s="13">
        <f t="shared" ref="DP325:DQ325" si="13">COUNTIF(DP$2:DP$305,7)</f>
        <v>2</v>
      </c>
      <c r="DQ325" s="13">
        <f t="shared" si="13"/>
        <v>1</v>
      </c>
      <c r="DR325" s="13">
        <f>COUNTIF(DR$2:DR$305,8)</f>
        <v>0</v>
      </c>
      <c r="DS325">
        <f t="shared" si="11"/>
        <v>0</v>
      </c>
      <c r="DT325">
        <f t="shared" si="11"/>
        <v>0</v>
      </c>
      <c r="DU325">
        <f t="shared" si="11"/>
        <v>0</v>
      </c>
      <c r="DV325">
        <f t="shared" si="11"/>
        <v>0</v>
      </c>
      <c r="DW325">
        <f t="shared" si="11"/>
        <v>0</v>
      </c>
      <c r="DX325">
        <f t="shared" si="11"/>
        <v>0</v>
      </c>
      <c r="DY325">
        <f t="shared" si="11"/>
        <v>0</v>
      </c>
      <c r="DZ325">
        <f t="shared" si="11"/>
        <v>0</v>
      </c>
      <c r="EA325">
        <f t="shared" si="11"/>
        <v>0</v>
      </c>
      <c r="EB325">
        <f t="shared" si="11"/>
        <v>0</v>
      </c>
      <c r="EC325">
        <f t="shared" ref="EC325:EI325" si="14">COUNTIF(EC$2:EC$305,3)</f>
        <v>0</v>
      </c>
      <c r="ED325">
        <f t="shared" si="14"/>
        <v>0</v>
      </c>
      <c r="EE325">
        <f t="shared" si="14"/>
        <v>0</v>
      </c>
      <c r="EF325">
        <f t="shared" si="14"/>
        <v>1</v>
      </c>
      <c r="EH325">
        <f t="shared" si="14"/>
        <v>0</v>
      </c>
      <c r="EI325">
        <f t="shared" si="14"/>
        <v>0</v>
      </c>
    </row>
    <row r="326" spans="1:139" x14ac:dyDescent="0.25">
      <c r="A326" s="11">
        <v>4</v>
      </c>
      <c r="D326">
        <f>COUNTIF(D$2:D$305,4)</f>
        <v>1</v>
      </c>
      <c r="E326">
        <f t="shared" ref="E326:BP352" si="15">COUNTIF(E$2:E$305,4)</f>
        <v>0</v>
      </c>
      <c r="F326">
        <f t="shared" si="15"/>
        <v>0</v>
      </c>
      <c r="G326">
        <f t="shared" si="15"/>
        <v>1</v>
      </c>
      <c r="H326">
        <f t="shared" si="15"/>
        <v>1</v>
      </c>
      <c r="I326">
        <f t="shared" si="15"/>
        <v>1</v>
      </c>
      <c r="J326">
        <f t="shared" si="15"/>
        <v>0</v>
      </c>
      <c r="K326">
        <f t="shared" si="15"/>
        <v>0</v>
      </c>
      <c r="S326">
        <f t="shared" si="15"/>
        <v>0</v>
      </c>
      <c r="T326">
        <f t="shared" si="15"/>
        <v>0</v>
      </c>
      <c r="U326">
        <f t="shared" si="15"/>
        <v>0</v>
      </c>
      <c r="V326">
        <f t="shared" si="15"/>
        <v>0</v>
      </c>
      <c r="W326">
        <f t="shared" si="15"/>
        <v>0</v>
      </c>
      <c r="X326">
        <f t="shared" si="15"/>
        <v>0</v>
      </c>
      <c r="Y326">
        <f t="shared" si="15"/>
        <v>0</v>
      </c>
      <c r="Z326">
        <f t="shared" si="15"/>
        <v>0</v>
      </c>
      <c r="AA326">
        <f t="shared" si="15"/>
        <v>0</v>
      </c>
      <c r="AB326">
        <f t="shared" si="15"/>
        <v>0</v>
      </c>
      <c r="AC326">
        <f t="shared" si="15"/>
        <v>0</v>
      </c>
      <c r="AD326">
        <f t="shared" si="15"/>
        <v>0</v>
      </c>
      <c r="AE326">
        <f t="shared" si="15"/>
        <v>0</v>
      </c>
      <c r="AF326">
        <f t="shared" si="15"/>
        <v>0</v>
      </c>
      <c r="AG326">
        <f t="shared" si="15"/>
        <v>0</v>
      </c>
      <c r="AH326">
        <f t="shared" si="15"/>
        <v>0</v>
      </c>
      <c r="AJ326">
        <f t="shared" si="15"/>
        <v>0</v>
      </c>
      <c r="AL326" s="16">
        <f t="shared" si="15"/>
        <v>0</v>
      </c>
      <c r="AM326" s="13">
        <f>COUNTIF(AM$2:AM$305,7)</f>
        <v>0</v>
      </c>
      <c r="AN326">
        <f t="shared" si="15"/>
        <v>0</v>
      </c>
      <c r="AP326">
        <f t="shared" si="15"/>
        <v>0</v>
      </c>
      <c r="AQ326">
        <f t="shared" si="15"/>
        <v>0</v>
      </c>
      <c r="AR326">
        <f t="shared" si="15"/>
        <v>0</v>
      </c>
      <c r="AS326">
        <f t="shared" si="15"/>
        <v>0</v>
      </c>
      <c r="AT326">
        <f t="shared" si="15"/>
        <v>0</v>
      </c>
      <c r="AU326">
        <f t="shared" si="15"/>
        <v>0</v>
      </c>
      <c r="AV326">
        <f t="shared" si="15"/>
        <v>0</v>
      </c>
      <c r="AW326">
        <f t="shared" si="15"/>
        <v>0</v>
      </c>
      <c r="AX326">
        <f t="shared" si="15"/>
        <v>0</v>
      </c>
      <c r="AY326">
        <f t="shared" si="15"/>
        <v>0</v>
      </c>
      <c r="AZ326">
        <f t="shared" si="15"/>
        <v>0</v>
      </c>
      <c r="BA326">
        <f t="shared" si="15"/>
        <v>0</v>
      </c>
      <c r="BB326">
        <f t="shared" si="15"/>
        <v>0</v>
      </c>
      <c r="BC326">
        <f t="shared" si="15"/>
        <v>0</v>
      </c>
      <c r="BD326">
        <f t="shared" si="15"/>
        <v>0</v>
      </c>
      <c r="BE326">
        <f t="shared" si="15"/>
        <v>0</v>
      </c>
      <c r="BF326">
        <f t="shared" si="15"/>
        <v>0</v>
      </c>
      <c r="BG326">
        <f t="shared" si="15"/>
        <v>0</v>
      </c>
      <c r="BH326">
        <f t="shared" si="15"/>
        <v>0</v>
      </c>
      <c r="BI326">
        <f t="shared" si="15"/>
        <v>0</v>
      </c>
      <c r="BJ326">
        <f t="shared" si="15"/>
        <v>0</v>
      </c>
      <c r="BL326">
        <f t="shared" si="15"/>
        <v>0</v>
      </c>
      <c r="BM326">
        <f t="shared" si="15"/>
        <v>0</v>
      </c>
      <c r="BN326">
        <f t="shared" si="15"/>
        <v>0</v>
      </c>
      <c r="BO326">
        <f t="shared" si="15"/>
        <v>0</v>
      </c>
      <c r="BP326">
        <f t="shared" si="15"/>
        <v>0</v>
      </c>
      <c r="BQ326">
        <f t="shared" ref="BQ326:EB326" si="16">COUNTIF(BQ$2:BQ$305,4)</f>
        <v>0</v>
      </c>
      <c r="BT326">
        <f t="shared" si="16"/>
        <v>0</v>
      </c>
      <c r="BU326">
        <f t="shared" si="16"/>
        <v>0</v>
      </c>
      <c r="BV326">
        <f t="shared" si="16"/>
        <v>0</v>
      </c>
      <c r="CA326">
        <f t="shared" si="16"/>
        <v>0</v>
      </c>
      <c r="CB326">
        <f t="shared" si="16"/>
        <v>0</v>
      </c>
      <c r="CC326">
        <f t="shared" si="16"/>
        <v>0</v>
      </c>
      <c r="CD326">
        <f t="shared" si="16"/>
        <v>0</v>
      </c>
      <c r="CE326">
        <f t="shared" si="16"/>
        <v>0</v>
      </c>
      <c r="CF326">
        <f t="shared" si="16"/>
        <v>0</v>
      </c>
      <c r="CG326">
        <f t="shared" si="16"/>
        <v>0</v>
      </c>
      <c r="CH326">
        <f t="shared" si="16"/>
        <v>0</v>
      </c>
      <c r="CI326">
        <f t="shared" si="16"/>
        <v>0</v>
      </c>
      <c r="CL326">
        <f t="shared" si="16"/>
        <v>0</v>
      </c>
      <c r="CM326">
        <f t="shared" si="16"/>
        <v>0</v>
      </c>
      <c r="CN326">
        <f t="shared" si="16"/>
        <v>0</v>
      </c>
      <c r="CO326">
        <f t="shared" si="16"/>
        <v>0</v>
      </c>
      <c r="CP326">
        <f t="shared" si="16"/>
        <v>0</v>
      </c>
      <c r="CQ326">
        <f t="shared" si="16"/>
        <v>0</v>
      </c>
      <c r="CR326">
        <f t="shared" si="16"/>
        <v>0</v>
      </c>
      <c r="CS326">
        <f t="shared" si="16"/>
        <v>0</v>
      </c>
      <c r="CT326" s="16">
        <f>COUNTIF(CT$2:CT$305,16)</f>
        <v>0</v>
      </c>
      <c r="CU326" s="16">
        <f t="shared" ref="CU326:DC326" si="17">COUNTIF(CU$2:CU$305,16)</f>
        <v>1</v>
      </c>
      <c r="CV326" s="16">
        <f t="shared" si="17"/>
        <v>0</v>
      </c>
      <c r="CW326" s="16">
        <f t="shared" si="17"/>
        <v>2</v>
      </c>
      <c r="CX326" s="16">
        <f t="shared" si="17"/>
        <v>1</v>
      </c>
      <c r="CY326" s="16">
        <f t="shared" si="17"/>
        <v>2</v>
      </c>
      <c r="CZ326" s="16">
        <f t="shared" si="17"/>
        <v>1</v>
      </c>
      <c r="DA326" s="16">
        <f t="shared" si="17"/>
        <v>0</v>
      </c>
      <c r="DB326" s="16">
        <f t="shared" si="17"/>
        <v>1</v>
      </c>
      <c r="DC326" s="16">
        <f t="shared" si="17"/>
        <v>0</v>
      </c>
      <c r="DD326">
        <f t="shared" si="16"/>
        <v>0</v>
      </c>
      <c r="DE326">
        <f t="shared" si="16"/>
        <v>0</v>
      </c>
      <c r="DF326">
        <f t="shared" si="16"/>
        <v>0</v>
      </c>
      <c r="DG326">
        <f t="shared" si="16"/>
        <v>0</v>
      </c>
      <c r="DH326">
        <f t="shared" si="16"/>
        <v>0</v>
      </c>
      <c r="DI326">
        <f t="shared" si="16"/>
        <v>0</v>
      </c>
      <c r="DJ326">
        <f t="shared" si="16"/>
        <v>0</v>
      </c>
      <c r="DK326">
        <f t="shared" si="16"/>
        <v>0</v>
      </c>
      <c r="DO326" s="13">
        <f>COUNTIF(DO$2:DO$305,8)</f>
        <v>1</v>
      </c>
      <c r="DP326" s="13">
        <f t="shared" ref="DP326:DQ326" si="18">COUNTIF(DP$2:DP$305,8)</f>
        <v>1</v>
      </c>
      <c r="DQ326" s="13">
        <f t="shared" si="18"/>
        <v>1</v>
      </c>
      <c r="DR326" s="13">
        <f>COUNTIF(DR$2:DR$305,9)</f>
        <v>2</v>
      </c>
      <c r="DS326">
        <f t="shared" si="16"/>
        <v>0</v>
      </c>
      <c r="DT326">
        <f t="shared" si="16"/>
        <v>0</v>
      </c>
      <c r="DU326">
        <f t="shared" si="16"/>
        <v>0</v>
      </c>
      <c r="DV326">
        <f t="shared" si="16"/>
        <v>0</v>
      </c>
      <c r="DW326">
        <f t="shared" si="16"/>
        <v>0</v>
      </c>
      <c r="DX326">
        <f t="shared" si="16"/>
        <v>0</v>
      </c>
      <c r="DY326">
        <f t="shared" si="16"/>
        <v>0</v>
      </c>
      <c r="DZ326">
        <f t="shared" si="16"/>
        <v>0</v>
      </c>
      <c r="EA326">
        <f t="shared" si="16"/>
        <v>0</v>
      </c>
      <c r="EB326">
        <f t="shared" si="16"/>
        <v>0</v>
      </c>
      <c r="EC326">
        <f t="shared" ref="EC326:EI326" si="19">COUNTIF(EC$2:EC$305,4)</f>
        <v>0</v>
      </c>
      <c r="ED326">
        <f t="shared" si="19"/>
        <v>0</v>
      </c>
      <c r="EE326">
        <f t="shared" si="19"/>
        <v>0</v>
      </c>
      <c r="EF326">
        <f t="shared" si="19"/>
        <v>0</v>
      </c>
      <c r="EH326">
        <f t="shared" si="19"/>
        <v>0</v>
      </c>
      <c r="EI326">
        <f t="shared" si="19"/>
        <v>0</v>
      </c>
    </row>
    <row r="327" spans="1:139" x14ac:dyDescent="0.25">
      <c r="A327" s="11">
        <v>5</v>
      </c>
      <c r="D327">
        <f>COUNTIF(D$2:D$305,5)</f>
        <v>1</v>
      </c>
      <c r="E327">
        <f t="shared" ref="E327:BP353" si="20">COUNTIF(E$2:E$305,5)</f>
        <v>0</v>
      </c>
      <c r="F327">
        <f t="shared" si="20"/>
        <v>0</v>
      </c>
      <c r="G327">
        <f t="shared" si="20"/>
        <v>0</v>
      </c>
      <c r="H327">
        <f t="shared" si="20"/>
        <v>0</v>
      </c>
      <c r="I327">
        <f t="shared" si="20"/>
        <v>1</v>
      </c>
      <c r="J327">
        <f t="shared" si="20"/>
        <v>0</v>
      </c>
      <c r="K327">
        <f t="shared" si="20"/>
        <v>0</v>
      </c>
      <c r="S327">
        <f t="shared" si="20"/>
        <v>0</v>
      </c>
      <c r="T327">
        <f t="shared" si="20"/>
        <v>0</v>
      </c>
      <c r="U327">
        <f t="shared" si="20"/>
        <v>0</v>
      </c>
      <c r="V327">
        <f t="shared" si="20"/>
        <v>0</v>
      </c>
      <c r="W327">
        <f t="shared" si="20"/>
        <v>0</v>
      </c>
      <c r="X327">
        <f t="shared" si="20"/>
        <v>0</v>
      </c>
      <c r="Y327">
        <f t="shared" si="20"/>
        <v>0</v>
      </c>
      <c r="Z327">
        <f t="shared" si="20"/>
        <v>0</v>
      </c>
      <c r="AA327">
        <f t="shared" si="20"/>
        <v>0</v>
      </c>
      <c r="AB327">
        <f t="shared" si="20"/>
        <v>0</v>
      </c>
      <c r="AC327">
        <f t="shared" si="20"/>
        <v>0</v>
      </c>
      <c r="AD327">
        <f t="shared" si="20"/>
        <v>0</v>
      </c>
      <c r="AE327">
        <f t="shared" si="20"/>
        <v>0</v>
      </c>
      <c r="AF327">
        <f t="shared" si="20"/>
        <v>0</v>
      </c>
      <c r="AG327">
        <f t="shared" si="20"/>
        <v>0</v>
      </c>
      <c r="AH327">
        <f t="shared" si="20"/>
        <v>0</v>
      </c>
      <c r="AJ327">
        <f t="shared" si="20"/>
        <v>0</v>
      </c>
      <c r="AL327" s="16">
        <f t="shared" si="20"/>
        <v>1</v>
      </c>
      <c r="AM327" s="13">
        <f>COUNTIF(AM$2:AM$305,8)</f>
        <v>0</v>
      </c>
      <c r="AN327">
        <f t="shared" si="20"/>
        <v>0</v>
      </c>
      <c r="AP327">
        <f t="shared" si="20"/>
        <v>0</v>
      </c>
      <c r="AQ327">
        <f t="shared" si="20"/>
        <v>0</v>
      </c>
      <c r="AR327">
        <f t="shared" si="20"/>
        <v>0</v>
      </c>
      <c r="AS327">
        <f t="shared" si="20"/>
        <v>0</v>
      </c>
      <c r="AT327">
        <f t="shared" si="20"/>
        <v>0</v>
      </c>
      <c r="AU327">
        <f t="shared" si="20"/>
        <v>0</v>
      </c>
      <c r="AV327">
        <f t="shared" si="20"/>
        <v>0</v>
      </c>
      <c r="AW327">
        <f t="shared" si="20"/>
        <v>0</v>
      </c>
      <c r="AX327">
        <f t="shared" si="20"/>
        <v>0</v>
      </c>
      <c r="AY327">
        <f t="shared" si="20"/>
        <v>0</v>
      </c>
      <c r="AZ327">
        <f t="shared" si="20"/>
        <v>0</v>
      </c>
      <c r="BA327">
        <f t="shared" si="20"/>
        <v>0</v>
      </c>
      <c r="BB327">
        <f t="shared" si="20"/>
        <v>0</v>
      </c>
      <c r="BC327">
        <f t="shared" si="20"/>
        <v>0</v>
      </c>
      <c r="BD327">
        <f t="shared" si="20"/>
        <v>0</v>
      </c>
      <c r="BE327">
        <f t="shared" si="20"/>
        <v>0</v>
      </c>
      <c r="BF327">
        <f t="shared" si="20"/>
        <v>0</v>
      </c>
      <c r="BG327">
        <f t="shared" si="20"/>
        <v>0</v>
      </c>
      <c r="BH327">
        <f t="shared" si="20"/>
        <v>0</v>
      </c>
      <c r="BI327">
        <f t="shared" si="20"/>
        <v>0</v>
      </c>
      <c r="BJ327">
        <f t="shared" si="20"/>
        <v>0</v>
      </c>
      <c r="BL327">
        <f t="shared" si="20"/>
        <v>0</v>
      </c>
      <c r="BM327">
        <f t="shared" si="20"/>
        <v>0</v>
      </c>
      <c r="BN327">
        <f t="shared" si="20"/>
        <v>0</v>
      </c>
      <c r="BO327">
        <f t="shared" si="20"/>
        <v>0</v>
      </c>
      <c r="BP327">
        <f t="shared" si="20"/>
        <v>0</v>
      </c>
      <c r="BQ327">
        <f t="shared" ref="BQ327:EB327" si="21">COUNTIF(BQ$2:BQ$305,5)</f>
        <v>0</v>
      </c>
      <c r="BT327">
        <f t="shared" si="21"/>
        <v>0</v>
      </c>
      <c r="BU327">
        <f t="shared" si="21"/>
        <v>0</v>
      </c>
      <c r="BV327">
        <f t="shared" si="21"/>
        <v>0</v>
      </c>
      <c r="CA327">
        <f t="shared" si="21"/>
        <v>0</v>
      </c>
      <c r="CB327">
        <f t="shared" si="21"/>
        <v>0</v>
      </c>
      <c r="CC327">
        <f t="shared" si="21"/>
        <v>0</v>
      </c>
      <c r="CD327">
        <f t="shared" si="21"/>
        <v>0</v>
      </c>
      <c r="CE327">
        <f t="shared" si="21"/>
        <v>0</v>
      </c>
      <c r="CF327">
        <f t="shared" si="21"/>
        <v>0</v>
      </c>
      <c r="CG327">
        <f t="shared" si="21"/>
        <v>0</v>
      </c>
      <c r="CH327">
        <f t="shared" si="21"/>
        <v>0</v>
      </c>
      <c r="CI327">
        <f t="shared" si="21"/>
        <v>0</v>
      </c>
      <c r="CL327">
        <f t="shared" si="21"/>
        <v>0</v>
      </c>
      <c r="CM327">
        <f t="shared" si="21"/>
        <v>0</v>
      </c>
      <c r="CN327">
        <f t="shared" si="21"/>
        <v>0</v>
      </c>
      <c r="CO327">
        <f t="shared" si="21"/>
        <v>0</v>
      </c>
      <c r="CP327">
        <f t="shared" si="21"/>
        <v>0</v>
      </c>
      <c r="CQ327">
        <f t="shared" si="21"/>
        <v>0</v>
      </c>
      <c r="CR327">
        <f t="shared" si="21"/>
        <v>0</v>
      </c>
      <c r="CS327">
        <f t="shared" si="21"/>
        <v>0</v>
      </c>
      <c r="CT327" s="16">
        <f>COUNTIF(CT$2:CT$305,17)</f>
        <v>0</v>
      </c>
      <c r="CU327" s="16">
        <f t="shared" ref="CU327:DC327" si="22">COUNTIF(CU$2:CU$305,17)</f>
        <v>0</v>
      </c>
      <c r="CV327" s="16">
        <f t="shared" si="22"/>
        <v>0</v>
      </c>
      <c r="CW327" s="16">
        <f t="shared" si="22"/>
        <v>0</v>
      </c>
      <c r="CX327" s="16">
        <f t="shared" si="22"/>
        <v>0</v>
      </c>
      <c r="CY327" s="16">
        <f t="shared" si="22"/>
        <v>0</v>
      </c>
      <c r="CZ327" s="16">
        <f t="shared" si="22"/>
        <v>0</v>
      </c>
      <c r="DA327" s="16">
        <f t="shared" si="22"/>
        <v>0</v>
      </c>
      <c r="DB327" s="16">
        <f t="shared" si="22"/>
        <v>0</v>
      </c>
      <c r="DC327" s="16">
        <f t="shared" si="22"/>
        <v>0</v>
      </c>
      <c r="DD327">
        <f t="shared" si="21"/>
        <v>0</v>
      </c>
      <c r="DE327">
        <f t="shared" si="21"/>
        <v>0</v>
      </c>
      <c r="DF327">
        <f t="shared" si="21"/>
        <v>0</v>
      </c>
      <c r="DG327">
        <f t="shared" si="21"/>
        <v>0</v>
      </c>
      <c r="DH327">
        <f t="shared" si="21"/>
        <v>0</v>
      </c>
      <c r="DI327">
        <f t="shared" si="21"/>
        <v>0</v>
      </c>
      <c r="DJ327">
        <f t="shared" si="21"/>
        <v>0</v>
      </c>
      <c r="DK327">
        <f t="shared" si="21"/>
        <v>0</v>
      </c>
      <c r="DR327" s="13">
        <f>COUNTIF(DR$2:DR$305,10)</f>
        <v>0</v>
      </c>
      <c r="DS327">
        <f t="shared" si="21"/>
        <v>0</v>
      </c>
      <c r="DT327">
        <f t="shared" si="21"/>
        <v>0</v>
      </c>
      <c r="DU327">
        <f t="shared" si="21"/>
        <v>0</v>
      </c>
      <c r="DV327">
        <f t="shared" si="21"/>
        <v>0</v>
      </c>
      <c r="DW327">
        <f t="shared" si="21"/>
        <v>0</v>
      </c>
      <c r="DX327">
        <f t="shared" si="21"/>
        <v>0</v>
      </c>
      <c r="DY327">
        <f t="shared" si="21"/>
        <v>0</v>
      </c>
      <c r="DZ327">
        <f t="shared" si="21"/>
        <v>0</v>
      </c>
      <c r="EA327">
        <f t="shared" si="21"/>
        <v>0</v>
      </c>
      <c r="EB327">
        <f t="shared" si="21"/>
        <v>0</v>
      </c>
      <c r="EC327">
        <f t="shared" ref="EC327:EI327" si="23">COUNTIF(EC$2:EC$305,5)</f>
        <v>0</v>
      </c>
      <c r="ED327">
        <f t="shared" si="23"/>
        <v>0</v>
      </c>
      <c r="EE327">
        <f t="shared" si="23"/>
        <v>0</v>
      </c>
      <c r="EF327">
        <f t="shared" si="23"/>
        <v>1</v>
      </c>
      <c r="EH327">
        <f t="shared" si="23"/>
        <v>0</v>
      </c>
      <c r="EI327">
        <f t="shared" si="23"/>
        <v>0</v>
      </c>
    </row>
    <row r="328" spans="1:139" x14ac:dyDescent="0.25">
      <c r="A328" s="11">
        <v>6</v>
      </c>
      <c r="D328">
        <f>COUNTIF(D$2:D$305,6)</f>
        <v>0</v>
      </c>
      <c r="E328">
        <f t="shared" ref="E328:BP354" si="24">COUNTIF(E$2:E$305,6)</f>
        <v>0</v>
      </c>
      <c r="F328">
        <f t="shared" si="24"/>
        <v>1</v>
      </c>
      <c r="G328">
        <f t="shared" si="24"/>
        <v>0</v>
      </c>
      <c r="H328">
        <f t="shared" si="24"/>
        <v>0</v>
      </c>
      <c r="I328">
        <f t="shared" si="24"/>
        <v>0</v>
      </c>
      <c r="J328">
        <f t="shared" si="24"/>
        <v>0</v>
      </c>
      <c r="K328">
        <f t="shared" si="24"/>
        <v>0</v>
      </c>
      <c r="S328">
        <f t="shared" si="24"/>
        <v>0</v>
      </c>
      <c r="T328">
        <f t="shared" si="24"/>
        <v>0</v>
      </c>
      <c r="U328">
        <f t="shared" si="24"/>
        <v>0</v>
      </c>
      <c r="V328">
        <f t="shared" si="24"/>
        <v>0</v>
      </c>
      <c r="W328">
        <f t="shared" si="24"/>
        <v>0</v>
      </c>
      <c r="X328">
        <f t="shared" si="24"/>
        <v>0</v>
      </c>
      <c r="Y328">
        <f t="shared" si="24"/>
        <v>0</v>
      </c>
      <c r="Z328">
        <f t="shared" si="24"/>
        <v>0</v>
      </c>
      <c r="AA328">
        <f t="shared" si="24"/>
        <v>0</v>
      </c>
      <c r="AB328">
        <f t="shared" si="24"/>
        <v>0</v>
      </c>
      <c r="AC328">
        <f t="shared" si="24"/>
        <v>0</v>
      </c>
      <c r="AD328">
        <f t="shared" si="24"/>
        <v>0</v>
      </c>
      <c r="AE328">
        <f t="shared" si="24"/>
        <v>0</v>
      </c>
      <c r="AF328">
        <f t="shared" si="24"/>
        <v>0</v>
      </c>
      <c r="AG328">
        <f t="shared" si="24"/>
        <v>0</v>
      </c>
      <c r="AH328">
        <f t="shared" si="24"/>
        <v>0</v>
      </c>
      <c r="AJ328">
        <f t="shared" si="24"/>
        <v>0</v>
      </c>
      <c r="AL328" s="16">
        <f t="shared" si="24"/>
        <v>0</v>
      </c>
      <c r="AM328" s="13">
        <f>COUNTIF(AM$2:AM$305,9)</f>
        <v>0</v>
      </c>
      <c r="AN328">
        <f t="shared" si="24"/>
        <v>0</v>
      </c>
      <c r="AP328">
        <f t="shared" si="24"/>
        <v>0</v>
      </c>
      <c r="AQ328">
        <f t="shared" si="24"/>
        <v>0</v>
      </c>
      <c r="AR328">
        <f t="shared" si="24"/>
        <v>0</v>
      </c>
      <c r="AS328">
        <f t="shared" si="24"/>
        <v>0</v>
      </c>
      <c r="AT328">
        <f t="shared" si="24"/>
        <v>0</v>
      </c>
      <c r="AU328">
        <f t="shared" si="24"/>
        <v>0</v>
      </c>
      <c r="AV328">
        <f t="shared" si="24"/>
        <v>0</v>
      </c>
      <c r="AW328">
        <f t="shared" si="24"/>
        <v>0</v>
      </c>
      <c r="AX328">
        <f t="shared" si="24"/>
        <v>0</v>
      </c>
      <c r="AY328">
        <f t="shared" si="24"/>
        <v>0</v>
      </c>
      <c r="AZ328">
        <f t="shared" si="24"/>
        <v>0</v>
      </c>
      <c r="BA328">
        <f t="shared" si="24"/>
        <v>0</v>
      </c>
      <c r="BB328">
        <f t="shared" si="24"/>
        <v>0</v>
      </c>
      <c r="BC328">
        <f t="shared" si="24"/>
        <v>0</v>
      </c>
      <c r="BD328">
        <f t="shared" si="24"/>
        <v>0</v>
      </c>
      <c r="BE328">
        <f t="shared" si="24"/>
        <v>0</v>
      </c>
      <c r="BF328">
        <f t="shared" si="24"/>
        <v>0</v>
      </c>
      <c r="BG328">
        <f t="shared" si="24"/>
        <v>0</v>
      </c>
      <c r="BH328">
        <f t="shared" si="24"/>
        <v>0</v>
      </c>
      <c r="BI328">
        <f t="shared" si="24"/>
        <v>0</v>
      </c>
      <c r="BJ328">
        <f t="shared" si="24"/>
        <v>0</v>
      </c>
      <c r="BL328">
        <f t="shared" si="24"/>
        <v>0</v>
      </c>
      <c r="BM328">
        <f t="shared" si="24"/>
        <v>0</v>
      </c>
      <c r="BN328">
        <f t="shared" si="24"/>
        <v>0</v>
      </c>
      <c r="BO328">
        <f t="shared" si="24"/>
        <v>0</v>
      </c>
      <c r="BP328">
        <f t="shared" si="24"/>
        <v>0</v>
      </c>
      <c r="BQ328">
        <f t="shared" ref="BQ328:EB328" si="25">COUNTIF(BQ$2:BQ$305,6)</f>
        <v>0</v>
      </c>
      <c r="BT328">
        <f t="shared" si="25"/>
        <v>0</v>
      </c>
      <c r="BU328">
        <f t="shared" si="25"/>
        <v>0</v>
      </c>
      <c r="BV328">
        <f t="shared" si="25"/>
        <v>0</v>
      </c>
      <c r="CA328">
        <f t="shared" si="25"/>
        <v>0</v>
      </c>
      <c r="CB328">
        <f t="shared" si="25"/>
        <v>0</v>
      </c>
      <c r="CC328">
        <f t="shared" si="25"/>
        <v>0</v>
      </c>
      <c r="CD328">
        <f t="shared" si="25"/>
        <v>0</v>
      </c>
      <c r="CE328">
        <f t="shared" si="25"/>
        <v>0</v>
      </c>
      <c r="CF328">
        <f t="shared" si="25"/>
        <v>0</v>
      </c>
      <c r="CG328">
        <f t="shared" si="25"/>
        <v>0</v>
      </c>
      <c r="CH328">
        <f t="shared" si="25"/>
        <v>0</v>
      </c>
      <c r="CI328">
        <f t="shared" si="25"/>
        <v>0</v>
      </c>
      <c r="CL328">
        <f t="shared" si="25"/>
        <v>0</v>
      </c>
      <c r="CM328">
        <f t="shared" si="25"/>
        <v>0</v>
      </c>
      <c r="CN328">
        <f t="shared" si="25"/>
        <v>0</v>
      </c>
      <c r="CO328">
        <f t="shared" si="25"/>
        <v>0</v>
      </c>
      <c r="CP328">
        <f t="shared" si="25"/>
        <v>0</v>
      </c>
      <c r="CQ328">
        <f t="shared" si="25"/>
        <v>0</v>
      </c>
      <c r="CR328">
        <f t="shared" si="25"/>
        <v>0</v>
      </c>
      <c r="CS328">
        <f t="shared" si="25"/>
        <v>0</v>
      </c>
      <c r="CT328" s="16">
        <f>COUNTIF(CT$2:CT$305,18)</f>
        <v>1</v>
      </c>
      <c r="CU328" s="16">
        <f t="shared" ref="CU328:DC328" si="26">COUNTIF(CU$2:CU$305,18)</f>
        <v>0</v>
      </c>
      <c r="CV328" s="16">
        <f t="shared" si="26"/>
        <v>0</v>
      </c>
      <c r="CW328" s="16">
        <f t="shared" si="26"/>
        <v>0</v>
      </c>
      <c r="CX328" s="16">
        <f t="shared" si="26"/>
        <v>0</v>
      </c>
      <c r="CY328" s="16">
        <f t="shared" si="26"/>
        <v>0</v>
      </c>
      <c r="CZ328" s="16">
        <f t="shared" si="26"/>
        <v>0</v>
      </c>
      <c r="DA328" s="16">
        <f t="shared" si="26"/>
        <v>0</v>
      </c>
      <c r="DB328" s="16">
        <f t="shared" si="26"/>
        <v>0</v>
      </c>
      <c r="DC328" s="16">
        <f t="shared" si="26"/>
        <v>0</v>
      </c>
      <c r="DD328">
        <f t="shared" si="25"/>
        <v>0</v>
      </c>
      <c r="DE328">
        <f t="shared" si="25"/>
        <v>0</v>
      </c>
      <c r="DF328">
        <f t="shared" si="25"/>
        <v>0</v>
      </c>
      <c r="DG328">
        <f t="shared" si="25"/>
        <v>0</v>
      </c>
      <c r="DH328">
        <f t="shared" si="25"/>
        <v>0</v>
      </c>
      <c r="DI328">
        <f t="shared" si="25"/>
        <v>0</v>
      </c>
      <c r="DJ328">
        <f t="shared" si="25"/>
        <v>0</v>
      </c>
      <c r="DK328">
        <f t="shared" si="25"/>
        <v>0</v>
      </c>
      <c r="DS328">
        <f t="shared" si="25"/>
        <v>0</v>
      </c>
      <c r="DT328">
        <f t="shared" si="25"/>
        <v>0</v>
      </c>
      <c r="DU328">
        <f t="shared" si="25"/>
        <v>0</v>
      </c>
      <c r="DV328">
        <f t="shared" si="25"/>
        <v>0</v>
      </c>
      <c r="DW328">
        <f t="shared" si="25"/>
        <v>0</v>
      </c>
      <c r="DX328">
        <f t="shared" si="25"/>
        <v>0</v>
      </c>
      <c r="DY328">
        <f t="shared" si="25"/>
        <v>0</v>
      </c>
      <c r="DZ328">
        <f t="shared" si="25"/>
        <v>0</v>
      </c>
      <c r="EA328">
        <f t="shared" si="25"/>
        <v>0</v>
      </c>
      <c r="EB328">
        <f t="shared" si="25"/>
        <v>0</v>
      </c>
      <c r="EC328">
        <f t="shared" ref="EC328:EI328" si="27">COUNTIF(EC$2:EC$305,6)</f>
        <v>0</v>
      </c>
      <c r="ED328">
        <f t="shared" si="27"/>
        <v>0</v>
      </c>
      <c r="EE328">
        <f t="shared" si="27"/>
        <v>0</v>
      </c>
      <c r="EF328">
        <f t="shared" si="27"/>
        <v>0</v>
      </c>
      <c r="EH328">
        <f t="shared" si="27"/>
        <v>0</v>
      </c>
      <c r="EI328">
        <f t="shared" si="27"/>
        <v>0</v>
      </c>
    </row>
    <row r="329" spans="1:139" x14ac:dyDescent="0.25">
      <c r="A329" s="11">
        <v>7</v>
      </c>
      <c r="D329">
        <f>COUNTIF(D$2:D$305,7)</f>
        <v>0</v>
      </c>
      <c r="E329">
        <f t="shared" ref="E329:BP355" si="28">COUNTIF(E$2:E$305,7)</f>
        <v>0</v>
      </c>
      <c r="F329">
        <f t="shared" si="28"/>
        <v>0</v>
      </c>
      <c r="G329">
        <f t="shared" si="28"/>
        <v>0</v>
      </c>
      <c r="H329">
        <f t="shared" si="28"/>
        <v>0</v>
      </c>
      <c r="I329">
        <f t="shared" si="28"/>
        <v>0</v>
      </c>
      <c r="J329">
        <f t="shared" si="28"/>
        <v>0</v>
      </c>
      <c r="K329">
        <f t="shared" si="28"/>
        <v>0</v>
      </c>
      <c r="S329">
        <f t="shared" si="28"/>
        <v>0</v>
      </c>
      <c r="T329">
        <f t="shared" si="28"/>
        <v>0</v>
      </c>
      <c r="U329">
        <f t="shared" si="28"/>
        <v>0</v>
      </c>
      <c r="V329">
        <f t="shared" si="28"/>
        <v>0</v>
      </c>
      <c r="W329">
        <f t="shared" si="28"/>
        <v>0</v>
      </c>
      <c r="X329">
        <f t="shared" si="28"/>
        <v>0</v>
      </c>
      <c r="Y329">
        <f t="shared" si="28"/>
        <v>0</v>
      </c>
      <c r="Z329">
        <f t="shared" si="28"/>
        <v>0</v>
      </c>
      <c r="AA329">
        <f t="shared" si="28"/>
        <v>0</v>
      </c>
      <c r="AB329">
        <f t="shared" si="28"/>
        <v>0</v>
      </c>
      <c r="AC329">
        <f t="shared" si="28"/>
        <v>0</v>
      </c>
      <c r="AD329">
        <f t="shared" si="28"/>
        <v>0</v>
      </c>
      <c r="AE329">
        <f t="shared" si="28"/>
        <v>0</v>
      </c>
      <c r="AF329">
        <f t="shared" si="28"/>
        <v>0</v>
      </c>
      <c r="AG329">
        <f t="shared" si="28"/>
        <v>0</v>
      </c>
      <c r="AH329">
        <f t="shared" si="28"/>
        <v>0</v>
      </c>
      <c r="AJ329">
        <f t="shared" si="28"/>
        <v>0</v>
      </c>
      <c r="AL329" s="16">
        <f t="shared" si="28"/>
        <v>0</v>
      </c>
      <c r="AN329">
        <f t="shared" si="28"/>
        <v>0</v>
      </c>
      <c r="AP329">
        <f t="shared" si="28"/>
        <v>0</v>
      </c>
      <c r="AQ329">
        <f t="shared" si="28"/>
        <v>0</v>
      </c>
      <c r="AR329">
        <f t="shared" si="28"/>
        <v>0</v>
      </c>
      <c r="AS329">
        <f t="shared" si="28"/>
        <v>0</v>
      </c>
      <c r="AT329">
        <f t="shared" si="28"/>
        <v>0</v>
      </c>
      <c r="AU329">
        <f t="shared" si="28"/>
        <v>0</v>
      </c>
      <c r="AV329">
        <f t="shared" si="28"/>
        <v>0</v>
      </c>
      <c r="AW329">
        <f t="shared" si="28"/>
        <v>0</v>
      </c>
      <c r="AX329">
        <f t="shared" si="28"/>
        <v>0</v>
      </c>
      <c r="AY329">
        <f t="shared" si="28"/>
        <v>0</v>
      </c>
      <c r="AZ329">
        <f t="shared" si="28"/>
        <v>0</v>
      </c>
      <c r="BA329">
        <f t="shared" si="28"/>
        <v>0</v>
      </c>
      <c r="BB329">
        <f t="shared" si="28"/>
        <v>0</v>
      </c>
      <c r="BC329">
        <f t="shared" si="28"/>
        <v>0</v>
      </c>
      <c r="BD329">
        <f t="shared" si="28"/>
        <v>0</v>
      </c>
      <c r="BE329">
        <f t="shared" si="28"/>
        <v>0</v>
      </c>
      <c r="BF329">
        <f t="shared" si="28"/>
        <v>0</v>
      </c>
      <c r="BG329">
        <f t="shared" si="28"/>
        <v>0</v>
      </c>
      <c r="BH329">
        <f t="shared" si="28"/>
        <v>0</v>
      </c>
      <c r="BI329">
        <f t="shared" si="28"/>
        <v>0</v>
      </c>
      <c r="BJ329">
        <f t="shared" si="28"/>
        <v>0</v>
      </c>
      <c r="BL329">
        <f t="shared" si="28"/>
        <v>0</v>
      </c>
      <c r="BM329">
        <f t="shared" si="28"/>
        <v>0</v>
      </c>
      <c r="BN329">
        <f t="shared" si="28"/>
        <v>0</v>
      </c>
      <c r="BO329">
        <f t="shared" si="28"/>
        <v>0</v>
      </c>
      <c r="BP329">
        <f t="shared" si="28"/>
        <v>0</v>
      </c>
      <c r="BQ329">
        <f t="shared" ref="BQ329:EB329" si="29">COUNTIF(BQ$2:BQ$305,7)</f>
        <v>0</v>
      </c>
      <c r="BT329">
        <f t="shared" si="29"/>
        <v>0</v>
      </c>
      <c r="BU329">
        <f t="shared" si="29"/>
        <v>0</v>
      </c>
      <c r="BV329">
        <f t="shared" si="29"/>
        <v>0</v>
      </c>
      <c r="CA329">
        <f t="shared" si="29"/>
        <v>0</v>
      </c>
      <c r="CB329">
        <f t="shared" si="29"/>
        <v>0</v>
      </c>
      <c r="CC329">
        <f t="shared" si="29"/>
        <v>0</v>
      </c>
      <c r="CD329">
        <f t="shared" si="29"/>
        <v>0</v>
      </c>
      <c r="CE329">
        <f t="shared" si="29"/>
        <v>0</v>
      </c>
      <c r="CF329">
        <f t="shared" si="29"/>
        <v>0</v>
      </c>
      <c r="CG329">
        <f t="shared" si="29"/>
        <v>0</v>
      </c>
      <c r="CH329">
        <f t="shared" si="29"/>
        <v>0</v>
      </c>
      <c r="CI329">
        <f t="shared" si="29"/>
        <v>0</v>
      </c>
      <c r="CL329">
        <f t="shared" si="29"/>
        <v>0</v>
      </c>
      <c r="CM329">
        <f t="shared" si="29"/>
        <v>0</v>
      </c>
      <c r="CN329">
        <f t="shared" si="29"/>
        <v>0</v>
      </c>
      <c r="CO329">
        <f t="shared" si="29"/>
        <v>0</v>
      </c>
      <c r="CP329">
        <f t="shared" si="29"/>
        <v>0</v>
      </c>
      <c r="CQ329">
        <f t="shared" si="29"/>
        <v>0</v>
      </c>
      <c r="CR329">
        <f t="shared" si="29"/>
        <v>0</v>
      </c>
      <c r="CS329">
        <f t="shared" si="29"/>
        <v>0</v>
      </c>
      <c r="CT329" s="16">
        <f>COUNTIF(CT$2:CT$305,19)</f>
        <v>0</v>
      </c>
      <c r="CU329" s="16">
        <f t="shared" ref="CU329:DC329" si="30">COUNTIF(CU$2:CU$305,19)</f>
        <v>0</v>
      </c>
      <c r="CV329" s="16">
        <f t="shared" si="30"/>
        <v>0</v>
      </c>
      <c r="CW329" s="16">
        <f t="shared" si="30"/>
        <v>0</v>
      </c>
      <c r="CX329" s="16">
        <f t="shared" si="30"/>
        <v>0</v>
      </c>
      <c r="CY329" s="16">
        <f t="shared" si="30"/>
        <v>0</v>
      </c>
      <c r="CZ329" s="16">
        <f t="shared" si="30"/>
        <v>0</v>
      </c>
      <c r="DA329" s="16">
        <f t="shared" si="30"/>
        <v>0</v>
      </c>
      <c r="DB329" s="16">
        <f t="shared" si="30"/>
        <v>0</v>
      </c>
      <c r="DC329" s="16">
        <f t="shared" si="30"/>
        <v>0</v>
      </c>
      <c r="DD329">
        <f t="shared" si="29"/>
        <v>0</v>
      </c>
      <c r="DE329">
        <f t="shared" si="29"/>
        <v>0</v>
      </c>
      <c r="DF329">
        <f t="shared" si="29"/>
        <v>0</v>
      </c>
      <c r="DG329">
        <f t="shared" si="29"/>
        <v>0</v>
      </c>
      <c r="DH329">
        <f t="shared" si="29"/>
        <v>0</v>
      </c>
      <c r="DI329">
        <f t="shared" si="29"/>
        <v>0</v>
      </c>
      <c r="DJ329">
        <f t="shared" si="29"/>
        <v>0</v>
      </c>
      <c r="DK329">
        <f t="shared" si="29"/>
        <v>0</v>
      </c>
      <c r="DS329">
        <f t="shared" si="29"/>
        <v>0</v>
      </c>
      <c r="DT329">
        <f t="shared" si="29"/>
        <v>0</v>
      </c>
      <c r="DU329">
        <f t="shared" si="29"/>
        <v>0</v>
      </c>
      <c r="DV329">
        <f t="shared" si="29"/>
        <v>0</v>
      </c>
      <c r="DW329">
        <f t="shared" si="29"/>
        <v>0</v>
      </c>
      <c r="DX329">
        <f t="shared" si="29"/>
        <v>0</v>
      </c>
      <c r="DY329">
        <f t="shared" si="29"/>
        <v>0</v>
      </c>
      <c r="DZ329">
        <f t="shared" si="29"/>
        <v>0</v>
      </c>
      <c r="EA329">
        <f t="shared" si="29"/>
        <v>0</v>
      </c>
      <c r="EB329">
        <f t="shared" si="29"/>
        <v>0</v>
      </c>
      <c r="EC329">
        <f t="shared" ref="EC329:EI329" si="31">COUNTIF(EC$2:EC$305,7)</f>
        <v>0</v>
      </c>
      <c r="ED329">
        <f t="shared" si="31"/>
        <v>0</v>
      </c>
      <c r="EE329">
        <f t="shared" si="31"/>
        <v>0</v>
      </c>
      <c r="EF329">
        <f t="shared" si="31"/>
        <v>0</v>
      </c>
      <c r="EH329">
        <f t="shared" si="31"/>
        <v>0</v>
      </c>
      <c r="EI329">
        <f t="shared" si="31"/>
        <v>0</v>
      </c>
    </row>
    <row r="330" spans="1:139" x14ac:dyDescent="0.25">
      <c r="A330" s="11"/>
      <c r="K330">
        <f>COUNTIF(K$2:K$305,8)</f>
        <v>0</v>
      </c>
    </row>
    <row r="331" spans="1:139" x14ac:dyDescent="0.25">
      <c r="A331" s="11"/>
      <c r="K331">
        <f>COUNTIF(K$2:K$305,9)</f>
        <v>4</v>
      </c>
    </row>
    <row r="332" spans="1:139" x14ac:dyDescent="0.25">
      <c r="A332" s="11" t="s">
        <v>5</v>
      </c>
      <c r="D332">
        <f>SUM(D323:D329)</f>
        <v>4</v>
      </c>
      <c r="E332">
        <f t="shared" ref="E332:BJ332" si="32">SUM(E323:E329)</f>
        <v>4</v>
      </c>
      <c r="F332">
        <f t="shared" si="32"/>
        <v>4</v>
      </c>
      <c r="G332">
        <f t="shared" si="32"/>
        <v>4</v>
      </c>
      <c r="H332">
        <f t="shared" si="32"/>
        <v>4</v>
      </c>
      <c r="I332">
        <f t="shared" si="32"/>
        <v>4</v>
      </c>
      <c r="J332">
        <f t="shared" si="32"/>
        <v>4</v>
      </c>
      <c r="K332">
        <f>SUM(K323:K331)</f>
        <v>4</v>
      </c>
      <c r="S332">
        <f t="shared" si="32"/>
        <v>4</v>
      </c>
      <c r="T332">
        <f t="shared" si="32"/>
        <v>0</v>
      </c>
      <c r="U332">
        <f t="shared" si="32"/>
        <v>0</v>
      </c>
      <c r="V332">
        <f t="shared" si="32"/>
        <v>0</v>
      </c>
      <c r="W332">
        <f t="shared" si="32"/>
        <v>0</v>
      </c>
      <c r="X332">
        <f t="shared" si="32"/>
        <v>0</v>
      </c>
      <c r="Y332">
        <f t="shared" si="32"/>
        <v>0</v>
      </c>
      <c r="Z332">
        <f t="shared" si="32"/>
        <v>0</v>
      </c>
      <c r="AA332">
        <f t="shared" si="32"/>
        <v>1</v>
      </c>
      <c r="AB332">
        <f t="shared" si="32"/>
        <v>0</v>
      </c>
      <c r="AC332">
        <f t="shared" si="32"/>
        <v>0</v>
      </c>
      <c r="AD332">
        <f t="shared" si="32"/>
        <v>0</v>
      </c>
      <c r="AE332">
        <f t="shared" si="32"/>
        <v>0</v>
      </c>
      <c r="AF332">
        <f t="shared" si="32"/>
        <v>0</v>
      </c>
      <c r="AG332">
        <f t="shared" si="32"/>
        <v>0</v>
      </c>
      <c r="AH332">
        <f t="shared" si="32"/>
        <v>0</v>
      </c>
      <c r="AJ332">
        <f t="shared" si="32"/>
        <v>0</v>
      </c>
      <c r="AL332" s="16">
        <f t="shared" si="32"/>
        <v>4</v>
      </c>
      <c r="AM332" s="13">
        <f t="shared" si="32"/>
        <v>4</v>
      </c>
      <c r="AN332">
        <f t="shared" si="32"/>
        <v>4</v>
      </c>
      <c r="AP332">
        <f t="shared" si="32"/>
        <v>4</v>
      </c>
      <c r="AQ332">
        <f t="shared" si="32"/>
        <v>0</v>
      </c>
      <c r="AR332">
        <f t="shared" si="32"/>
        <v>0</v>
      </c>
      <c r="AS332">
        <f t="shared" si="32"/>
        <v>0</v>
      </c>
      <c r="AT332">
        <f t="shared" si="32"/>
        <v>1</v>
      </c>
      <c r="AU332">
        <f t="shared" si="32"/>
        <v>2</v>
      </c>
      <c r="AV332">
        <f t="shared" si="32"/>
        <v>0</v>
      </c>
      <c r="AW332">
        <f t="shared" si="32"/>
        <v>2</v>
      </c>
      <c r="AX332">
        <f t="shared" si="32"/>
        <v>1</v>
      </c>
      <c r="AY332">
        <f t="shared" si="32"/>
        <v>1</v>
      </c>
      <c r="AZ332">
        <f t="shared" si="32"/>
        <v>0</v>
      </c>
      <c r="BA332">
        <f t="shared" si="32"/>
        <v>2</v>
      </c>
      <c r="BB332">
        <f t="shared" si="32"/>
        <v>1</v>
      </c>
      <c r="BC332">
        <f t="shared" si="32"/>
        <v>1</v>
      </c>
      <c r="BD332">
        <f t="shared" si="32"/>
        <v>1</v>
      </c>
      <c r="BE332">
        <f t="shared" si="32"/>
        <v>1</v>
      </c>
      <c r="BF332">
        <f t="shared" si="32"/>
        <v>0</v>
      </c>
      <c r="BG332">
        <f t="shared" si="32"/>
        <v>2</v>
      </c>
      <c r="BH332">
        <f t="shared" si="32"/>
        <v>0</v>
      </c>
      <c r="BI332">
        <f t="shared" si="32"/>
        <v>0</v>
      </c>
      <c r="BJ332">
        <f t="shared" si="32"/>
        <v>3</v>
      </c>
      <c r="BL332">
        <f t="shared" ref="BL332:BQ332" si="33">SUM(BL323:BL329)</f>
        <v>4</v>
      </c>
      <c r="BM332">
        <f t="shared" si="33"/>
        <v>0</v>
      </c>
      <c r="BN332">
        <f t="shared" si="33"/>
        <v>4</v>
      </c>
      <c r="BO332">
        <f t="shared" si="33"/>
        <v>4</v>
      </c>
      <c r="BP332">
        <f t="shared" si="33"/>
        <v>1</v>
      </c>
      <c r="BQ332">
        <f t="shared" si="33"/>
        <v>0</v>
      </c>
      <c r="BT332">
        <f t="shared" ref="BT332:BV332" si="34">SUM(BT323:BT329)</f>
        <v>2</v>
      </c>
      <c r="BU332">
        <f t="shared" si="34"/>
        <v>2</v>
      </c>
      <c r="BV332">
        <f t="shared" si="34"/>
        <v>2</v>
      </c>
      <c r="CA332">
        <f t="shared" ref="CA332:CI332" si="35">SUM(CA323:CA329)</f>
        <v>1</v>
      </c>
      <c r="CB332">
        <f t="shared" si="35"/>
        <v>1</v>
      </c>
      <c r="CC332">
        <f t="shared" si="35"/>
        <v>3</v>
      </c>
      <c r="CD332">
        <f t="shared" si="35"/>
        <v>3</v>
      </c>
      <c r="CE332">
        <f t="shared" si="35"/>
        <v>1</v>
      </c>
      <c r="CF332">
        <f t="shared" si="35"/>
        <v>0</v>
      </c>
      <c r="CG332">
        <f t="shared" si="35"/>
        <v>2</v>
      </c>
      <c r="CH332">
        <f t="shared" si="35"/>
        <v>0</v>
      </c>
      <c r="CI332">
        <f t="shared" si="35"/>
        <v>1</v>
      </c>
      <c r="CL332">
        <f t="shared" ref="CL332:DK332" si="36">SUM(CL323:CL329)</f>
        <v>4</v>
      </c>
      <c r="CM332">
        <f t="shared" si="36"/>
        <v>0</v>
      </c>
      <c r="CN332">
        <f t="shared" si="36"/>
        <v>0</v>
      </c>
      <c r="CO332">
        <f t="shared" si="36"/>
        <v>0</v>
      </c>
      <c r="CP332">
        <f t="shared" si="36"/>
        <v>4</v>
      </c>
      <c r="CQ332">
        <f t="shared" si="36"/>
        <v>0</v>
      </c>
      <c r="CR332">
        <f t="shared" si="36"/>
        <v>0</v>
      </c>
      <c r="CS332">
        <f t="shared" si="36"/>
        <v>0</v>
      </c>
      <c r="CT332" s="16">
        <f t="shared" si="36"/>
        <v>4</v>
      </c>
      <c r="CU332" s="16">
        <f t="shared" si="36"/>
        <v>4</v>
      </c>
      <c r="CV332" s="16">
        <f t="shared" si="36"/>
        <v>3</v>
      </c>
      <c r="CW332" s="16">
        <f t="shared" si="36"/>
        <v>4</v>
      </c>
      <c r="CX332" s="16">
        <f t="shared" si="36"/>
        <v>4</v>
      </c>
      <c r="CY332" s="16">
        <f t="shared" si="36"/>
        <v>4</v>
      </c>
      <c r="CZ332" s="16">
        <f t="shared" si="36"/>
        <v>4</v>
      </c>
      <c r="DA332" s="16">
        <f t="shared" si="36"/>
        <v>4</v>
      </c>
      <c r="DB332" s="16">
        <f t="shared" si="36"/>
        <v>4</v>
      </c>
      <c r="DC332" s="16">
        <f t="shared" si="36"/>
        <v>4</v>
      </c>
      <c r="DD332">
        <f t="shared" si="36"/>
        <v>3</v>
      </c>
      <c r="DE332">
        <f t="shared" si="36"/>
        <v>3</v>
      </c>
      <c r="DF332">
        <f t="shared" si="36"/>
        <v>3</v>
      </c>
      <c r="DG332">
        <f t="shared" si="36"/>
        <v>1</v>
      </c>
      <c r="DH332">
        <f t="shared" si="36"/>
        <v>0</v>
      </c>
      <c r="DI332">
        <f t="shared" si="36"/>
        <v>0</v>
      </c>
      <c r="DJ332">
        <f t="shared" si="36"/>
        <v>2</v>
      </c>
      <c r="DK332">
        <f t="shared" si="36"/>
        <v>0</v>
      </c>
      <c r="DO332" s="13">
        <f t="shared" ref="DO332:EF332" si="37">SUM(DO323:DO329)</f>
        <v>4</v>
      </c>
      <c r="DP332" s="13">
        <f t="shared" si="37"/>
        <v>4</v>
      </c>
      <c r="DQ332" s="13">
        <f t="shared" si="37"/>
        <v>4</v>
      </c>
      <c r="DR332" s="13">
        <f t="shared" si="37"/>
        <v>4</v>
      </c>
      <c r="DS332">
        <f t="shared" si="37"/>
        <v>0</v>
      </c>
      <c r="DT332">
        <f t="shared" si="37"/>
        <v>2</v>
      </c>
      <c r="DU332">
        <f t="shared" si="37"/>
        <v>2</v>
      </c>
      <c r="DV332">
        <f t="shared" si="37"/>
        <v>0</v>
      </c>
      <c r="DW332">
        <f t="shared" si="37"/>
        <v>1</v>
      </c>
      <c r="DX332">
        <f t="shared" si="37"/>
        <v>0</v>
      </c>
      <c r="DY332">
        <f t="shared" si="37"/>
        <v>1</v>
      </c>
      <c r="DZ332">
        <f t="shared" si="37"/>
        <v>3</v>
      </c>
      <c r="EA332">
        <f t="shared" si="37"/>
        <v>1</v>
      </c>
      <c r="EB332">
        <f t="shared" si="37"/>
        <v>0</v>
      </c>
      <c r="EC332">
        <f t="shared" si="37"/>
        <v>0</v>
      </c>
      <c r="ED332">
        <f t="shared" si="37"/>
        <v>0</v>
      </c>
      <c r="EE332">
        <f t="shared" si="37"/>
        <v>3</v>
      </c>
      <c r="EF332">
        <f t="shared" si="37"/>
        <v>2</v>
      </c>
      <c r="EH332">
        <f t="shared" ref="EH332:EI332" si="38">SUM(EH323:EH329)</f>
        <v>4</v>
      </c>
      <c r="EI332">
        <f t="shared" si="38"/>
        <v>4</v>
      </c>
    </row>
    <row r="333" spans="1:139" x14ac:dyDescent="0.25">
      <c r="A333" s="11" t="s">
        <v>1491</v>
      </c>
      <c r="D333">
        <f>COUNTBLANK(D2:D305)</f>
        <v>300</v>
      </c>
      <c r="E333">
        <f t="shared" ref="E333:BP333" si="39">COUNTBLANK(E2:E305)</f>
        <v>300</v>
      </c>
      <c r="F333">
        <f t="shared" si="39"/>
        <v>300</v>
      </c>
      <c r="G333">
        <f t="shared" si="39"/>
        <v>300</v>
      </c>
      <c r="H333">
        <f t="shared" si="39"/>
        <v>300</v>
      </c>
      <c r="I333">
        <f t="shared" si="39"/>
        <v>300</v>
      </c>
      <c r="J333">
        <f t="shared" si="39"/>
        <v>300</v>
      </c>
      <c r="K333">
        <f t="shared" si="39"/>
        <v>300</v>
      </c>
      <c r="S333">
        <f t="shared" si="39"/>
        <v>300</v>
      </c>
      <c r="T333">
        <f t="shared" si="39"/>
        <v>304</v>
      </c>
      <c r="U333">
        <f t="shared" si="39"/>
        <v>304</v>
      </c>
      <c r="V333">
        <f t="shared" si="39"/>
        <v>304</v>
      </c>
      <c r="W333">
        <f t="shared" si="39"/>
        <v>304</v>
      </c>
      <c r="X333">
        <f t="shared" si="39"/>
        <v>304</v>
      </c>
      <c r="Y333">
        <f t="shared" si="39"/>
        <v>304</v>
      </c>
      <c r="Z333">
        <f t="shared" si="39"/>
        <v>304</v>
      </c>
      <c r="AA333">
        <f t="shared" si="39"/>
        <v>303</v>
      </c>
      <c r="AB333">
        <f t="shared" si="39"/>
        <v>304</v>
      </c>
      <c r="AC333">
        <f t="shared" si="39"/>
        <v>304</v>
      </c>
      <c r="AD333">
        <f t="shared" si="39"/>
        <v>304</v>
      </c>
      <c r="AE333">
        <f t="shared" si="39"/>
        <v>304</v>
      </c>
      <c r="AF333">
        <f t="shared" si="39"/>
        <v>304</v>
      </c>
      <c r="AG333">
        <f t="shared" si="39"/>
        <v>304</v>
      </c>
      <c r="AH333">
        <f t="shared" si="39"/>
        <v>304</v>
      </c>
      <c r="AJ333">
        <f t="shared" si="39"/>
        <v>304</v>
      </c>
      <c r="AL333" s="16">
        <f t="shared" si="39"/>
        <v>300</v>
      </c>
      <c r="AM333" s="13">
        <f t="shared" si="39"/>
        <v>300</v>
      </c>
      <c r="AN333">
        <f t="shared" si="39"/>
        <v>300</v>
      </c>
      <c r="AP333">
        <f t="shared" si="39"/>
        <v>300</v>
      </c>
      <c r="AQ333">
        <f t="shared" si="39"/>
        <v>304</v>
      </c>
      <c r="AR333">
        <f t="shared" si="39"/>
        <v>304</v>
      </c>
      <c r="AS333">
        <f t="shared" si="39"/>
        <v>304</v>
      </c>
      <c r="AT333">
        <f t="shared" si="39"/>
        <v>303</v>
      </c>
      <c r="AU333">
        <f t="shared" si="39"/>
        <v>302</v>
      </c>
      <c r="AV333">
        <f t="shared" si="39"/>
        <v>304</v>
      </c>
      <c r="AW333">
        <f t="shared" si="39"/>
        <v>302</v>
      </c>
      <c r="AX333">
        <f t="shared" si="39"/>
        <v>303</v>
      </c>
      <c r="AY333">
        <f t="shared" si="39"/>
        <v>303</v>
      </c>
      <c r="AZ333">
        <f t="shared" si="39"/>
        <v>304</v>
      </c>
      <c r="BA333">
        <f t="shared" si="39"/>
        <v>302</v>
      </c>
      <c r="BB333">
        <f t="shared" si="39"/>
        <v>303</v>
      </c>
      <c r="BC333">
        <f t="shared" si="39"/>
        <v>303</v>
      </c>
      <c r="BD333">
        <f t="shared" si="39"/>
        <v>303</v>
      </c>
      <c r="BE333">
        <f t="shared" si="39"/>
        <v>303</v>
      </c>
      <c r="BF333">
        <f t="shared" si="39"/>
        <v>304</v>
      </c>
      <c r="BG333">
        <f t="shared" si="39"/>
        <v>302</v>
      </c>
      <c r="BH333">
        <f t="shared" si="39"/>
        <v>304</v>
      </c>
      <c r="BI333">
        <f t="shared" si="39"/>
        <v>304</v>
      </c>
      <c r="BJ333">
        <f t="shared" si="39"/>
        <v>301</v>
      </c>
      <c r="BL333">
        <f t="shared" si="39"/>
        <v>300</v>
      </c>
      <c r="BM333">
        <f t="shared" si="39"/>
        <v>304</v>
      </c>
      <c r="BN333">
        <f t="shared" si="39"/>
        <v>300</v>
      </c>
      <c r="BO333">
        <f t="shared" si="39"/>
        <v>300</v>
      </c>
      <c r="BP333">
        <f t="shared" si="39"/>
        <v>303</v>
      </c>
      <c r="BQ333">
        <f t="shared" ref="BQ333:EB333" si="40">COUNTBLANK(BQ2:BQ305)</f>
        <v>304</v>
      </c>
      <c r="BT333">
        <f t="shared" si="40"/>
        <v>302</v>
      </c>
      <c r="BU333">
        <f t="shared" si="40"/>
        <v>302</v>
      </c>
      <c r="BV333">
        <f t="shared" si="40"/>
        <v>302</v>
      </c>
      <c r="BW333">
        <f t="shared" si="40"/>
        <v>300</v>
      </c>
      <c r="BX333">
        <f t="shared" si="40"/>
        <v>300</v>
      </c>
      <c r="BY333">
        <f t="shared" si="40"/>
        <v>301</v>
      </c>
      <c r="BZ333">
        <f t="shared" si="40"/>
        <v>304</v>
      </c>
      <c r="CA333">
        <f t="shared" si="40"/>
        <v>303</v>
      </c>
      <c r="CB333">
        <f t="shared" si="40"/>
        <v>303</v>
      </c>
      <c r="CC333">
        <f t="shared" si="40"/>
        <v>301</v>
      </c>
      <c r="CD333">
        <f t="shared" si="40"/>
        <v>301</v>
      </c>
      <c r="CE333">
        <f t="shared" si="40"/>
        <v>303</v>
      </c>
      <c r="CF333">
        <f t="shared" si="40"/>
        <v>304</v>
      </c>
      <c r="CG333">
        <f t="shared" si="40"/>
        <v>302</v>
      </c>
      <c r="CH333">
        <f t="shared" si="40"/>
        <v>304</v>
      </c>
      <c r="CI333">
        <f t="shared" si="40"/>
        <v>303</v>
      </c>
      <c r="CL333">
        <f t="shared" si="40"/>
        <v>300</v>
      </c>
      <c r="CM333">
        <f t="shared" si="40"/>
        <v>304</v>
      </c>
      <c r="CN333">
        <f t="shared" si="40"/>
        <v>304</v>
      </c>
      <c r="CO333">
        <f t="shared" si="40"/>
        <v>304</v>
      </c>
      <c r="CP333">
        <f t="shared" si="40"/>
        <v>300</v>
      </c>
      <c r="CQ333">
        <f t="shared" si="40"/>
        <v>304</v>
      </c>
      <c r="CR333">
        <f t="shared" si="40"/>
        <v>304</v>
      </c>
      <c r="CS333">
        <f t="shared" si="40"/>
        <v>304</v>
      </c>
      <c r="CT333" s="16">
        <f t="shared" si="40"/>
        <v>300</v>
      </c>
      <c r="CU333" s="16">
        <f t="shared" si="40"/>
        <v>300</v>
      </c>
      <c r="CV333" s="16">
        <f t="shared" si="40"/>
        <v>301</v>
      </c>
      <c r="CW333" s="16">
        <f t="shared" si="40"/>
        <v>300</v>
      </c>
      <c r="CX333" s="16">
        <f t="shared" si="40"/>
        <v>300</v>
      </c>
      <c r="CY333" s="16">
        <f t="shared" si="40"/>
        <v>300</v>
      </c>
      <c r="CZ333" s="16">
        <f t="shared" si="40"/>
        <v>300</v>
      </c>
      <c r="DA333" s="16">
        <f t="shared" si="40"/>
        <v>300</v>
      </c>
      <c r="DB333" s="16">
        <f t="shared" si="40"/>
        <v>300</v>
      </c>
      <c r="DC333" s="16">
        <f t="shared" si="40"/>
        <v>300</v>
      </c>
      <c r="DD333">
        <f t="shared" si="40"/>
        <v>301</v>
      </c>
      <c r="DE333">
        <f t="shared" si="40"/>
        <v>301</v>
      </c>
      <c r="DF333">
        <f t="shared" si="40"/>
        <v>301</v>
      </c>
      <c r="DG333">
        <f t="shared" si="40"/>
        <v>303</v>
      </c>
      <c r="DH333">
        <f t="shared" si="40"/>
        <v>304</v>
      </c>
      <c r="DI333">
        <f t="shared" si="40"/>
        <v>304</v>
      </c>
      <c r="DJ333">
        <f t="shared" si="40"/>
        <v>302</v>
      </c>
      <c r="DK333">
        <f t="shared" si="40"/>
        <v>304</v>
      </c>
      <c r="DO333" s="13">
        <f t="shared" si="40"/>
        <v>300</v>
      </c>
      <c r="DP333" s="13">
        <f t="shared" si="40"/>
        <v>300</v>
      </c>
      <c r="DQ333" s="13">
        <f t="shared" si="40"/>
        <v>300</v>
      </c>
      <c r="DR333" s="13">
        <f t="shared" si="40"/>
        <v>300</v>
      </c>
      <c r="DS333">
        <f t="shared" si="40"/>
        <v>304</v>
      </c>
      <c r="DT333">
        <f t="shared" si="40"/>
        <v>302</v>
      </c>
      <c r="DU333">
        <f t="shared" si="40"/>
        <v>302</v>
      </c>
      <c r="DV333">
        <f t="shared" si="40"/>
        <v>304</v>
      </c>
      <c r="DW333">
        <f t="shared" si="40"/>
        <v>303</v>
      </c>
      <c r="DX333">
        <f t="shared" si="40"/>
        <v>304</v>
      </c>
      <c r="DY333">
        <f t="shared" si="40"/>
        <v>303</v>
      </c>
      <c r="DZ333">
        <f t="shared" si="40"/>
        <v>301</v>
      </c>
      <c r="EA333">
        <f t="shared" si="40"/>
        <v>303</v>
      </c>
      <c r="EB333">
        <f t="shared" si="40"/>
        <v>304</v>
      </c>
      <c r="EC333">
        <f t="shared" ref="EC333:EI333" si="41">COUNTBLANK(EC2:EC305)</f>
        <v>304</v>
      </c>
      <c r="ED333">
        <f t="shared" si="41"/>
        <v>304</v>
      </c>
      <c r="EE333">
        <f t="shared" si="41"/>
        <v>301</v>
      </c>
      <c r="EF333">
        <f t="shared" si="41"/>
        <v>302</v>
      </c>
      <c r="EH333">
        <f t="shared" si="41"/>
        <v>300</v>
      </c>
      <c r="EI333">
        <f t="shared" si="41"/>
        <v>300</v>
      </c>
    </row>
    <row r="334" spans="1:139" x14ac:dyDescent="0.25">
      <c r="A334" s="11" t="s">
        <v>5</v>
      </c>
      <c r="D334">
        <f>SUM(D332:D333)</f>
        <v>304</v>
      </c>
      <c r="E334">
        <f t="shared" ref="E334:BJ334" si="42">SUM(E332:E333)</f>
        <v>304</v>
      </c>
      <c r="F334">
        <f t="shared" si="42"/>
        <v>304</v>
      </c>
      <c r="G334">
        <f t="shared" si="42"/>
        <v>304</v>
      </c>
      <c r="H334">
        <f t="shared" si="42"/>
        <v>304</v>
      </c>
      <c r="I334">
        <f t="shared" si="42"/>
        <v>304</v>
      </c>
      <c r="J334">
        <f t="shared" si="42"/>
        <v>304</v>
      </c>
      <c r="K334">
        <f t="shared" si="42"/>
        <v>304</v>
      </c>
      <c r="S334">
        <f t="shared" si="42"/>
        <v>304</v>
      </c>
      <c r="T334">
        <f t="shared" si="42"/>
        <v>304</v>
      </c>
      <c r="U334">
        <f t="shared" si="42"/>
        <v>304</v>
      </c>
      <c r="V334">
        <f t="shared" si="42"/>
        <v>304</v>
      </c>
      <c r="W334">
        <f t="shared" si="42"/>
        <v>304</v>
      </c>
      <c r="X334">
        <f t="shared" si="42"/>
        <v>304</v>
      </c>
      <c r="Y334">
        <f t="shared" si="42"/>
        <v>304</v>
      </c>
      <c r="Z334">
        <f t="shared" si="42"/>
        <v>304</v>
      </c>
      <c r="AA334">
        <f t="shared" si="42"/>
        <v>304</v>
      </c>
      <c r="AB334">
        <f t="shared" si="42"/>
        <v>304</v>
      </c>
      <c r="AC334">
        <f t="shared" si="42"/>
        <v>304</v>
      </c>
      <c r="AD334">
        <f t="shared" si="42"/>
        <v>304</v>
      </c>
      <c r="AE334">
        <f t="shared" si="42"/>
        <v>304</v>
      </c>
      <c r="AF334">
        <f t="shared" si="42"/>
        <v>304</v>
      </c>
      <c r="AG334">
        <f t="shared" si="42"/>
        <v>304</v>
      </c>
      <c r="AH334">
        <f t="shared" si="42"/>
        <v>304</v>
      </c>
      <c r="AJ334">
        <f t="shared" si="42"/>
        <v>304</v>
      </c>
      <c r="AL334" s="16">
        <f t="shared" si="42"/>
        <v>304</v>
      </c>
      <c r="AM334" s="13">
        <f t="shared" si="42"/>
        <v>304</v>
      </c>
      <c r="AN334">
        <f t="shared" si="42"/>
        <v>304</v>
      </c>
      <c r="AP334">
        <f t="shared" si="42"/>
        <v>304</v>
      </c>
      <c r="AQ334">
        <f t="shared" si="42"/>
        <v>304</v>
      </c>
      <c r="AR334">
        <f t="shared" si="42"/>
        <v>304</v>
      </c>
      <c r="AS334">
        <f t="shared" si="42"/>
        <v>304</v>
      </c>
      <c r="AT334">
        <f t="shared" si="42"/>
        <v>304</v>
      </c>
      <c r="AU334">
        <f t="shared" si="42"/>
        <v>304</v>
      </c>
      <c r="AV334">
        <f t="shared" si="42"/>
        <v>304</v>
      </c>
      <c r="AW334">
        <f t="shared" si="42"/>
        <v>304</v>
      </c>
      <c r="AX334">
        <f t="shared" si="42"/>
        <v>304</v>
      </c>
      <c r="AY334">
        <f t="shared" si="42"/>
        <v>304</v>
      </c>
      <c r="AZ334">
        <f t="shared" si="42"/>
        <v>304</v>
      </c>
      <c r="BA334">
        <f t="shared" si="42"/>
        <v>304</v>
      </c>
      <c r="BB334">
        <f t="shared" si="42"/>
        <v>304</v>
      </c>
      <c r="BC334">
        <f t="shared" si="42"/>
        <v>304</v>
      </c>
      <c r="BD334">
        <f t="shared" si="42"/>
        <v>304</v>
      </c>
      <c r="BE334">
        <f t="shared" si="42"/>
        <v>304</v>
      </c>
      <c r="BF334">
        <f t="shared" si="42"/>
        <v>304</v>
      </c>
      <c r="BG334">
        <f t="shared" si="42"/>
        <v>304</v>
      </c>
      <c r="BH334">
        <f t="shared" si="42"/>
        <v>304</v>
      </c>
      <c r="BI334">
        <f t="shared" si="42"/>
        <v>304</v>
      </c>
      <c r="BJ334">
        <f t="shared" si="42"/>
        <v>304</v>
      </c>
      <c r="BL334">
        <f t="shared" ref="BL334:BQ334" si="43">SUM(BL332:BL333)</f>
        <v>304</v>
      </c>
      <c r="BM334">
        <f t="shared" si="43"/>
        <v>304</v>
      </c>
      <c r="BN334">
        <f t="shared" si="43"/>
        <v>304</v>
      </c>
      <c r="BO334">
        <f t="shared" si="43"/>
        <v>304</v>
      </c>
      <c r="BP334">
        <f t="shared" si="43"/>
        <v>304</v>
      </c>
      <c r="BQ334">
        <f t="shared" si="43"/>
        <v>304</v>
      </c>
      <c r="BT334">
        <f t="shared" ref="BT334:BV334" si="44">SUM(BT332:BT333)</f>
        <v>304</v>
      </c>
      <c r="BU334">
        <f t="shared" si="44"/>
        <v>304</v>
      </c>
      <c r="BV334">
        <f t="shared" si="44"/>
        <v>304</v>
      </c>
      <c r="CA334">
        <f t="shared" ref="CA334:CI334" si="45">SUM(CA332:CA333)</f>
        <v>304</v>
      </c>
      <c r="CB334">
        <f t="shared" si="45"/>
        <v>304</v>
      </c>
      <c r="CC334">
        <f t="shared" si="45"/>
        <v>304</v>
      </c>
      <c r="CD334">
        <f t="shared" si="45"/>
        <v>304</v>
      </c>
      <c r="CE334">
        <f t="shared" si="45"/>
        <v>304</v>
      </c>
      <c r="CF334">
        <f t="shared" si="45"/>
        <v>304</v>
      </c>
      <c r="CG334">
        <f t="shared" si="45"/>
        <v>304</v>
      </c>
      <c r="CH334">
        <f t="shared" si="45"/>
        <v>304</v>
      </c>
      <c r="CI334">
        <f t="shared" si="45"/>
        <v>304</v>
      </c>
      <c r="CL334">
        <f t="shared" ref="CL334:DK334" si="46">SUM(CL332:CL333)</f>
        <v>304</v>
      </c>
      <c r="CM334">
        <f t="shared" si="46"/>
        <v>304</v>
      </c>
      <c r="CN334">
        <f t="shared" si="46"/>
        <v>304</v>
      </c>
      <c r="CO334">
        <f t="shared" si="46"/>
        <v>304</v>
      </c>
      <c r="CP334">
        <f t="shared" si="46"/>
        <v>304</v>
      </c>
      <c r="CQ334">
        <f t="shared" si="46"/>
        <v>304</v>
      </c>
      <c r="CR334">
        <f t="shared" si="46"/>
        <v>304</v>
      </c>
      <c r="CS334">
        <f t="shared" si="46"/>
        <v>304</v>
      </c>
      <c r="CT334" s="16">
        <f t="shared" si="46"/>
        <v>304</v>
      </c>
      <c r="CU334" s="16">
        <f t="shared" si="46"/>
        <v>304</v>
      </c>
      <c r="CV334" s="16">
        <f t="shared" si="46"/>
        <v>304</v>
      </c>
      <c r="CW334" s="16">
        <f t="shared" si="46"/>
        <v>304</v>
      </c>
      <c r="CX334" s="16">
        <f t="shared" si="46"/>
        <v>304</v>
      </c>
      <c r="CY334" s="16">
        <f t="shared" si="46"/>
        <v>304</v>
      </c>
      <c r="CZ334" s="16">
        <f t="shared" si="46"/>
        <v>304</v>
      </c>
      <c r="DA334" s="16">
        <f t="shared" si="46"/>
        <v>304</v>
      </c>
      <c r="DB334" s="16">
        <f t="shared" si="46"/>
        <v>304</v>
      </c>
      <c r="DC334" s="16">
        <f t="shared" si="46"/>
        <v>304</v>
      </c>
      <c r="DD334">
        <f t="shared" si="46"/>
        <v>304</v>
      </c>
      <c r="DE334">
        <f t="shared" si="46"/>
        <v>304</v>
      </c>
      <c r="DF334">
        <f t="shared" si="46"/>
        <v>304</v>
      </c>
      <c r="DG334">
        <f t="shared" si="46"/>
        <v>304</v>
      </c>
      <c r="DH334">
        <f t="shared" si="46"/>
        <v>304</v>
      </c>
      <c r="DI334">
        <f t="shared" si="46"/>
        <v>304</v>
      </c>
      <c r="DJ334">
        <f t="shared" si="46"/>
        <v>304</v>
      </c>
      <c r="DK334">
        <f t="shared" si="46"/>
        <v>304</v>
      </c>
      <c r="DO334" s="13">
        <f t="shared" ref="DO334:EF334" si="47">SUM(DO332:DO333)</f>
        <v>304</v>
      </c>
      <c r="DP334" s="13">
        <f t="shared" si="47"/>
        <v>304</v>
      </c>
      <c r="DQ334" s="13">
        <f t="shared" si="47"/>
        <v>304</v>
      </c>
      <c r="DR334" s="13">
        <f t="shared" si="47"/>
        <v>304</v>
      </c>
      <c r="DS334">
        <f t="shared" si="47"/>
        <v>304</v>
      </c>
      <c r="DT334">
        <f t="shared" si="47"/>
        <v>304</v>
      </c>
      <c r="DU334">
        <f t="shared" si="47"/>
        <v>304</v>
      </c>
      <c r="DV334">
        <f t="shared" si="47"/>
        <v>304</v>
      </c>
      <c r="DW334">
        <f t="shared" si="47"/>
        <v>304</v>
      </c>
      <c r="DX334">
        <f t="shared" si="47"/>
        <v>304</v>
      </c>
      <c r="DY334">
        <f t="shared" si="47"/>
        <v>304</v>
      </c>
      <c r="DZ334">
        <f t="shared" si="47"/>
        <v>304</v>
      </c>
      <c r="EA334">
        <f t="shared" si="47"/>
        <v>304</v>
      </c>
      <c r="EB334">
        <f t="shared" si="47"/>
        <v>304</v>
      </c>
      <c r="EC334">
        <f t="shared" si="47"/>
        <v>304</v>
      </c>
      <c r="ED334">
        <f t="shared" si="47"/>
        <v>304</v>
      </c>
      <c r="EE334">
        <f t="shared" si="47"/>
        <v>304</v>
      </c>
      <c r="EF334">
        <f t="shared" si="47"/>
        <v>304</v>
      </c>
      <c r="EH334">
        <f t="shared" ref="EH334:EI334" si="48">SUM(EH332:EH333)</f>
        <v>304</v>
      </c>
      <c r="EI334">
        <f t="shared" si="48"/>
        <v>304</v>
      </c>
    </row>
    <row r="337" spans="1:140" x14ac:dyDescent="0.25">
      <c r="A337" s="11">
        <v>1</v>
      </c>
      <c r="D337" s="4">
        <f>D323/D332</f>
        <v>0</v>
      </c>
      <c r="E337" s="4">
        <f t="shared" ref="E337:BP337" si="49">E323/E332</f>
        <v>0.5</v>
      </c>
      <c r="F337" s="4">
        <f t="shared" si="49"/>
        <v>0</v>
      </c>
      <c r="G337" s="4">
        <f t="shared" si="49"/>
        <v>0</v>
      </c>
      <c r="H337" s="4">
        <f t="shared" si="49"/>
        <v>0</v>
      </c>
      <c r="I337" s="4">
        <f t="shared" si="49"/>
        <v>0.5</v>
      </c>
      <c r="J337" s="4">
        <f t="shared" si="49"/>
        <v>0</v>
      </c>
      <c r="K337" s="4">
        <f t="shared" si="49"/>
        <v>0</v>
      </c>
      <c r="S337" s="4">
        <f t="shared" si="49"/>
        <v>0.25</v>
      </c>
      <c r="T337" s="4" t="e">
        <f t="shared" si="49"/>
        <v>#DIV/0!</v>
      </c>
      <c r="U337" s="4"/>
      <c r="V337" s="4" t="e">
        <f t="shared" si="49"/>
        <v>#DIV/0!</v>
      </c>
      <c r="W337" s="4" t="e">
        <f t="shared" si="49"/>
        <v>#DIV/0!</v>
      </c>
      <c r="X337" s="4" t="e">
        <f t="shared" si="49"/>
        <v>#DIV/0!</v>
      </c>
      <c r="Y337" s="4" t="e">
        <f t="shared" si="49"/>
        <v>#DIV/0!</v>
      </c>
      <c r="Z337" s="4" t="e">
        <f t="shared" si="49"/>
        <v>#DIV/0!</v>
      </c>
      <c r="AA337" s="4">
        <f t="shared" si="49"/>
        <v>1</v>
      </c>
      <c r="AB337" s="4" t="e">
        <f t="shared" si="49"/>
        <v>#DIV/0!</v>
      </c>
      <c r="AC337" s="4" t="e">
        <f t="shared" si="49"/>
        <v>#DIV/0!</v>
      </c>
      <c r="AD337" s="4" t="e">
        <f t="shared" si="49"/>
        <v>#DIV/0!</v>
      </c>
      <c r="AE337" s="4" t="e">
        <f t="shared" si="49"/>
        <v>#DIV/0!</v>
      </c>
      <c r="AF337" s="4" t="e">
        <f t="shared" si="49"/>
        <v>#DIV/0!</v>
      </c>
      <c r="AG337" s="4" t="e">
        <f t="shared" si="49"/>
        <v>#DIV/0!</v>
      </c>
      <c r="AH337" s="4" t="e">
        <f t="shared" si="49"/>
        <v>#DIV/0!</v>
      </c>
      <c r="AI337" s="4"/>
      <c r="AJ337" s="4" t="e">
        <f t="shared" si="49"/>
        <v>#DIV/0!</v>
      </c>
      <c r="AK337" s="4"/>
      <c r="AL337" s="17">
        <f t="shared" si="49"/>
        <v>0</v>
      </c>
      <c r="AM337" s="14">
        <f t="shared" si="49"/>
        <v>0.75</v>
      </c>
      <c r="AN337" s="4">
        <f t="shared" si="49"/>
        <v>0.75</v>
      </c>
      <c r="AO337" s="4"/>
      <c r="AP337" s="4">
        <f t="shared" si="49"/>
        <v>1</v>
      </c>
      <c r="AQ337" s="4" t="e">
        <f t="shared" si="49"/>
        <v>#DIV/0!</v>
      </c>
      <c r="AR337" s="4" t="e">
        <f t="shared" si="49"/>
        <v>#DIV/0!</v>
      </c>
      <c r="AS337" s="4" t="e">
        <f t="shared" si="49"/>
        <v>#DIV/0!</v>
      </c>
      <c r="AT337" s="4">
        <f t="shared" si="49"/>
        <v>1</v>
      </c>
      <c r="AU337" s="4">
        <f t="shared" si="49"/>
        <v>1</v>
      </c>
      <c r="AV337" s="4" t="e">
        <f t="shared" si="49"/>
        <v>#DIV/0!</v>
      </c>
      <c r="AW337" s="4">
        <f t="shared" si="49"/>
        <v>1</v>
      </c>
      <c r="AX337" s="4">
        <f t="shared" si="49"/>
        <v>1</v>
      </c>
      <c r="AY337" s="4">
        <f t="shared" si="49"/>
        <v>1</v>
      </c>
      <c r="AZ337" s="4" t="e">
        <f t="shared" si="49"/>
        <v>#DIV/0!</v>
      </c>
      <c r="BA337" s="4">
        <f t="shared" si="49"/>
        <v>1</v>
      </c>
      <c r="BB337" s="4">
        <f t="shared" si="49"/>
        <v>1</v>
      </c>
      <c r="BC337" s="4">
        <f t="shared" si="49"/>
        <v>1</v>
      </c>
      <c r="BD337" s="4">
        <f t="shared" si="49"/>
        <v>1</v>
      </c>
      <c r="BE337" s="4">
        <f t="shared" si="49"/>
        <v>1</v>
      </c>
      <c r="BF337" s="4" t="e">
        <f t="shared" si="49"/>
        <v>#DIV/0!</v>
      </c>
      <c r="BG337" s="4">
        <f t="shared" si="49"/>
        <v>1</v>
      </c>
      <c r="BH337" s="4" t="e">
        <f t="shared" si="49"/>
        <v>#DIV/0!</v>
      </c>
      <c r="BI337" s="4" t="e">
        <f t="shared" si="49"/>
        <v>#DIV/0!</v>
      </c>
      <c r="BJ337" s="4">
        <f t="shared" si="49"/>
        <v>1</v>
      </c>
      <c r="BK337" s="4"/>
      <c r="BL337" s="4">
        <f t="shared" si="49"/>
        <v>1</v>
      </c>
      <c r="BM337" s="4" t="e">
        <f t="shared" si="49"/>
        <v>#DIV/0!</v>
      </c>
      <c r="BN337" s="4">
        <f t="shared" si="49"/>
        <v>1</v>
      </c>
      <c r="BO337" s="4">
        <f t="shared" si="49"/>
        <v>1</v>
      </c>
      <c r="BP337" s="4">
        <f t="shared" si="49"/>
        <v>1</v>
      </c>
      <c r="BQ337" s="4" t="e">
        <f t="shared" ref="BQ337:EB337" si="50">BQ323/BQ332</f>
        <v>#DIV/0!</v>
      </c>
      <c r="BR337" s="4"/>
      <c r="BS337" s="14"/>
      <c r="BT337" s="4">
        <f t="shared" si="50"/>
        <v>0.5</v>
      </c>
      <c r="BU337" s="4">
        <f t="shared" si="50"/>
        <v>0.5</v>
      </c>
      <c r="BV337" s="4">
        <f t="shared" si="50"/>
        <v>0</v>
      </c>
      <c r="BW337" s="14"/>
      <c r="BX337" s="14"/>
      <c r="BY337" s="14"/>
      <c r="BZ337" s="14"/>
      <c r="CA337" s="4">
        <f t="shared" si="50"/>
        <v>1</v>
      </c>
      <c r="CB337" s="4">
        <f t="shared" si="50"/>
        <v>1</v>
      </c>
      <c r="CC337" s="4">
        <f t="shared" si="50"/>
        <v>1</v>
      </c>
      <c r="CD337" s="4">
        <f t="shared" si="50"/>
        <v>1</v>
      </c>
      <c r="CE337" s="4">
        <f t="shared" si="50"/>
        <v>1</v>
      </c>
      <c r="CF337" s="4" t="e">
        <f t="shared" si="50"/>
        <v>#DIV/0!</v>
      </c>
      <c r="CG337" s="4">
        <f t="shared" si="50"/>
        <v>1</v>
      </c>
      <c r="CH337" s="4" t="e">
        <f t="shared" si="50"/>
        <v>#DIV/0!</v>
      </c>
      <c r="CI337" s="4">
        <f t="shared" si="50"/>
        <v>1</v>
      </c>
      <c r="CJ337" s="4"/>
      <c r="CK337" s="4"/>
      <c r="CL337" s="4">
        <f t="shared" si="50"/>
        <v>1</v>
      </c>
      <c r="CM337" s="4" t="e">
        <f t="shared" si="50"/>
        <v>#DIV/0!</v>
      </c>
      <c r="CN337" s="4" t="e">
        <f t="shared" si="50"/>
        <v>#DIV/0!</v>
      </c>
      <c r="CO337" s="4" t="e">
        <f t="shared" si="50"/>
        <v>#DIV/0!</v>
      </c>
      <c r="CP337" s="4">
        <f t="shared" si="50"/>
        <v>1</v>
      </c>
      <c r="CQ337" s="4" t="e">
        <f t="shared" si="50"/>
        <v>#DIV/0!</v>
      </c>
      <c r="CR337" s="4" t="e">
        <f t="shared" si="50"/>
        <v>#DIV/0!</v>
      </c>
      <c r="CS337" s="4" t="e">
        <f t="shared" si="50"/>
        <v>#DIV/0!</v>
      </c>
      <c r="CT337" s="17">
        <f t="shared" si="50"/>
        <v>0.25</v>
      </c>
      <c r="CU337" s="17">
        <f t="shared" si="50"/>
        <v>0</v>
      </c>
      <c r="CV337" s="17">
        <f t="shared" si="50"/>
        <v>0</v>
      </c>
      <c r="CW337" s="17">
        <f t="shared" si="50"/>
        <v>0</v>
      </c>
      <c r="CX337" s="17">
        <f t="shared" si="50"/>
        <v>0</v>
      </c>
      <c r="CY337" s="17">
        <f t="shared" si="50"/>
        <v>0</v>
      </c>
      <c r="CZ337" s="17">
        <f t="shared" si="50"/>
        <v>0</v>
      </c>
      <c r="DA337" s="17">
        <f t="shared" si="50"/>
        <v>0.25</v>
      </c>
      <c r="DB337" s="17">
        <f t="shared" si="50"/>
        <v>0.25</v>
      </c>
      <c r="DC337" s="17">
        <f t="shared" si="50"/>
        <v>0</v>
      </c>
      <c r="DD337" s="4">
        <f t="shared" si="50"/>
        <v>1</v>
      </c>
      <c r="DE337" s="4">
        <f t="shared" si="50"/>
        <v>1</v>
      </c>
      <c r="DF337" s="4">
        <f t="shared" si="50"/>
        <v>1</v>
      </c>
      <c r="DG337" s="4">
        <f t="shared" si="50"/>
        <v>1</v>
      </c>
      <c r="DH337" s="4" t="e">
        <f t="shared" si="50"/>
        <v>#DIV/0!</v>
      </c>
      <c r="DI337" s="4" t="e">
        <f t="shared" si="50"/>
        <v>#DIV/0!</v>
      </c>
      <c r="DJ337" s="4">
        <f t="shared" si="50"/>
        <v>1</v>
      </c>
      <c r="DK337" s="4" t="e">
        <f t="shared" si="50"/>
        <v>#DIV/0!</v>
      </c>
      <c r="DL337" s="4"/>
      <c r="DM337" s="4"/>
      <c r="DN337" s="4"/>
      <c r="DO337" s="14">
        <f t="shared" si="50"/>
        <v>0.25</v>
      </c>
      <c r="DP337" s="14">
        <f t="shared" si="50"/>
        <v>0.25</v>
      </c>
      <c r="DQ337" s="14">
        <f t="shared" si="50"/>
        <v>0.25</v>
      </c>
      <c r="DR337" s="14">
        <f t="shared" si="50"/>
        <v>0.25</v>
      </c>
      <c r="DS337" s="4" t="e">
        <f t="shared" si="50"/>
        <v>#DIV/0!</v>
      </c>
      <c r="DT337" s="4">
        <f t="shared" si="50"/>
        <v>1</v>
      </c>
      <c r="DU337" s="4">
        <f t="shared" si="50"/>
        <v>1</v>
      </c>
      <c r="DV337" s="4" t="e">
        <f t="shared" si="50"/>
        <v>#DIV/0!</v>
      </c>
      <c r="DW337" s="4">
        <f t="shared" si="50"/>
        <v>1</v>
      </c>
      <c r="DX337" s="4" t="e">
        <f t="shared" si="50"/>
        <v>#DIV/0!</v>
      </c>
      <c r="DY337" s="4">
        <f t="shared" si="50"/>
        <v>1</v>
      </c>
      <c r="DZ337" s="4">
        <f t="shared" si="50"/>
        <v>1</v>
      </c>
      <c r="EA337" s="4">
        <f t="shared" si="50"/>
        <v>1</v>
      </c>
      <c r="EB337" s="4" t="e">
        <f t="shared" si="50"/>
        <v>#DIV/0!</v>
      </c>
      <c r="EC337" s="4" t="e">
        <f t="shared" ref="EC337:EI337" si="51">EC323/EC332</f>
        <v>#DIV/0!</v>
      </c>
      <c r="ED337" s="4" t="e">
        <f t="shared" si="51"/>
        <v>#DIV/0!</v>
      </c>
      <c r="EE337" s="4">
        <f t="shared" si="51"/>
        <v>1</v>
      </c>
      <c r="EF337" s="4">
        <f t="shared" si="51"/>
        <v>0</v>
      </c>
      <c r="EG337" s="4"/>
      <c r="EH337" s="4">
        <f t="shared" si="51"/>
        <v>0.75</v>
      </c>
      <c r="EI337" s="4">
        <f t="shared" si="51"/>
        <v>1</v>
      </c>
      <c r="EJ337" s="4"/>
    </row>
    <row r="338" spans="1:140" x14ac:dyDescent="0.25">
      <c r="A338" s="11">
        <v>2</v>
      </c>
      <c r="D338" s="4">
        <f>D324/D332</f>
        <v>0</v>
      </c>
      <c r="E338" s="4">
        <f t="shared" ref="E338:BP338" si="52">E324/E332</f>
        <v>0.25</v>
      </c>
      <c r="F338" s="4">
        <f t="shared" si="52"/>
        <v>0.5</v>
      </c>
      <c r="G338" s="4">
        <f t="shared" si="52"/>
        <v>0.5</v>
      </c>
      <c r="H338" s="4">
        <f t="shared" si="52"/>
        <v>0.25</v>
      </c>
      <c r="I338" s="4">
        <f t="shared" si="52"/>
        <v>0</v>
      </c>
      <c r="J338" s="4">
        <f t="shared" si="52"/>
        <v>1</v>
      </c>
      <c r="K338" s="4">
        <f t="shared" si="52"/>
        <v>0</v>
      </c>
      <c r="S338" s="4">
        <f t="shared" si="52"/>
        <v>0.5</v>
      </c>
      <c r="T338" s="4" t="e">
        <f t="shared" si="52"/>
        <v>#DIV/0!</v>
      </c>
      <c r="U338" s="4"/>
      <c r="V338" s="4" t="e">
        <f t="shared" si="52"/>
        <v>#DIV/0!</v>
      </c>
      <c r="W338" s="4" t="e">
        <f t="shared" si="52"/>
        <v>#DIV/0!</v>
      </c>
      <c r="X338" s="4" t="e">
        <f t="shared" si="52"/>
        <v>#DIV/0!</v>
      </c>
      <c r="Y338" s="4" t="e">
        <f t="shared" si="52"/>
        <v>#DIV/0!</v>
      </c>
      <c r="Z338" s="4" t="e">
        <f t="shared" si="52"/>
        <v>#DIV/0!</v>
      </c>
      <c r="AA338" s="4">
        <f t="shared" si="52"/>
        <v>0</v>
      </c>
      <c r="AB338" s="4" t="e">
        <f t="shared" si="52"/>
        <v>#DIV/0!</v>
      </c>
      <c r="AC338" s="4" t="e">
        <f t="shared" si="52"/>
        <v>#DIV/0!</v>
      </c>
      <c r="AD338" s="4" t="e">
        <f t="shared" si="52"/>
        <v>#DIV/0!</v>
      </c>
      <c r="AE338" s="4" t="e">
        <f t="shared" si="52"/>
        <v>#DIV/0!</v>
      </c>
      <c r="AF338" s="4" t="e">
        <f t="shared" si="52"/>
        <v>#DIV/0!</v>
      </c>
      <c r="AG338" s="4" t="e">
        <f t="shared" si="52"/>
        <v>#DIV/0!</v>
      </c>
      <c r="AH338" s="4" t="e">
        <f t="shared" si="52"/>
        <v>#DIV/0!</v>
      </c>
      <c r="AI338" s="4"/>
      <c r="AJ338" s="4" t="e">
        <f t="shared" si="52"/>
        <v>#DIV/0!</v>
      </c>
      <c r="AK338" s="4"/>
      <c r="AL338" s="17">
        <f t="shared" si="52"/>
        <v>0.75</v>
      </c>
      <c r="AM338" s="14">
        <f t="shared" si="52"/>
        <v>0</v>
      </c>
      <c r="AN338" s="4">
        <f t="shared" si="52"/>
        <v>0.25</v>
      </c>
      <c r="AO338" s="4"/>
      <c r="AP338" s="4">
        <f t="shared" si="52"/>
        <v>0</v>
      </c>
      <c r="AQ338" s="4" t="e">
        <f t="shared" si="52"/>
        <v>#DIV/0!</v>
      </c>
      <c r="AR338" s="4" t="e">
        <f t="shared" si="52"/>
        <v>#DIV/0!</v>
      </c>
      <c r="AS338" s="4" t="e">
        <f t="shared" si="52"/>
        <v>#DIV/0!</v>
      </c>
      <c r="AT338" s="4">
        <f t="shared" si="52"/>
        <v>0</v>
      </c>
      <c r="AU338" s="4">
        <f t="shared" si="52"/>
        <v>0</v>
      </c>
      <c r="AV338" s="4" t="e">
        <f t="shared" si="52"/>
        <v>#DIV/0!</v>
      </c>
      <c r="AW338" s="4">
        <f t="shared" si="52"/>
        <v>0</v>
      </c>
      <c r="AX338" s="4">
        <f t="shared" si="52"/>
        <v>0</v>
      </c>
      <c r="AY338" s="4">
        <f t="shared" si="52"/>
        <v>0</v>
      </c>
      <c r="AZ338" s="4" t="e">
        <f t="shared" si="52"/>
        <v>#DIV/0!</v>
      </c>
      <c r="BA338" s="4">
        <f t="shared" si="52"/>
        <v>0</v>
      </c>
      <c r="BB338" s="4">
        <f t="shared" si="52"/>
        <v>0</v>
      </c>
      <c r="BC338" s="4">
        <f t="shared" si="52"/>
        <v>0</v>
      </c>
      <c r="BD338" s="4">
        <f t="shared" si="52"/>
        <v>0</v>
      </c>
      <c r="BE338" s="4">
        <f t="shared" si="52"/>
        <v>0</v>
      </c>
      <c r="BF338" s="4" t="e">
        <f t="shared" si="52"/>
        <v>#DIV/0!</v>
      </c>
      <c r="BG338" s="4">
        <f t="shared" si="52"/>
        <v>0</v>
      </c>
      <c r="BH338" s="4" t="e">
        <f t="shared" si="52"/>
        <v>#DIV/0!</v>
      </c>
      <c r="BI338" s="4" t="e">
        <f t="shared" si="52"/>
        <v>#DIV/0!</v>
      </c>
      <c r="BJ338" s="4">
        <f t="shared" si="52"/>
        <v>0</v>
      </c>
      <c r="BK338" s="4"/>
      <c r="BL338" s="4">
        <f t="shared" si="52"/>
        <v>0</v>
      </c>
      <c r="BM338" s="4" t="e">
        <f t="shared" si="52"/>
        <v>#DIV/0!</v>
      </c>
      <c r="BN338" s="4">
        <f t="shared" si="52"/>
        <v>0</v>
      </c>
      <c r="BO338" s="4">
        <f t="shared" si="52"/>
        <v>0</v>
      </c>
      <c r="BP338" s="4">
        <f t="shared" si="52"/>
        <v>0</v>
      </c>
      <c r="BQ338" s="4" t="e">
        <f t="shared" ref="BQ338:EB338" si="53">BQ324/BQ332</f>
        <v>#DIV/0!</v>
      </c>
      <c r="BR338" s="4"/>
      <c r="BS338" s="14"/>
      <c r="BT338" s="4">
        <f t="shared" si="53"/>
        <v>0.5</v>
      </c>
      <c r="BU338" s="4">
        <f t="shared" si="53"/>
        <v>0.5</v>
      </c>
      <c r="BV338" s="4">
        <f t="shared" si="53"/>
        <v>0</v>
      </c>
      <c r="BW338" s="14"/>
      <c r="BX338" s="14"/>
      <c r="BY338" s="14"/>
      <c r="BZ338" s="14"/>
      <c r="CA338" s="4">
        <f t="shared" si="53"/>
        <v>0</v>
      </c>
      <c r="CB338" s="4">
        <f t="shared" si="53"/>
        <v>0</v>
      </c>
      <c r="CC338" s="4">
        <f t="shared" si="53"/>
        <v>0</v>
      </c>
      <c r="CD338" s="4">
        <f t="shared" si="53"/>
        <v>0</v>
      </c>
      <c r="CE338" s="4">
        <f t="shared" si="53"/>
        <v>0</v>
      </c>
      <c r="CF338" s="4" t="e">
        <f t="shared" si="53"/>
        <v>#DIV/0!</v>
      </c>
      <c r="CG338" s="4">
        <f t="shared" si="53"/>
        <v>0</v>
      </c>
      <c r="CH338" s="4" t="e">
        <f t="shared" si="53"/>
        <v>#DIV/0!</v>
      </c>
      <c r="CI338" s="4">
        <f t="shared" si="53"/>
        <v>0</v>
      </c>
      <c r="CJ338" s="4"/>
      <c r="CK338" s="4"/>
      <c r="CL338" s="4">
        <f t="shared" si="53"/>
        <v>0</v>
      </c>
      <c r="CM338" s="4" t="e">
        <f t="shared" si="53"/>
        <v>#DIV/0!</v>
      </c>
      <c r="CN338" s="4" t="e">
        <f t="shared" si="53"/>
        <v>#DIV/0!</v>
      </c>
      <c r="CO338" s="4" t="e">
        <f t="shared" si="53"/>
        <v>#DIV/0!</v>
      </c>
      <c r="CP338" s="4">
        <f t="shared" si="53"/>
        <v>0</v>
      </c>
      <c r="CQ338" s="4" t="e">
        <f t="shared" si="53"/>
        <v>#DIV/0!</v>
      </c>
      <c r="CR338" s="4" t="e">
        <f t="shared" si="53"/>
        <v>#DIV/0!</v>
      </c>
      <c r="CS338" s="4" t="e">
        <f t="shared" si="53"/>
        <v>#DIV/0!</v>
      </c>
      <c r="CT338" s="17">
        <f t="shared" si="53"/>
        <v>0.5</v>
      </c>
      <c r="CU338" s="17">
        <f t="shared" si="53"/>
        <v>0</v>
      </c>
      <c r="CV338" s="17">
        <f t="shared" si="53"/>
        <v>0.66666666666666663</v>
      </c>
      <c r="CW338" s="17">
        <f t="shared" si="53"/>
        <v>0.5</v>
      </c>
      <c r="CX338" s="17">
        <f t="shared" si="53"/>
        <v>0.5</v>
      </c>
      <c r="CY338" s="17">
        <f t="shared" si="53"/>
        <v>0.5</v>
      </c>
      <c r="CZ338" s="17">
        <f t="shared" si="53"/>
        <v>0.5</v>
      </c>
      <c r="DA338" s="17">
        <f t="shared" si="53"/>
        <v>0.25</v>
      </c>
      <c r="DB338" s="17">
        <f t="shared" si="53"/>
        <v>0.5</v>
      </c>
      <c r="DC338" s="17">
        <f t="shared" si="53"/>
        <v>0.5</v>
      </c>
      <c r="DD338" s="4">
        <f t="shared" si="53"/>
        <v>0</v>
      </c>
      <c r="DE338" s="4">
        <f t="shared" si="53"/>
        <v>0</v>
      </c>
      <c r="DF338" s="4">
        <f t="shared" si="53"/>
        <v>0</v>
      </c>
      <c r="DG338" s="4">
        <f t="shared" si="53"/>
        <v>0</v>
      </c>
      <c r="DH338" s="4" t="e">
        <f t="shared" si="53"/>
        <v>#DIV/0!</v>
      </c>
      <c r="DI338" s="4" t="e">
        <f t="shared" si="53"/>
        <v>#DIV/0!</v>
      </c>
      <c r="DJ338" s="4">
        <f t="shared" si="53"/>
        <v>0</v>
      </c>
      <c r="DK338" s="4" t="e">
        <f t="shared" si="53"/>
        <v>#DIV/0!</v>
      </c>
      <c r="DL338" s="4"/>
      <c r="DM338" s="4"/>
      <c r="DN338" s="4"/>
      <c r="DO338" s="14">
        <f t="shared" si="53"/>
        <v>0.25</v>
      </c>
      <c r="DP338" s="14">
        <f t="shared" si="53"/>
        <v>0</v>
      </c>
      <c r="DQ338" s="14">
        <f t="shared" si="53"/>
        <v>0.25</v>
      </c>
      <c r="DR338" s="14">
        <f t="shared" si="53"/>
        <v>0.25</v>
      </c>
      <c r="DS338" s="4" t="e">
        <f t="shared" si="53"/>
        <v>#DIV/0!</v>
      </c>
      <c r="DT338" s="4">
        <f t="shared" si="53"/>
        <v>0</v>
      </c>
      <c r="DU338" s="4">
        <f t="shared" si="53"/>
        <v>0</v>
      </c>
      <c r="DV338" s="4" t="e">
        <f t="shared" si="53"/>
        <v>#DIV/0!</v>
      </c>
      <c r="DW338" s="4">
        <f t="shared" si="53"/>
        <v>0</v>
      </c>
      <c r="DX338" s="4" t="e">
        <f t="shared" si="53"/>
        <v>#DIV/0!</v>
      </c>
      <c r="DY338" s="4">
        <f t="shared" si="53"/>
        <v>0</v>
      </c>
      <c r="DZ338" s="4">
        <f t="shared" si="53"/>
        <v>0</v>
      </c>
      <c r="EA338" s="4">
        <f t="shared" si="53"/>
        <v>0</v>
      </c>
      <c r="EB338" s="4" t="e">
        <f t="shared" si="53"/>
        <v>#DIV/0!</v>
      </c>
      <c r="EC338" s="4" t="e">
        <f t="shared" ref="EC338:EI338" si="54">EC324/EC332</f>
        <v>#DIV/0!</v>
      </c>
      <c r="ED338" s="4" t="e">
        <f t="shared" si="54"/>
        <v>#DIV/0!</v>
      </c>
      <c r="EE338" s="4">
        <f t="shared" si="54"/>
        <v>0</v>
      </c>
      <c r="EF338" s="4">
        <f t="shared" si="54"/>
        <v>0</v>
      </c>
      <c r="EG338" s="4"/>
      <c r="EH338" s="4">
        <f t="shared" si="54"/>
        <v>0.25</v>
      </c>
      <c r="EI338" s="4">
        <f t="shared" si="54"/>
        <v>0</v>
      </c>
      <c r="EJ338" s="4"/>
    </row>
    <row r="339" spans="1:140" x14ac:dyDescent="0.25">
      <c r="A339" s="11">
        <v>3</v>
      </c>
      <c r="D339" s="4">
        <f>D325/D332</f>
        <v>0.5</v>
      </c>
      <c r="E339" s="4">
        <f t="shared" ref="E339:BP339" si="55">E325/E332</f>
        <v>0.25</v>
      </c>
      <c r="F339" s="4">
        <f t="shared" si="55"/>
        <v>0.25</v>
      </c>
      <c r="G339" s="4">
        <f t="shared" si="55"/>
        <v>0.25</v>
      </c>
      <c r="H339" s="4">
        <f t="shared" si="55"/>
        <v>0.5</v>
      </c>
      <c r="I339" s="4">
        <f t="shared" si="55"/>
        <v>0</v>
      </c>
      <c r="J339" s="4">
        <f t="shared" si="55"/>
        <v>0</v>
      </c>
      <c r="K339" s="4">
        <f t="shared" si="55"/>
        <v>0</v>
      </c>
      <c r="S339" s="4">
        <f t="shared" si="55"/>
        <v>0.25</v>
      </c>
      <c r="T339" s="4" t="e">
        <f t="shared" si="55"/>
        <v>#DIV/0!</v>
      </c>
      <c r="U339" s="4"/>
      <c r="V339" s="4" t="e">
        <f t="shared" si="55"/>
        <v>#DIV/0!</v>
      </c>
      <c r="W339" s="4" t="e">
        <f t="shared" si="55"/>
        <v>#DIV/0!</v>
      </c>
      <c r="X339" s="4" t="e">
        <f t="shared" si="55"/>
        <v>#DIV/0!</v>
      </c>
      <c r="Y339" s="4" t="e">
        <f t="shared" si="55"/>
        <v>#DIV/0!</v>
      </c>
      <c r="Z339" s="4" t="e">
        <f t="shared" si="55"/>
        <v>#DIV/0!</v>
      </c>
      <c r="AA339" s="4">
        <f t="shared" si="55"/>
        <v>0</v>
      </c>
      <c r="AB339" s="4" t="e">
        <f t="shared" si="55"/>
        <v>#DIV/0!</v>
      </c>
      <c r="AC339" s="4" t="e">
        <f t="shared" si="55"/>
        <v>#DIV/0!</v>
      </c>
      <c r="AD339" s="4" t="e">
        <f t="shared" si="55"/>
        <v>#DIV/0!</v>
      </c>
      <c r="AE339" s="4" t="e">
        <f t="shared" si="55"/>
        <v>#DIV/0!</v>
      </c>
      <c r="AF339" s="4" t="e">
        <f t="shared" si="55"/>
        <v>#DIV/0!</v>
      </c>
      <c r="AG339" s="4" t="e">
        <f t="shared" si="55"/>
        <v>#DIV/0!</v>
      </c>
      <c r="AH339" s="4" t="e">
        <f t="shared" si="55"/>
        <v>#DIV/0!</v>
      </c>
      <c r="AI339" s="4"/>
      <c r="AJ339" s="4" t="e">
        <f t="shared" si="55"/>
        <v>#DIV/0!</v>
      </c>
      <c r="AK339" s="4"/>
      <c r="AL339" s="17">
        <f t="shared" si="55"/>
        <v>0</v>
      </c>
      <c r="AM339" s="14">
        <f t="shared" si="55"/>
        <v>0.25</v>
      </c>
      <c r="AN339" s="4">
        <f t="shared" si="55"/>
        <v>0</v>
      </c>
      <c r="AO339" s="4"/>
      <c r="AP339" s="4">
        <f t="shared" si="55"/>
        <v>0</v>
      </c>
      <c r="AQ339" s="4" t="e">
        <f t="shared" si="55"/>
        <v>#DIV/0!</v>
      </c>
      <c r="AR339" s="4" t="e">
        <f t="shared" si="55"/>
        <v>#DIV/0!</v>
      </c>
      <c r="AS339" s="4" t="e">
        <f t="shared" si="55"/>
        <v>#DIV/0!</v>
      </c>
      <c r="AT339" s="4">
        <f t="shared" si="55"/>
        <v>0</v>
      </c>
      <c r="AU339" s="4">
        <f t="shared" si="55"/>
        <v>0</v>
      </c>
      <c r="AV339" s="4" t="e">
        <f t="shared" si="55"/>
        <v>#DIV/0!</v>
      </c>
      <c r="AW339" s="4">
        <f t="shared" si="55"/>
        <v>0</v>
      </c>
      <c r="AX339" s="4">
        <f t="shared" si="55"/>
        <v>0</v>
      </c>
      <c r="AY339" s="4">
        <f t="shared" si="55"/>
        <v>0</v>
      </c>
      <c r="AZ339" s="4" t="e">
        <f t="shared" si="55"/>
        <v>#DIV/0!</v>
      </c>
      <c r="BA339" s="4">
        <f t="shared" si="55"/>
        <v>0</v>
      </c>
      <c r="BB339" s="4">
        <f t="shared" si="55"/>
        <v>0</v>
      </c>
      <c r="BC339" s="4">
        <f t="shared" si="55"/>
        <v>0</v>
      </c>
      <c r="BD339" s="4">
        <f t="shared" si="55"/>
        <v>0</v>
      </c>
      <c r="BE339" s="4">
        <f t="shared" si="55"/>
        <v>0</v>
      </c>
      <c r="BF339" s="4" t="e">
        <f t="shared" si="55"/>
        <v>#DIV/0!</v>
      </c>
      <c r="BG339" s="4">
        <f t="shared" si="55"/>
        <v>0</v>
      </c>
      <c r="BH339" s="4" t="e">
        <f t="shared" si="55"/>
        <v>#DIV/0!</v>
      </c>
      <c r="BI339" s="4" t="e">
        <f t="shared" si="55"/>
        <v>#DIV/0!</v>
      </c>
      <c r="BJ339" s="4">
        <f t="shared" si="55"/>
        <v>0</v>
      </c>
      <c r="BK339" s="4"/>
      <c r="BL339" s="4">
        <f t="shared" si="55"/>
        <v>0</v>
      </c>
      <c r="BM339" s="4" t="e">
        <f t="shared" si="55"/>
        <v>#DIV/0!</v>
      </c>
      <c r="BN339" s="4">
        <f t="shared" si="55"/>
        <v>0</v>
      </c>
      <c r="BO339" s="4">
        <f t="shared" si="55"/>
        <v>0</v>
      </c>
      <c r="BP339" s="4">
        <f t="shared" si="55"/>
        <v>0</v>
      </c>
      <c r="BQ339" s="4" t="e">
        <f t="shared" ref="BQ339:EB339" si="56">BQ325/BQ332</f>
        <v>#DIV/0!</v>
      </c>
      <c r="BR339" s="4"/>
      <c r="BS339" s="14"/>
      <c r="BT339" s="4">
        <f t="shared" si="56"/>
        <v>0</v>
      </c>
      <c r="BU339" s="4">
        <f t="shared" si="56"/>
        <v>0</v>
      </c>
      <c r="BV339" s="4">
        <f t="shared" si="56"/>
        <v>1</v>
      </c>
      <c r="BW339" s="14"/>
      <c r="BX339" s="14"/>
      <c r="BY339" s="14"/>
      <c r="BZ339" s="14"/>
      <c r="CA339" s="4">
        <f t="shared" si="56"/>
        <v>0</v>
      </c>
      <c r="CB339" s="4">
        <f t="shared" si="56"/>
        <v>0</v>
      </c>
      <c r="CC339" s="4">
        <f t="shared" si="56"/>
        <v>0</v>
      </c>
      <c r="CD339" s="4">
        <f t="shared" si="56"/>
        <v>0</v>
      </c>
      <c r="CE339" s="4">
        <f t="shared" si="56"/>
        <v>0</v>
      </c>
      <c r="CF339" s="4" t="e">
        <f t="shared" si="56"/>
        <v>#DIV/0!</v>
      </c>
      <c r="CG339" s="4">
        <f t="shared" si="56"/>
        <v>0</v>
      </c>
      <c r="CH339" s="4" t="e">
        <f t="shared" si="56"/>
        <v>#DIV/0!</v>
      </c>
      <c r="CI339" s="4">
        <f t="shared" si="56"/>
        <v>0</v>
      </c>
      <c r="CJ339" s="4"/>
      <c r="CK339" s="4"/>
      <c r="CL339" s="4">
        <f t="shared" si="56"/>
        <v>0</v>
      </c>
      <c r="CM339" s="4" t="e">
        <f t="shared" si="56"/>
        <v>#DIV/0!</v>
      </c>
      <c r="CN339" s="4" t="e">
        <f t="shared" si="56"/>
        <v>#DIV/0!</v>
      </c>
      <c r="CO339" s="4" t="e">
        <f t="shared" si="56"/>
        <v>#DIV/0!</v>
      </c>
      <c r="CP339" s="4">
        <f t="shared" si="56"/>
        <v>0</v>
      </c>
      <c r="CQ339" s="4" t="e">
        <f t="shared" si="56"/>
        <v>#DIV/0!</v>
      </c>
      <c r="CR339" s="4" t="e">
        <f t="shared" si="56"/>
        <v>#DIV/0!</v>
      </c>
      <c r="CS339" s="4" t="e">
        <f t="shared" si="56"/>
        <v>#DIV/0!</v>
      </c>
      <c r="CT339" s="17">
        <f t="shared" si="56"/>
        <v>0</v>
      </c>
      <c r="CU339" s="17">
        <f t="shared" si="56"/>
        <v>0.75</v>
      </c>
      <c r="CV339" s="17">
        <f t="shared" si="56"/>
        <v>0.33333333333333331</v>
      </c>
      <c r="CW339" s="17">
        <f t="shared" si="56"/>
        <v>0</v>
      </c>
      <c r="CX339" s="17">
        <f t="shared" si="56"/>
        <v>0.25</v>
      </c>
      <c r="CY339" s="17">
        <f t="shared" si="56"/>
        <v>0</v>
      </c>
      <c r="CZ339" s="17">
        <f t="shared" si="56"/>
        <v>0.25</v>
      </c>
      <c r="DA339" s="17">
        <f t="shared" si="56"/>
        <v>0.5</v>
      </c>
      <c r="DB339" s="17">
        <f t="shared" si="56"/>
        <v>0</v>
      </c>
      <c r="DC339" s="17">
        <f t="shared" si="56"/>
        <v>0.5</v>
      </c>
      <c r="DD339" s="4">
        <f t="shared" si="56"/>
        <v>0</v>
      </c>
      <c r="DE339" s="4">
        <f t="shared" si="56"/>
        <v>0</v>
      </c>
      <c r="DF339" s="4">
        <f t="shared" si="56"/>
        <v>0</v>
      </c>
      <c r="DG339" s="4">
        <f t="shared" si="56"/>
        <v>0</v>
      </c>
      <c r="DH339" s="4" t="e">
        <f t="shared" si="56"/>
        <v>#DIV/0!</v>
      </c>
      <c r="DI339" s="4" t="e">
        <f t="shared" si="56"/>
        <v>#DIV/0!</v>
      </c>
      <c r="DJ339" s="4">
        <f t="shared" si="56"/>
        <v>0</v>
      </c>
      <c r="DK339" s="4" t="e">
        <f t="shared" si="56"/>
        <v>#DIV/0!</v>
      </c>
      <c r="DL339" s="4"/>
      <c r="DM339" s="4"/>
      <c r="DN339" s="4"/>
      <c r="DO339" s="14">
        <f t="shared" si="56"/>
        <v>0.25</v>
      </c>
      <c r="DP339" s="14">
        <f t="shared" si="56"/>
        <v>0.5</v>
      </c>
      <c r="DQ339" s="14">
        <f t="shared" si="56"/>
        <v>0.25</v>
      </c>
      <c r="DR339" s="14">
        <f t="shared" si="56"/>
        <v>0</v>
      </c>
      <c r="DS339" s="4" t="e">
        <f t="shared" si="56"/>
        <v>#DIV/0!</v>
      </c>
      <c r="DT339" s="4">
        <f t="shared" si="56"/>
        <v>0</v>
      </c>
      <c r="DU339" s="4">
        <f t="shared" si="56"/>
        <v>0</v>
      </c>
      <c r="DV339" s="4" t="e">
        <f t="shared" si="56"/>
        <v>#DIV/0!</v>
      </c>
      <c r="DW339" s="4">
        <f t="shared" si="56"/>
        <v>0</v>
      </c>
      <c r="DX339" s="4" t="e">
        <f t="shared" si="56"/>
        <v>#DIV/0!</v>
      </c>
      <c r="DY339" s="4">
        <f t="shared" si="56"/>
        <v>0</v>
      </c>
      <c r="DZ339" s="4">
        <f t="shared" si="56"/>
        <v>0</v>
      </c>
      <c r="EA339" s="4">
        <f t="shared" si="56"/>
        <v>0</v>
      </c>
      <c r="EB339" s="4" t="e">
        <f t="shared" si="56"/>
        <v>#DIV/0!</v>
      </c>
      <c r="EC339" s="4" t="e">
        <f t="shared" ref="EC339:EI339" si="57">EC325/EC332</f>
        <v>#DIV/0!</v>
      </c>
      <c r="ED339" s="4" t="e">
        <f t="shared" si="57"/>
        <v>#DIV/0!</v>
      </c>
      <c r="EE339" s="4">
        <f t="shared" si="57"/>
        <v>0</v>
      </c>
      <c r="EF339" s="4">
        <f t="shared" si="57"/>
        <v>0.5</v>
      </c>
      <c r="EG339" s="4"/>
      <c r="EH339" s="4">
        <f t="shared" si="57"/>
        <v>0</v>
      </c>
      <c r="EI339" s="4">
        <f t="shared" si="57"/>
        <v>0</v>
      </c>
      <c r="EJ339" s="4"/>
    </row>
    <row r="340" spans="1:140" x14ac:dyDescent="0.25">
      <c r="A340" s="11">
        <v>4</v>
      </c>
      <c r="D340" s="4">
        <f>D326/D332</f>
        <v>0.25</v>
      </c>
      <c r="E340" s="4">
        <f t="shared" ref="E340:BP340" si="58">E326/E332</f>
        <v>0</v>
      </c>
      <c r="F340" s="4">
        <f t="shared" si="58"/>
        <v>0</v>
      </c>
      <c r="G340" s="4">
        <f t="shared" si="58"/>
        <v>0.25</v>
      </c>
      <c r="H340" s="4">
        <f t="shared" si="58"/>
        <v>0.25</v>
      </c>
      <c r="I340" s="4">
        <f t="shared" si="58"/>
        <v>0.25</v>
      </c>
      <c r="J340" s="4">
        <f t="shared" si="58"/>
        <v>0</v>
      </c>
      <c r="K340" s="4">
        <f t="shared" si="58"/>
        <v>0</v>
      </c>
      <c r="S340" s="4">
        <f t="shared" si="58"/>
        <v>0</v>
      </c>
      <c r="T340" s="4" t="e">
        <f t="shared" si="58"/>
        <v>#DIV/0!</v>
      </c>
      <c r="U340" s="4"/>
      <c r="V340" s="4" t="e">
        <f t="shared" si="58"/>
        <v>#DIV/0!</v>
      </c>
      <c r="W340" s="4" t="e">
        <f t="shared" si="58"/>
        <v>#DIV/0!</v>
      </c>
      <c r="X340" s="4" t="e">
        <f t="shared" si="58"/>
        <v>#DIV/0!</v>
      </c>
      <c r="Y340" s="4" t="e">
        <f t="shared" si="58"/>
        <v>#DIV/0!</v>
      </c>
      <c r="Z340" s="4" t="e">
        <f t="shared" si="58"/>
        <v>#DIV/0!</v>
      </c>
      <c r="AA340" s="4">
        <f t="shared" si="58"/>
        <v>0</v>
      </c>
      <c r="AB340" s="4" t="e">
        <f t="shared" si="58"/>
        <v>#DIV/0!</v>
      </c>
      <c r="AC340" s="4" t="e">
        <f t="shared" si="58"/>
        <v>#DIV/0!</v>
      </c>
      <c r="AD340" s="4" t="e">
        <f t="shared" si="58"/>
        <v>#DIV/0!</v>
      </c>
      <c r="AE340" s="4" t="e">
        <f t="shared" si="58"/>
        <v>#DIV/0!</v>
      </c>
      <c r="AF340" s="4" t="e">
        <f t="shared" si="58"/>
        <v>#DIV/0!</v>
      </c>
      <c r="AG340" s="4" t="e">
        <f t="shared" si="58"/>
        <v>#DIV/0!</v>
      </c>
      <c r="AH340" s="4" t="e">
        <f t="shared" si="58"/>
        <v>#DIV/0!</v>
      </c>
      <c r="AI340" s="4"/>
      <c r="AJ340" s="4" t="e">
        <f t="shared" si="58"/>
        <v>#DIV/0!</v>
      </c>
      <c r="AK340" s="4"/>
      <c r="AL340" s="17">
        <f t="shared" si="58"/>
        <v>0</v>
      </c>
      <c r="AM340" s="14">
        <f t="shared" si="58"/>
        <v>0</v>
      </c>
      <c r="AN340" s="4">
        <f t="shared" si="58"/>
        <v>0</v>
      </c>
      <c r="AO340" s="4"/>
      <c r="AP340" s="4">
        <f t="shared" si="58"/>
        <v>0</v>
      </c>
      <c r="AQ340" s="4" t="e">
        <f t="shared" si="58"/>
        <v>#DIV/0!</v>
      </c>
      <c r="AR340" s="4" t="e">
        <f t="shared" si="58"/>
        <v>#DIV/0!</v>
      </c>
      <c r="AS340" s="4" t="e">
        <f t="shared" si="58"/>
        <v>#DIV/0!</v>
      </c>
      <c r="AT340" s="4">
        <f t="shared" si="58"/>
        <v>0</v>
      </c>
      <c r="AU340" s="4">
        <f t="shared" si="58"/>
        <v>0</v>
      </c>
      <c r="AV340" s="4" t="e">
        <f t="shared" si="58"/>
        <v>#DIV/0!</v>
      </c>
      <c r="AW340" s="4">
        <f t="shared" si="58"/>
        <v>0</v>
      </c>
      <c r="AX340" s="4">
        <f t="shared" si="58"/>
        <v>0</v>
      </c>
      <c r="AY340" s="4">
        <f t="shared" si="58"/>
        <v>0</v>
      </c>
      <c r="AZ340" s="4" t="e">
        <f t="shared" si="58"/>
        <v>#DIV/0!</v>
      </c>
      <c r="BA340" s="4">
        <f t="shared" si="58"/>
        <v>0</v>
      </c>
      <c r="BB340" s="4">
        <f t="shared" si="58"/>
        <v>0</v>
      </c>
      <c r="BC340" s="4">
        <f t="shared" si="58"/>
        <v>0</v>
      </c>
      <c r="BD340" s="4">
        <f t="shared" si="58"/>
        <v>0</v>
      </c>
      <c r="BE340" s="4">
        <f t="shared" si="58"/>
        <v>0</v>
      </c>
      <c r="BF340" s="4" t="e">
        <f t="shared" si="58"/>
        <v>#DIV/0!</v>
      </c>
      <c r="BG340" s="4">
        <f t="shared" si="58"/>
        <v>0</v>
      </c>
      <c r="BH340" s="4" t="e">
        <f t="shared" si="58"/>
        <v>#DIV/0!</v>
      </c>
      <c r="BI340" s="4" t="e">
        <f t="shared" si="58"/>
        <v>#DIV/0!</v>
      </c>
      <c r="BJ340" s="4">
        <f t="shared" si="58"/>
        <v>0</v>
      </c>
      <c r="BK340" s="4"/>
      <c r="BL340" s="4">
        <f t="shared" si="58"/>
        <v>0</v>
      </c>
      <c r="BM340" s="4" t="e">
        <f t="shared" si="58"/>
        <v>#DIV/0!</v>
      </c>
      <c r="BN340" s="4">
        <f t="shared" si="58"/>
        <v>0</v>
      </c>
      <c r="BO340" s="4">
        <f t="shared" si="58"/>
        <v>0</v>
      </c>
      <c r="BP340" s="4">
        <f t="shared" si="58"/>
        <v>0</v>
      </c>
      <c r="BQ340" s="4" t="e">
        <f t="shared" ref="BQ340:EB340" si="59">BQ326/BQ332</f>
        <v>#DIV/0!</v>
      </c>
      <c r="BR340" s="4"/>
      <c r="BS340" s="14"/>
      <c r="BT340" s="4">
        <f t="shared" si="59"/>
        <v>0</v>
      </c>
      <c r="BU340" s="4">
        <f t="shared" si="59"/>
        <v>0</v>
      </c>
      <c r="BV340" s="4">
        <f t="shared" si="59"/>
        <v>0</v>
      </c>
      <c r="BW340" s="14"/>
      <c r="BX340" s="14"/>
      <c r="BY340" s="14"/>
      <c r="BZ340" s="14"/>
      <c r="CA340" s="4">
        <f t="shared" si="59"/>
        <v>0</v>
      </c>
      <c r="CB340" s="4">
        <f t="shared" si="59"/>
        <v>0</v>
      </c>
      <c r="CC340" s="4">
        <f t="shared" si="59"/>
        <v>0</v>
      </c>
      <c r="CD340" s="4">
        <f t="shared" si="59"/>
        <v>0</v>
      </c>
      <c r="CE340" s="4">
        <f t="shared" si="59"/>
        <v>0</v>
      </c>
      <c r="CF340" s="4" t="e">
        <f t="shared" si="59"/>
        <v>#DIV/0!</v>
      </c>
      <c r="CG340" s="4">
        <f t="shared" si="59"/>
        <v>0</v>
      </c>
      <c r="CH340" s="4" t="e">
        <f t="shared" si="59"/>
        <v>#DIV/0!</v>
      </c>
      <c r="CI340" s="4">
        <f t="shared" si="59"/>
        <v>0</v>
      </c>
      <c r="CJ340" s="4"/>
      <c r="CK340" s="4"/>
      <c r="CL340" s="4">
        <f t="shared" si="59"/>
        <v>0</v>
      </c>
      <c r="CM340" s="4" t="e">
        <f t="shared" si="59"/>
        <v>#DIV/0!</v>
      </c>
      <c r="CN340" s="4" t="e">
        <f t="shared" si="59"/>
        <v>#DIV/0!</v>
      </c>
      <c r="CO340" s="4" t="e">
        <f t="shared" si="59"/>
        <v>#DIV/0!</v>
      </c>
      <c r="CP340" s="4">
        <f t="shared" si="59"/>
        <v>0</v>
      </c>
      <c r="CQ340" s="4" t="e">
        <f t="shared" si="59"/>
        <v>#DIV/0!</v>
      </c>
      <c r="CR340" s="4" t="e">
        <f t="shared" si="59"/>
        <v>#DIV/0!</v>
      </c>
      <c r="CS340" s="4" t="e">
        <f t="shared" si="59"/>
        <v>#DIV/0!</v>
      </c>
      <c r="CT340" s="17">
        <f t="shared" si="59"/>
        <v>0</v>
      </c>
      <c r="CU340" s="17">
        <f t="shared" si="59"/>
        <v>0.25</v>
      </c>
      <c r="CV340" s="17">
        <f t="shared" si="59"/>
        <v>0</v>
      </c>
      <c r="CW340" s="17">
        <f t="shared" si="59"/>
        <v>0.5</v>
      </c>
      <c r="CX340" s="17">
        <f t="shared" si="59"/>
        <v>0.25</v>
      </c>
      <c r="CY340" s="17">
        <f t="shared" si="59"/>
        <v>0.5</v>
      </c>
      <c r="CZ340" s="17">
        <f t="shared" si="59"/>
        <v>0.25</v>
      </c>
      <c r="DA340" s="17">
        <f t="shared" si="59"/>
        <v>0</v>
      </c>
      <c r="DB340" s="17">
        <f t="shared" si="59"/>
        <v>0.25</v>
      </c>
      <c r="DC340" s="17">
        <f t="shared" si="59"/>
        <v>0</v>
      </c>
      <c r="DD340" s="4">
        <f t="shared" si="59"/>
        <v>0</v>
      </c>
      <c r="DE340" s="4">
        <f t="shared" si="59"/>
        <v>0</v>
      </c>
      <c r="DF340" s="4">
        <f t="shared" si="59"/>
        <v>0</v>
      </c>
      <c r="DG340" s="4">
        <f t="shared" si="59"/>
        <v>0</v>
      </c>
      <c r="DH340" s="4" t="e">
        <f t="shared" si="59"/>
        <v>#DIV/0!</v>
      </c>
      <c r="DI340" s="4" t="e">
        <f t="shared" si="59"/>
        <v>#DIV/0!</v>
      </c>
      <c r="DJ340" s="4">
        <f t="shared" si="59"/>
        <v>0</v>
      </c>
      <c r="DK340" s="4" t="e">
        <f t="shared" si="59"/>
        <v>#DIV/0!</v>
      </c>
      <c r="DL340" s="4"/>
      <c r="DM340" s="4"/>
      <c r="DN340" s="4"/>
      <c r="DO340" s="14">
        <f t="shared" si="59"/>
        <v>0.25</v>
      </c>
      <c r="DP340" s="14">
        <f t="shared" si="59"/>
        <v>0.25</v>
      </c>
      <c r="DQ340" s="14">
        <f t="shared" si="59"/>
        <v>0.25</v>
      </c>
      <c r="DR340" s="14">
        <f t="shared" si="59"/>
        <v>0.5</v>
      </c>
      <c r="DS340" s="4" t="e">
        <f t="shared" si="59"/>
        <v>#DIV/0!</v>
      </c>
      <c r="DT340" s="4">
        <f t="shared" si="59"/>
        <v>0</v>
      </c>
      <c r="DU340" s="4">
        <f t="shared" si="59"/>
        <v>0</v>
      </c>
      <c r="DV340" s="4" t="e">
        <f t="shared" si="59"/>
        <v>#DIV/0!</v>
      </c>
      <c r="DW340" s="4">
        <f t="shared" si="59"/>
        <v>0</v>
      </c>
      <c r="DX340" s="4" t="e">
        <f t="shared" si="59"/>
        <v>#DIV/0!</v>
      </c>
      <c r="DY340" s="4">
        <f t="shared" si="59"/>
        <v>0</v>
      </c>
      <c r="DZ340" s="4">
        <f t="shared" si="59"/>
        <v>0</v>
      </c>
      <c r="EA340" s="4">
        <f t="shared" si="59"/>
        <v>0</v>
      </c>
      <c r="EB340" s="4" t="e">
        <f t="shared" si="59"/>
        <v>#DIV/0!</v>
      </c>
      <c r="EC340" s="4" t="e">
        <f t="shared" ref="EC340:EI340" si="60">EC326/EC332</f>
        <v>#DIV/0!</v>
      </c>
      <c r="ED340" s="4" t="e">
        <f t="shared" si="60"/>
        <v>#DIV/0!</v>
      </c>
      <c r="EE340" s="4">
        <f t="shared" si="60"/>
        <v>0</v>
      </c>
      <c r="EF340" s="4">
        <f t="shared" si="60"/>
        <v>0</v>
      </c>
      <c r="EG340" s="4"/>
      <c r="EH340" s="4">
        <f t="shared" si="60"/>
        <v>0</v>
      </c>
      <c r="EI340" s="4">
        <f t="shared" si="60"/>
        <v>0</v>
      </c>
      <c r="EJ340" s="4"/>
    </row>
    <row r="341" spans="1:140" x14ac:dyDescent="0.25">
      <c r="A341" s="11">
        <v>5</v>
      </c>
      <c r="D341" s="4">
        <f>D327/D332</f>
        <v>0.25</v>
      </c>
      <c r="E341" s="4">
        <f t="shared" ref="E341:BP341" si="61">E327/E332</f>
        <v>0</v>
      </c>
      <c r="F341" s="4">
        <f t="shared" si="61"/>
        <v>0</v>
      </c>
      <c r="G341" s="4">
        <f t="shared" si="61"/>
        <v>0</v>
      </c>
      <c r="H341" s="4">
        <f t="shared" si="61"/>
        <v>0</v>
      </c>
      <c r="I341" s="4">
        <f t="shared" si="61"/>
        <v>0.25</v>
      </c>
      <c r="J341" s="4">
        <f t="shared" si="61"/>
        <v>0</v>
      </c>
      <c r="K341" s="4">
        <f t="shared" si="61"/>
        <v>0</v>
      </c>
      <c r="S341" s="4">
        <f t="shared" si="61"/>
        <v>0</v>
      </c>
      <c r="T341" s="4" t="e">
        <f t="shared" si="61"/>
        <v>#DIV/0!</v>
      </c>
      <c r="U341" s="4"/>
      <c r="V341" s="4" t="e">
        <f t="shared" si="61"/>
        <v>#DIV/0!</v>
      </c>
      <c r="W341" s="4" t="e">
        <f t="shared" si="61"/>
        <v>#DIV/0!</v>
      </c>
      <c r="X341" s="4" t="e">
        <f t="shared" si="61"/>
        <v>#DIV/0!</v>
      </c>
      <c r="Y341" s="4" t="e">
        <f t="shared" si="61"/>
        <v>#DIV/0!</v>
      </c>
      <c r="Z341" s="4" t="e">
        <f t="shared" si="61"/>
        <v>#DIV/0!</v>
      </c>
      <c r="AA341" s="4">
        <f t="shared" si="61"/>
        <v>0</v>
      </c>
      <c r="AB341" s="4" t="e">
        <f t="shared" si="61"/>
        <v>#DIV/0!</v>
      </c>
      <c r="AC341" s="4" t="e">
        <f t="shared" si="61"/>
        <v>#DIV/0!</v>
      </c>
      <c r="AD341" s="4" t="e">
        <f t="shared" si="61"/>
        <v>#DIV/0!</v>
      </c>
      <c r="AE341" s="4" t="e">
        <f t="shared" si="61"/>
        <v>#DIV/0!</v>
      </c>
      <c r="AF341" s="4" t="e">
        <f t="shared" si="61"/>
        <v>#DIV/0!</v>
      </c>
      <c r="AG341" s="4" t="e">
        <f t="shared" si="61"/>
        <v>#DIV/0!</v>
      </c>
      <c r="AH341" s="4" t="e">
        <f t="shared" si="61"/>
        <v>#DIV/0!</v>
      </c>
      <c r="AI341" s="4"/>
      <c r="AJ341" s="4" t="e">
        <f t="shared" si="61"/>
        <v>#DIV/0!</v>
      </c>
      <c r="AK341" s="4"/>
      <c r="AL341" s="17">
        <f t="shared" si="61"/>
        <v>0.25</v>
      </c>
      <c r="AM341" s="14">
        <f t="shared" si="61"/>
        <v>0</v>
      </c>
      <c r="AN341" s="4">
        <f t="shared" si="61"/>
        <v>0</v>
      </c>
      <c r="AO341" s="4"/>
      <c r="AP341" s="4">
        <f t="shared" si="61"/>
        <v>0</v>
      </c>
      <c r="AQ341" s="4" t="e">
        <f t="shared" si="61"/>
        <v>#DIV/0!</v>
      </c>
      <c r="AR341" s="4" t="e">
        <f t="shared" si="61"/>
        <v>#DIV/0!</v>
      </c>
      <c r="AS341" s="4" t="e">
        <f t="shared" si="61"/>
        <v>#DIV/0!</v>
      </c>
      <c r="AT341" s="4">
        <f t="shared" si="61"/>
        <v>0</v>
      </c>
      <c r="AU341" s="4">
        <f t="shared" si="61"/>
        <v>0</v>
      </c>
      <c r="AV341" s="4" t="e">
        <f t="shared" si="61"/>
        <v>#DIV/0!</v>
      </c>
      <c r="AW341" s="4">
        <f t="shared" si="61"/>
        <v>0</v>
      </c>
      <c r="AX341" s="4">
        <f t="shared" si="61"/>
        <v>0</v>
      </c>
      <c r="AY341" s="4">
        <f t="shared" si="61"/>
        <v>0</v>
      </c>
      <c r="AZ341" s="4" t="e">
        <f t="shared" si="61"/>
        <v>#DIV/0!</v>
      </c>
      <c r="BA341" s="4">
        <f t="shared" si="61"/>
        <v>0</v>
      </c>
      <c r="BB341" s="4">
        <f t="shared" si="61"/>
        <v>0</v>
      </c>
      <c r="BC341" s="4">
        <f t="shared" si="61"/>
        <v>0</v>
      </c>
      <c r="BD341" s="4">
        <f t="shared" si="61"/>
        <v>0</v>
      </c>
      <c r="BE341" s="4">
        <f t="shared" si="61"/>
        <v>0</v>
      </c>
      <c r="BF341" s="4" t="e">
        <f t="shared" si="61"/>
        <v>#DIV/0!</v>
      </c>
      <c r="BG341" s="4">
        <f t="shared" si="61"/>
        <v>0</v>
      </c>
      <c r="BH341" s="4" t="e">
        <f t="shared" si="61"/>
        <v>#DIV/0!</v>
      </c>
      <c r="BI341" s="4" t="e">
        <f t="shared" si="61"/>
        <v>#DIV/0!</v>
      </c>
      <c r="BJ341" s="4">
        <f t="shared" si="61"/>
        <v>0</v>
      </c>
      <c r="BK341" s="4"/>
      <c r="BL341" s="4">
        <f t="shared" si="61"/>
        <v>0</v>
      </c>
      <c r="BM341" s="4" t="e">
        <f t="shared" si="61"/>
        <v>#DIV/0!</v>
      </c>
      <c r="BN341" s="4">
        <f t="shared" si="61"/>
        <v>0</v>
      </c>
      <c r="BO341" s="4">
        <f t="shared" si="61"/>
        <v>0</v>
      </c>
      <c r="BP341" s="4">
        <f t="shared" si="61"/>
        <v>0</v>
      </c>
      <c r="BQ341" s="4" t="e">
        <f t="shared" ref="BQ341:EB341" si="62">BQ327/BQ332</f>
        <v>#DIV/0!</v>
      </c>
      <c r="BR341" s="4"/>
      <c r="BS341" s="14"/>
      <c r="BT341" s="4">
        <f t="shared" si="62"/>
        <v>0</v>
      </c>
      <c r="BU341" s="4">
        <f t="shared" si="62"/>
        <v>0</v>
      </c>
      <c r="BV341" s="4">
        <f t="shared" si="62"/>
        <v>0</v>
      </c>
      <c r="BW341" s="14"/>
      <c r="BX341" s="14"/>
      <c r="BY341" s="14"/>
      <c r="BZ341" s="14"/>
      <c r="CA341" s="4">
        <f t="shared" si="62"/>
        <v>0</v>
      </c>
      <c r="CB341" s="4">
        <f t="shared" si="62"/>
        <v>0</v>
      </c>
      <c r="CC341" s="4">
        <f t="shared" si="62"/>
        <v>0</v>
      </c>
      <c r="CD341" s="4">
        <f t="shared" si="62"/>
        <v>0</v>
      </c>
      <c r="CE341" s="4">
        <f t="shared" si="62"/>
        <v>0</v>
      </c>
      <c r="CF341" s="4" t="e">
        <f t="shared" si="62"/>
        <v>#DIV/0!</v>
      </c>
      <c r="CG341" s="4">
        <f t="shared" si="62"/>
        <v>0</v>
      </c>
      <c r="CH341" s="4" t="e">
        <f t="shared" si="62"/>
        <v>#DIV/0!</v>
      </c>
      <c r="CI341" s="4">
        <f t="shared" si="62"/>
        <v>0</v>
      </c>
      <c r="CJ341" s="4"/>
      <c r="CK341" s="4"/>
      <c r="CL341" s="4">
        <f t="shared" si="62"/>
        <v>0</v>
      </c>
      <c r="CM341" s="4" t="e">
        <f t="shared" si="62"/>
        <v>#DIV/0!</v>
      </c>
      <c r="CN341" s="4" t="e">
        <f t="shared" si="62"/>
        <v>#DIV/0!</v>
      </c>
      <c r="CO341" s="4" t="e">
        <f t="shared" si="62"/>
        <v>#DIV/0!</v>
      </c>
      <c r="CP341" s="4">
        <f t="shared" si="62"/>
        <v>0</v>
      </c>
      <c r="CQ341" s="4" t="e">
        <f t="shared" si="62"/>
        <v>#DIV/0!</v>
      </c>
      <c r="CR341" s="4" t="e">
        <f t="shared" si="62"/>
        <v>#DIV/0!</v>
      </c>
      <c r="CS341" s="4" t="e">
        <f t="shared" si="62"/>
        <v>#DIV/0!</v>
      </c>
      <c r="CT341" s="17">
        <f t="shared" si="62"/>
        <v>0</v>
      </c>
      <c r="CU341" s="17">
        <f t="shared" si="62"/>
        <v>0</v>
      </c>
      <c r="CV341" s="17">
        <f t="shared" si="62"/>
        <v>0</v>
      </c>
      <c r="CW341" s="17">
        <f t="shared" si="62"/>
        <v>0</v>
      </c>
      <c r="CX341" s="17">
        <f t="shared" si="62"/>
        <v>0</v>
      </c>
      <c r="CY341" s="17">
        <f t="shared" si="62"/>
        <v>0</v>
      </c>
      <c r="CZ341" s="17">
        <f t="shared" si="62"/>
        <v>0</v>
      </c>
      <c r="DA341" s="17">
        <f t="shared" si="62"/>
        <v>0</v>
      </c>
      <c r="DB341" s="17">
        <f t="shared" si="62"/>
        <v>0</v>
      </c>
      <c r="DC341" s="17">
        <f t="shared" si="62"/>
        <v>0</v>
      </c>
      <c r="DD341" s="4">
        <f t="shared" si="62"/>
        <v>0</v>
      </c>
      <c r="DE341" s="4">
        <f t="shared" si="62"/>
        <v>0</v>
      </c>
      <c r="DF341" s="4">
        <f t="shared" si="62"/>
        <v>0</v>
      </c>
      <c r="DG341" s="4">
        <f t="shared" si="62"/>
        <v>0</v>
      </c>
      <c r="DH341" s="4" t="e">
        <f t="shared" si="62"/>
        <v>#DIV/0!</v>
      </c>
      <c r="DI341" s="4" t="e">
        <f t="shared" si="62"/>
        <v>#DIV/0!</v>
      </c>
      <c r="DJ341" s="4">
        <f t="shared" si="62"/>
        <v>0</v>
      </c>
      <c r="DK341" s="4" t="e">
        <f t="shared" si="62"/>
        <v>#DIV/0!</v>
      </c>
      <c r="DL341" s="4"/>
      <c r="DM341" s="4"/>
      <c r="DN341" s="4"/>
      <c r="DO341" s="14">
        <f t="shared" si="62"/>
        <v>0</v>
      </c>
      <c r="DP341" s="14">
        <f t="shared" si="62"/>
        <v>0</v>
      </c>
      <c r="DQ341" s="14">
        <f t="shared" si="62"/>
        <v>0</v>
      </c>
      <c r="DR341" s="14">
        <f t="shared" si="62"/>
        <v>0</v>
      </c>
      <c r="DS341" s="4" t="e">
        <f t="shared" si="62"/>
        <v>#DIV/0!</v>
      </c>
      <c r="DT341" s="4">
        <f t="shared" si="62"/>
        <v>0</v>
      </c>
      <c r="DU341" s="4">
        <f t="shared" si="62"/>
        <v>0</v>
      </c>
      <c r="DV341" s="4" t="e">
        <f t="shared" si="62"/>
        <v>#DIV/0!</v>
      </c>
      <c r="DW341" s="4">
        <f t="shared" si="62"/>
        <v>0</v>
      </c>
      <c r="DX341" s="4" t="e">
        <f t="shared" si="62"/>
        <v>#DIV/0!</v>
      </c>
      <c r="DY341" s="4">
        <f t="shared" si="62"/>
        <v>0</v>
      </c>
      <c r="DZ341" s="4">
        <f t="shared" si="62"/>
        <v>0</v>
      </c>
      <c r="EA341" s="4">
        <f t="shared" si="62"/>
        <v>0</v>
      </c>
      <c r="EB341" s="4" t="e">
        <f t="shared" si="62"/>
        <v>#DIV/0!</v>
      </c>
      <c r="EC341" s="4" t="e">
        <f t="shared" ref="EC341:EI341" si="63">EC327/EC332</f>
        <v>#DIV/0!</v>
      </c>
      <c r="ED341" s="4" t="e">
        <f t="shared" si="63"/>
        <v>#DIV/0!</v>
      </c>
      <c r="EE341" s="4">
        <f t="shared" si="63"/>
        <v>0</v>
      </c>
      <c r="EF341" s="4">
        <f t="shared" si="63"/>
        <v>0.5</v>
      </c>
      <c r="EG341" s="4"/>
      <c r="EH341" s="4">
        <f t="shared" si="63"/>
        <v>0</v>
      </c>
      <c r="EI341" s="4">
        <f t="shared" si="63"/>
        <v>0</v>
      </c>
      <c r="EJ341" s="4"/>
    </row>
    <row r="342" spans="1:140" x14ac:dyDescent="0.25">
      <c r="A342" s="11">
        <v>6</v>
      </c>
      <c r="D342" s="4">
        <f>D328/D332</f>
        <v>0</v>
      </c>
      <c r="E342" s="4">
        <f t="shared" ref="E342:BP342" si="64">E328/E332</f>
        <v>0</v>
      </c>
      <c r="F342" s="4">
        <f t="shared" si="64"/>
        <v>0.25</v>
      </c>
      <c r="G342" s="4">
        <f t="shared" si="64"/>
        <v>0</v>
      </c>
      <c r="H342" s="4">
        <f t="shared" si="64"/>
        <v>0</v>
      </c>
      <c r="I342" s="4">
        <f t="shared" si="64"/>
        <v>0</v>
      </c>
      <c r="J342" s="4">
        <f t="shared" si="64"/>
        <v>0</v>
      </c>
      <c r="K342" s="4">
        <f t="shared" si="64"/>
        <v>0</v>
      </c>
      <c r="S342" s="4">
        <f t="shared" si="64"/>
        <v>0</v>
      </c>
      <c r="T342" s="4" t="e">
        <f t="shared" si="64"/>
        <v>#DIV/0!</v>
      </c>
      <c r="U342" s="4"/>
      <c r="V342" s="4" t="e">
        <f t="shared" si="64"/>
        <v>#DIV/0!</v>
      </c>
      <c r="W342" s="4" t="e">
        <f t="shared" si="64"/>
        <v>#DIV/0!</v>
      </c>
      <c r="X342" s="4" t="e">
        <f t="shared" si="64"/>
        <v>#DIV/0!</v>
      </c>
      <c r="Y342" s="4" t="e">
        <f t="shared" si="64"/>
        <v>#DIV/0!</v>
      </c>
      <c r="Z342" s="4" t="e">
        <f t="shared" si="64"/>
        <v>#DIV/0!</v>
      </c>
      <c r="AA342" s="4">
        <f t="shared" si="64"/>
        <v>0</v>
      </c>
      <c r="AB342" s="4" t="e">
        <f t="shared" si="64"/>
        <v>#DIV/0!</v>
      </c>
      <c r="AC342" s="4" t="e">
        <f t="shared" si="64"/>
        <v>#DIV/0!</v>
      </c>
      <c r="AD342" s="4" t="e">
        <f t="shared" si="64"/>
        <v>#DIV/0!</v>
      </c>
      <c r="AE342" s="4" t="e">
        <f t="shared" si="64"/>
        <v>#DIV/0!</v>
      </c>
      <c r="AF342" s="4" t="e">
        <f t="shared" si="64"/>
        <v>#DIV/0!</v>
      </c>
      <c r="AG342" s="4" t="e">
        <f t="shared" si="64"/>
        <v>#DIV/0!</v>
      </c>
      <c r="AH342" s="4" t="e">
        <f t="shared" si="64"/>
        <v>#DIV/0!</v>
      </c>
      <c r="AI342" s="4"/>
      <c r="AJ342" s="4" t="e">
        <f t="shared" si="64"/>
        <v>#DIV/0!</v>
      </c>
      <c r="AK342" s="4"/>
      <c r="AL342" s="17">
        <f t="shared" si="64"/>
        <v>0</v>
      </c>
      <c r="AM342" s="14">
        <f t="shared" si="64"/>
        <v>0</v>
      </c>
      <c r="AN342" s="4">
        <f t="shared" si="64"/>
        <v>0</v>
      </c>
      <c r="AO342" s="4"/>
      <c r="AP342" s="4">
        <f t="shared" si="64"/>
        <v>0</v>
      </c>
      <c r="AQ342" s="4" t="e">
        <f t="shared" si="64"/>
        <v>#DIV/0!</v>
      </c>
      <c r="AR342" s="4" t="e">
        <f t="shared" si="64"/>
        <v>#DIV/0!</v>
      </c>
      <c r="AS342" s="4" t="e">
        <f t="shared" si="64"/>
        <v>#DIV/0!</v>
      </c>
      <c r="AT342" s="4">
        <f t="shared" si="64"/>
        <v>0</v>
      </c>
      <c r="AU342" s="4">
        <f t="shared" si="64"/>
        <v>0</v>
      </c>
      <c r="AV342" s="4" t="e">
        <f t="shared" si="64"/>
        <v>#DIV/0!</v>
      </c>
      <c r="AW342" s="4">
        <f t="shared" si="64"/>
        <v>0</v>
      </c>
      <c r="AX342" s="4">
        <f t="shared" si="64"/>
        <v>0</v>
      </c>
      <c r="AY342" s="4">
        <f t="shared" si="64"/>
        <v>0</v>
      </c>
      <c r="AZ342" s="4" t="e">
        <f t="shared" si="64"/>
        <v>#DIV/0!</v>
      </c>
      <c r="BA342" s="4">
        <f t="shared" si="64"/>
        <v>0</v>
      </c>
      <c r="BB342" s="4">
        <f t="shared" si="64"/>
        <v>0</v>
      </c>
      <c r="BC342" s="4">
        <f t="shared" si="64"/>
        <v>0</v>
      </c>
      <c r="BD342" s="4">
        <f t="shared" si="64"/>
        <v>0</v>
      </c>
      <c r="BE342" s="4">
        <f t="shared" si="64"/>
        <v>0</v>
      </c>
      <c r="BF342" s="4" t="e">
        <f t="shared" si="64"/>
        <v>#DIV/0!</v>
      </c>
      <c r="BG342" s="4">
        <f t="shared" si="64"/>
        <v>0</v>
      </c>
      <c r="BH342" s="4" t="e">
        <f t="shared" si="64"/>
        <v>#DIV/0!</v>
      </c>
      <c r="BI342" s="4" t="e">
        <f t="shared" si="64"/>
        <v>#DIV/0!</v>
      </c>
      <c r="BJ342" s="4">
        <f t="shared" si="64"/>
        <v>0</v>
      </c>
      <c r="BK342" s="4"/>
      <c r="BL342" s="4">
        <f t="shared" si="64"/>
        <v>0</v>
      </c>
      <c r="BM342" s="4" t="e">
        <f t="shared" si="64"/>
        <v>#DIV/0!</v>
      </c>
      <c r="BN342" s="4">
        <f t="shared" si="64"/>
        <v>0</v>
      </c>
      <c r="BO342" s="4">
        <f t="shared" si="64"/>
        <v>0</v>
      </c>
      <c r="BP342" s="4">
        <f t="shared" si="64"/>
        <v>0</v>
      </c>
      <c r="BQ342" s="4" t="e">
        <f t="shared" ref="BQ342:EB342" si="65">BQ328/BQ332</f>
        <v>#DIV/0!</v>
      </c>
      <c r="BR342" s="4"/>
      <c r="BS342" s="14"/>
      <c r="BT342" s="4">
        <f t="shared" si="65"/>
        <v>0</v>
      </c>
      <c r="BU342" s="4">
        <f t="shared" si="65"/>
        <v>0</v>
      </c>
      <c r="BV342" s="4">
        <f t="shared" si="65"/>
        <v>0</v>
      </c>
      <c r="BW342" s="14"/>
      <c r="BX342" s="14"/>
      <c r="BY342" s="14"/>
      <c r="BZ342" s="14"/>
      <c r="CA342" s="4">
        <f t="shared" si="65"/>
        <v>0</v>
      </c>
      <c r="CB342" s="4">
        <f t="shared" si="65"/>
        <v>0</v>
      </c>
      <c r="CC342" s="4">
        <f t="shared" si="65"/>
        <v>0</v>
      </c>
      <c r="CD342" s="4">
        <f t="shared" si="65"/>
        <v>0</v>
      </c>
      <c r="CE342" s="4">
        <f t="shared" si="65"/>
        <v>0</v>
      </c>
      <c r="CF342" s="4" t="e">
        <f t="shared" si="65"/>
        <v>#DIV/0!</v>
      </c>
      <c r="CG342" s="4">
        <f t="shared" si="65"/>
        <v>0</v>
      </c>
      <c r="CH342" s="4" t="e">
        <f t="shared" si="65"/>
        <v>#DIV/0!</v>
      </c>
      <c r="CI342" s="4">
        <f t="shared" si="65"/>
        <v>0</v>
      </c>
      <c r="CJ342" s="4"/>
      <c r="CK342" s="4"/>
      <c r="CL342" s="4">
        <f t="shared" si="65"/>
        <v>0</v>
      </c>
      <c r="CM342" s="4" t="e">
        <f t="shared" si="65"/>
        <v>#DIV/0!</v>
      </c>
      <c r="CN342" s="4" t="e">
        <f t="shared" si="65"/>
        <v>#DIV/0!</v>
      </c>
      <c r="CO342" s="4" t="e">
        <f t="shared" si="65"/>
        <v>#DIV/0!</v>
      </c>
      <c r="CP342" s="4">
        <f t="shared" si="65"/>
        <v>0</v>
      </c>
      <c r="CQ342" s="4" t="e">
        <f t="shared" si="65"/>
        <v>#DIV/0!</v>
      </c>
      <c r="CR342" s="4" t="e">
        <f t="shared" si="65"/>
        <v>#DIV/0!</v>
      </c>
      <c r="CS342" s="4" t="e">
        <f t="shared" si="65"/>
        <v>#DIV/0!</v>
      </c>
      <c r="CT342" s="17">
        <f t="shared" si="65"/>
        <v>0.25</v>
      </c>
      <c r="CU342" s="17">
        <f t="shared" si="65"/>
        <v>0</v>
      </c>
      <c r="CV342" s="17">
        <f t="shared" si="65"/>
        <v>0</v>
      </c>
      <c r="CW342" s="17">
        <f t="shared" si="65"/>
        <v>0</v>
      </c>
      <c r="CX342" s="17">
        <f t="shared" si="65"/>
        <v>0</v>
      </c>
      <c r="CY342" s="17">
        <f t="shared" si="65"/>
        <v>0</v>
      </c>
      <c r="CZ342" s="17">
        <f t="shared" si="65"/>
        <v>0</v>
      </c>
      <c r="DA342" s="17">
        <f t="shared" si="65"/>
        <v>0</v>
      </c>
      <c r="DB342" s="17">
        <f t="shared" si="65"/>
        <v>0</v>
      </c>
      <c r="DC342" s="17">
        <f t="shared" si="65"/>
        <v>0</v>
      </c>
      <c r="DD342" s="4">
        <f t="shared" si="65"/>
        <v>0</v>
      </c>
      <c r="DE342" s="4">
        <f t="shared" si="65"/>
        <v>0</v>
      </c>
      <c r="DF342" s="4">
        <f t="shared" si="65"/>
        <v>0</v>
      </c>
      <c r="DG342" s="4">
        <f t="shared" si="65"/>
        <v>0</v>
      </c>
      <c r="DH342" s="4" t="e">
        <f t="shared" si="65"/>
        <v>#DIV/0!</v>
      </c>
      <c r="DI342" s="4" t="e">
        <f t="shared" si="65"/>
        <v>#DIV/0!</v>
      </c>
      <c r="DJ342" s="4">
        <f t="shared" si="65"/>
        <v>0</v>
      </c>
      <c r="DK342" s="4" t="e">
        <f t="shared" si="65"/>
        <v>#DIV/0!</v>
      </c>
      <c r="DL342" s="4"/>
      <c r="DM342" s="4"/>
      <c r="DN342" s="4"/>
      <c r="DO342" s="14">
        <f t="shared" si="65"/>
        <v>0</v>
      </c>
      <c r="DP342" s="14">
        <f t="shared" si="65"/>
        <v>0</v>
      </c>
      <c r="DQ342" s="14">
        <f t="shared" si="65"/>
        <v>0</v>
      </c>
      <c r="DR342" s="14">
        <f t="shared" si="65"/>
        <v>0</v>
      </c>
      <c r="DS342" s="4" t="e">
        <f t="shared" si="65"/>
        <v>#DIV/0!</v>
      </c>
      <c r="DT342" s="4">
        <f t="shared" si="65"/>
        <v>0</v>
      </c>
      <c r="DU342" s="4">
        <f t="shared" si="65"/>
        <v>0</v>
      </c>
      <c r="DV342" s="4" t="e">
        <f t="shared" si="65"/>
        <v>#DIV/0!</v>
      </c>
      <c r="DW342" s="4">
        <f t="shared" si="65"/>
        <v>0</v>
      </c>
      <c r="DX342" s="4" t="e">
        <f t="shared" si="65"/>
        <v>#DIV/0!</v>
      </c>
      <c r="DY342" s="4">
        <f t="shared" si="65"/>
        <v>0</v>
      </c>
      <c r="DZ342" s="4">
        <f t="shared" si="65"/>
        <v>0</v>
      </c>
      <c r="EA342" s="4">
        <f t="shared" si="65"/>
        <v>0</v>
      </c>
      <c r="EB342" s="4" t="e">
        <f t="shared" si="65"/>
        <v>#DIV/0!</v>
      </c>
      <c r="EC342" s="4" t="e">
        <f t="shared" ref="EC342:EI342" si="66">EC328/EC332</f>
        <v>#DIV/0!</v>
      </c>
      <c r="ED342" s="4" t="e">
        <f t="shared" si="66"/>
        <v>#DIV/0!</v>
      </c>
      <c r="EE342" s="4">
        <f t="shared" si="66"/>
        <v>0</v>
      </c>
      <c r="EF342" s="4">
        <f t="shared" si="66"/>
        <v>0</v>
      </c>
      <c r="EG342" s="4"/>
      <c r="EH342" s="4">
        <f t="shared" si="66"/>
        <v>0</v>
      </c>
      <c r="EI342" s="4">
        <f t="shared" si="66"/>
        <v>0</v>
      </c>
      <c r="EJ342" s="4"/>
    </row>
    <row r="343" spans="1:140" x14ac:dyDescent="0.25">
      <c r="A343" s="11">
        <v>7</v>
      </c>
      <c r="D343" s="4">
        <f>D329/D332</f>
        <v>0</v>
      </c>
      <c r="E343" s="4">
        <f t="shared" ref="E343:BP343" si="67">E329/E332</f>
        <v>0</v>
      </c>
      <c r="F343" s="4">
        <f t="shared" si="67"/>
        <v>0</v>
      </c>
      <c r="G343" s="4">
        <f t="shared" si="67"/>
        <v>0</v>
      </c>
      <c r="H343" s="4">
        <f t="shared" si="67"/>
        <v>0</v>
      </c>
      <c r="I343" s="4">
        <f t="shared" si="67"/>
        <v>0</v>
      </c>
      <c r="J343" s="4">
        <f t="shared" si="67"/>
        <v>0</v>
      </c>
      <c r="K343" s="4">
        <f t="shared" si="67"/>
        <v>0</v>
      </c>
      <c r="S343" s="4">
        <f t="shared" si="67"/>
        <v>0</v>
      </c>
      <c r="T343" s="4" t="e">
        <f t="shared" si="67"/>
        <v>#DIV/0!</v>
      </c>
      <c r="U343" s="4"/>
      <c r="V343" s="4" t="e">
        <f t="shared" si="67"/>
        <v>#DIV/0!</v>
      </c>
      <c r="W343" s="4" t="e">
        <f t="shared" si="67"/>
        <v>#DIV/0!</v>
      </c>
      <c r="X343" s="4" t="e">
        <f t="shared" si="67"/>
        <v>#DIV/0!</v>
      </c>
      <c r="Y343" s="4" t="e">
        <f t="shared" si="67"/>
        <v>#DIV/0!</v>
      </c>
      <c r="Z343" s="4" t="e">
        <f t="shared" si="67"/>
        <v>#DIV/0!</v>
      </c>
      <c r="AA343" s="4">
        <f t="shared" si="67"/>
        <v>0</v>
      </c>
      <c r="AB343" s="4" t="e">
        <f t="shared" si="67"/>
        <v>#DIV/0!</v>
      </c>
      <c r="AC343" s="4" t="e">
        <f t="shared" si="67"/>
        <v>#DIV/0!</v>
      </c>
      <c r="AD343" s="4" t="e">
        <f t="shared" si="67"/>
        <v>#DIV/0!</v>
      </c>
      <c r="AE343" s="4" t="e">
        <f t="shared" si="67"/>
        <v>#DIV/0!</v>
      </c>
      <c r="AF343" s="4" t="e">
        <f t="shared" si="67"/>
        <v>#DIV/0!</v>
      </c>
      <c r="AG343" s="4" t="e">
        <f t="shared" si="67"/>
        <v>#DIV/0!</v>
      </c>
      <c r="AH343" s="4" t="e">
        <f t="shared" si="67"/>
        <v>#DIV/0!</v>
      </c>
      <c r="AI343" s="4"/>
      <c r="AJ343" s="4" t="e">
        <f t="shared" si="67"/>
        <v>#DIV/0!</v>
      </c>
      <c r="AK343" s="4"/>
      <c r="AL343" s="17">
        <f t="shared" si="67"/>
        <v>0</v>
      </c>
      <c r="AM343" s="14">
        <f t="shared" si="67"/>
        <v>0</v>
      </c>
      <c r="AN343" s="4">
        <f t="shared" si="67"/>
        <v>0</v>
      </c>
      <c r="AO343" s="4"/>
      <c r="AP343" s="4">
        <f t="shared" si="67"/>
        <v>0</v>
      </c>
      <c r="AQ343" s="4" t="e">
        <f t="shared" si="67"/>
        <v>#DIV/0!</v>
      </c>
      <c r="AR343" s="4" t="e">
        <f t="shared" si="67"/>
        <v>#DIV/0!</v>
      </c>
      <c r="AS343" s="4" t="e">
        <f t="shared" si="67"/>
        <v>#DIV/0!</v>
      </c>
      <c r="AT343" s="4">
        <f t="shared" si="67"/>
        <v>0</v>
      </c>
      <c r="AU343" s="4">
        <f t="shared" si="67"/>
        <v>0</v>
      </c>
      <c r="AV343" s="4" t="e">
        <f t="shared" si="67"/>
        <v>#DIV/0!</v>
      </c>
      <c r="AW343" s="4">
        <f t="shared" si="67"/>
        <v>0</v>
      </c>
      <c r="AX343" s="4">
        <f t="shared" si="67"/>
        <v>0</v>
      </c>
      <c r="AY343" s="4">
        <f t="shared" si="67"/>
        <v>0</v>
      </c>
      <c r="AZ343" s="4" t="e">
        <f t="shared" si="67"/>
        <v>#DIV/0!</v>
      </c>
      <c r="BA343" s="4">
        <f t="shared" si="67"/>
        <v>0</v>
      </c>
      <c r="BB343" s="4">
        <f t="shared" si="67"/>
        <v>0</v>
      </c>
      <c r="BC343" s="4">
        <f t="shared" si="67"/>
        <v>0</v>
      </c>
      <c r="BD343" s="4">
        <f t="shared" si="67"/>
        <v>0</v>
      </c>
      <c r="BE343" s="4">
        <f t="shared" si="67"/>
        <v>0</v>
      </c>
      <c r="BF343" s="4" t="e">
        <f t="shared" si="67"/>
        <v>#DIV/0!</v>
      </c>
      <c r="BG343" s="4">
        <f t="shared" si="67"/>
        <v>0</v>
      </c>
      <c r="BH343" s="4" t="e">
        <f t="shared" si="67"/>
        <v>#DIV/0!</v>
      </c>
      <c r="BI343" s="4" t="e">
        <f t="shared" si="67"/>
        <v>#DIV/0!</v>
      </c>
      <c r="BJ343" s="4">
        <f t="shared" si="67"/>
        <v>0</v>
      </c>
      <c r="BK343" s="4"/>
      <c r="BL343" s="4">
        <f t="shared" si="67"/>
        <v>0</v>
      </c>
      <c r="BM343" s="4" t="e">
        <f t="shared" si="67"/>
        <v>#DIV/0!</v>
      </c>
      <c r="BN343" s="4">
        <f t="shared" si="67"/>
        <v>0</v>
      </c>
      <c r="BO343" s="4">
        <f t="shared" si="67"/>
        <v>0</v>
      </c>
      <c r="BP343" s="4">
        <f t="shared" si="67"/>
        <v>0</v>
      </c>
      <c r="BQ343" s="4" t="e">
        <f t="shared" ref="BQ343:EB343" si="68">BQ329/BQ332</f>
        <v>#DIV/0!</v>
      </c>
      <c r="BR343" s="4"/>
      <c r="BS343" s="14"/>
      <c r="BT343" s="4">
        <f t="shared" si="68"/>
        <v>0</v>
      </c>
      <c r="BU343" s="4">
        <f t="shared" si="68"/>
        <v>0</v>
      </c>
      <c r="BV343" s="4">
        <f t="shared" si="68"/>
        <v>0</v>
      </c>
      <c r="BW343" s="14"/>
      <c r="BX343" s="14"/>
      <c r="BY343" s="14"/>
      <c r="BZ343" s="14"/>
      <c r="CA343" s="4">
        <f t="shared" si="68"/>
        <v>0</v>
      </c>
      <c r="CB343" s="4">
        <f t="shared" si="68"/>
        <v>0</v>
      </c>
      <c r="CC343" s="4">
        <f t="shared" si="68"/>
        <v>0</v>
      </c>
      <c r="CD343" s="4">
        <f t="shared" si="68"/>
        <v>0</v>
      </c>
      <c r="CE343" s="4">
        <f t="shared" si="68"/>
        <v>0</v>
      </c>
      <c r="CF343" s="4" t="e">
        <f t="shared" si="68"/>
        <v>#DIV/0!</v>
      </c>
      <c r="CG343" s="4">
        <f t="shared" si="68"/>
        <v>0</v>
      </c>
      <c r="CH343" s="4" t="e">
        <f t="shared" si="68"/>
        <v>#DIV/0!</v>
      </c>
      <c r="CI343" s="4">
        <f t="shared" si="68"/>
        <v>0</v>
      </c>
      <c r="CJ343" s="4"/>
      <c r="CK343" s="4"/>
      <c r="CL343" s="4">
        <f t="shared" si="68"/>
        <v>0</v>
      </c>
      <c r="CM343" s="4" t="e">
        <f t="shared" si="68"/>
        <v>#DIV/0!</v>
      </c>
      <c r="CN343" s="4" t="e">
        <f t="shared" si="68"/>
        <v>#DIV/0!</v>
      </c>
      <c r="CO343" s="4" t="e">
        <f t="shared" si="68"/>
        <v>#DIV/0!</v>
      </c>
      <c r="CP343" s="4">
        <f t="shared" si="68"/>
        <v>0</v>
      </c>
      <c r="CQ343" s="4" t="e">
        <f t="shared" si="68"/>
        <v>#DIV/0!</v>
      </c>
      <c r="CR343" s="4" t="e">
        <f t="shared" si="68"/>
        <v>#DIV/0!</v>
      </c>
      <c r="CS343" s="4" t="e">
        <f t="shared" si="68"/>
        <v>#DIV/0!</v>
      </c>
      <c r="CT343" s="17">
        <f t="shared" si="68"/>
        <v>0</v>
      </c>
      <c r="CU343" s="17">
        <f t="shared" si="68"/>
        <v>0</v>
      </c>
      <c r="CV343" s="17">
        <f t="shared" si="68"/>
        <v>0</v>
      </c>
      <c r="CW343" s="17">
        <f t="shared" si="68"/>
        <v>0</v>
      </c>
      <c r="CX343" s="17">
        <f t="shared" si="68"/>
        <v>0</v>
      </c>
      <c r="CY343" s="17">
        <f t="shared" si="68"/>
        <v>0</v>
      </c>
      <c r="CZ343" s="17">
        <f t="shared" si="68"/>
        <v>0</v>
      </c>
      <c r="DA343" s="17">
        <f t="shared" si="68"/>
        <v>0</v>
      </c>
      <c r="DB343" s="17">
        <f t="shared" si="68"/>
        <v>0</v>
      </c>
      <c r="DC343" s="17">
        <f t="shared" si="68"/>
        <v>0</v>
      </c>
      <c r="DD343" s="4">
        <f t="shared" si="68"/>
        <v>0</v>
      </c>
      <c r="DE343" s="4">
        <f t="shared" si="68"/>
        <v>0</v>
      </c>
      <c r="DF343" s="4">
        <f t="shared" si="68"/>
        <v>0</v>
      </c>
      <c r="DG343" s="4">
        <f t="shared" si="68"/>
        <v>0</v>
      </c>
      <c r="DH343" s="4" t="e">
        <f t="shared" si="68"/>
        <v>#DIV/0!</v>
      </c>
      <c r="DI343" s="4" t="e">
        <f t="shared" si="68"/>
        <v>#DIV/0!</v>
      </c>
      <c r="DJ343" s="4">
        <f t="shared" si="68"/>
        <v>0</v>
      </c>
      <c r="DK343" s="4" t="e">
        <f t="shared" si="68"/>
        <v>#DIV/0!</v>
      </c>
      <c r="DL343" s="4"/>
      <c r="DM343" s="4"/>
      <c r="DN343" s="4"/>
      <c r="DO343" s="14">
        <f t="shared" si="68"/>
        <v>0</v>
      </c>
      <c r="DP343" s="14">
        <f t="shared" si="68"/>
        <v>0</v>
      </c>
      <c r="DQ343" s="14">
        <f t="shared" si="68"/>
        <v>0</v>
      </c>
      <c r="DR343" s="14">
        <f t="shared" si="68"/>
        <v>0</v>
      </c>
      <c r="DS343" s="4" t="e">
        <f t="shared" si="68"/>
        <v>#DIV/0!</v>
      </c>
      <c r="DT343" s="4">
        <f t="shared" si="68"/>
        <v>0</v>
      </c>
      <c r="DU343" s="4">
        <f t="shared" si="68"/>
        <v>0</v>
      </c>
      <c r="DV343" s="4" t="e">
        <f t="shared" si="68"/>
        <v>#DIV/0!</v>
      </c>
      <c r="DW343" s="4">
        <f t="shared" si="68"/>
        <v>0</v>
      </c>
      <c r="DX343" s="4" t="e">
        <f t="shared" si="68"/>
        <v>#DIV/0!</v>
      </c>
      <c r="DY343" s="4">
        <f t="shared" si="68"/>
        <v>0</v>
      </c>
      <c r="DZ343" s="4">
        <f t="shared" si="68"/>
        <v>0</v>
      </c>
      <c r="EA343" s="4">
        <f t="shared" si="68"/>
        <v>0</v>
      </c>
      <c r="EB343" s="4" t="e">
        <f t="shared" si="68"/>
        <v>#DIV/0!</v>
      </c>
      <c r="EC343" s="4" t="e">
        <f t="shared" ref="EC343:EI343" si="69">EC329/EC332</f>
        <v>#DIV/0!</v>
      </c>
      <c r="ED343" s="4" t="e">
        <f t="shared" si="69"/>
        <v>#DIV/0!</v>
      </c>
      <c r="EE343" s="4">
        <f t="shared" si="69"/>
        <v>0</v>
      </c>
      <c r="EF343" s="4">
        <f t="shared" si="69"/>
        <v>0</v>
      </c>
      <c r="EG343" s="4"/>
      <c r="EH343" s="4">
        <f t="shared" si="69"/>
        <v>0</v>
      </c>
      <c r="EI343" s="4">
        <f t="shared" si="69"/>
        <v>0</v>
      </c>
      <c r="EJ343" s="4"/>
    </row>
    <row r="344" spans="1:140" x14ac:dyDescent="0.25">
      <c r="A344" s="11">
        <v>8</v>
      </c>
      <c r="D344" s="4"/>
      <c r="E344" s="4"/>
      <c r="F344" s="4"/>
      <c r="G344" s="4"/>
      <c r="H344" s="4"/>
      <c r="I344" s="4"/>
      <c r="J344" s="4"/>
      <c r="K344" s="4">
        <f>K330/K332</f>
        <v>0</v>
      </c>
      <c r="S344" s="4"/>
      <c r="T344" s="4"/>
      <c r="U344" s="4"/>
      <c r="V344" s="4"/>
      <c r="W344" s="4"/>
      <c r="X344" s="4"/>
      <c r="Y344" s="4"/>
      <c r="Z344" s="4"/>
      <c r="AA344" s="4"/>
      <c r="AB344" s="4"/>
      <c r="AC344" s="4"/>
      <c r="AD344" s="4"/>
      <c r="AE344" s="4"/>
      <c r="AF344" s="4"/>
      <c r="AG344" s="4"/>
      <c r="AH344" s="4"/>
      <c r="AI344" s="4"/>
      <c r="AJ344" s="4"/>
      <c r="AK344" s="4"/>
      <c r="AL344" s="17"/>
      <c r="AM344" s="1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14"/>
      <c r="BT344" s="4"/>
      <c r="BU344" s="4"/>
      <c r="BV344" s="4"/>
      <c r="BW344" s="14"/>
      <c r="BX344" s="14"/>
      <c r="BY344" s="14"/>
      <c r="BZ344" s="14"/>
      <c r="CA344" s="4"/>
      <c r="CB344" s="4"/>
      <c r="CC344" s="4"/>
      <c r="CD344" s="4"/>
      <c r="CE344" s="4"/>
      <c r="CF344" s="4"/>
      <c r="CG344" s="4"/>
      <c r="CH344" s="4"/>
      <c r="CI344" s="4"/>
      <c r="CJ344" s="4"/>
      <c r="CK344" s="4"/>
      <c r="CL344" s="4"/>
      <c r="CM344" s="4"/>
      <c r="CN344" s="4"/>
      <c r="CO344" s="4"/>
      <c r="CP344" s="4"/>
      <c r="CQ344" s="4"/>
      <c r="CR344" s="4"/>
      <c r="CS344" s="4"/>
      <c r="CT344" s="17"/>
      <c r="CU344" s="17"/>
      <c r="CV344" s="17"/>
      <c r="CW344" s="17"/>
      <c r="CX344" s="17"/>
      <c r="CY344" s="17"/>
      <c r="CZ344" s="17"/>
      <c r="DA344" s="17"/>
      <c r="DB344" s="17"/>
      <c r="DC344" s="17"/>
      <c r="DD344" s="4"/>
      <c r="DE344" s="4"/>
      <c r="DF344" s="4"/>
      <c r="DG344" s="4"/>
      <c r="DH344" s="4"/>
      <c r="DI344" s="4"/>
      <c r="DJ344" s="4"/>
      <c r="DK344" s="4"/>
      <c r="DL344" s="4"/>
      <c r="DM344" s="4"/>
      <c r="DN344" s="4"/>
      <c r="DO344" s="14"/>
      <c r="DP344" s="14"/>
      <c r="DQ344" s="14"/>
      <c r="DR344" s="14"/>
      <c r="DS344" s="4"/>
      <c r="DT344" s="4"/>
      <c r="DU344" s="4"/>
      <c r="DV344" s="4"/>
      <c r="DW344" s="4"/>
      <c r="DX344" s="4"/>
      <c r="DY344" s="4"/>
      <c r="DZ344" s="4"/>
      <c r="EA344" s="4"/>
      <c r="EB344" s="4"/>
      <c r="EC344" s="4"/>
      <c r="ED344" s="4"/>
      <c r="EE344" s="4"/>
      <c r="EF344" s="4"/>
      <c r="EG344" s="4"/>
      <c r="EH344" s="4"/>
      <c r="EI344" s="4"/>
      <c r="EJ344" s="4"/>
    </row>
    <row r="345" spans="1:140" x14ac:dyDescent="0.25">
      <c r="A345" s="11">
        <v>9</v>
      </c>
      <c r="D345" s="4"/>
      <c r="E345" s="4"/>
      <c r="F345" s="4"/>
      <c r="G345" s="4"/>
      <c r="H345" s="4"/>
      <c r="I345" s="4"/>
      <c r="J345" s="4"/>
      <c r="K345" s="4">
        <f>K331/K332</f>
        <v>1</v>
      </c>
      <c r="S345" s="4"/>
      <c r="T345" s="4"/>
      <c r="U345" s="4"/>
      <c r="V345" s="4"/>
      <c r="W345" s="4"/>
      <c r="X345" s="4"/>
      <c r="Y345" s="4"/>
      <c r="Z345" s="4"/>
      <c r="AA345" s="4"/>
      <c r="AB345" s="4"/>
      <c r="AC345" s="4"/>
      <c r="AD345" s="4"/>
      <c r="AE345" s="4"/>
      <c r="AF345" s="4"/>
      <c r="AG345" s="4"/>
      <c r="AH345" s="4"/>
      <c r="AI345" s="4"/>
      <c r="AJ345" s="4"/>
      <c r="AK345" s="4"/>
      <c r="AL345" s="17"/>
      <c r="AM345" s="1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14"/>
      <c r="BT345" s="4"/>
      <c r="BU345" s="4"/>
      <c r="BV345" s="4"/>
      <c r="BW345" s="14"/>
      <c r="BX345" s="14"/>
      <c r="BY345" s="14"/>
      <c r="BZ345" s="14"/>
      <c r="CA345" s="4"/>
      <c r="CB345" s="4"/>
      <c r="CC345" s="4"/>
      <c r="CD345" s="4"/>
      <c r="CE345" s="4"/>
      <c r="CF345" s="4"/>
      <c r="CG345" s="4"/>
      <c r="CH345" s="4"/>
      <c r="CI345" s="4"/>
      <c r="CJ345" s="4"/>
      <c r="CK345" s="4"/>
      <c r="CL345" s="4"/>
      <c r="CM345" s="4"/>
      <c r="CN345" s="4"/>
      <c r="CO345" s="4"/>
      <c r="CP345" s="4"/>
      <c r="CQ345" s="4"/>
      <c r="CR345" s="4"/>
      <c r="CS345" s="4"/>
      <c r="CT345" s="17"/>
      <c r="CU345" s="17"/>
      <c r="CV345" s="17"/>
      <c r="CW345" s="17"/>
      <c r="CX345" s="17"/>
      <c r="CY345" s="17"/>
      <c r="CZ345" s="17"/>
      <c r="DA345" s="17"/>
      <c r="DB345" s="17"/>
      <c r="DC345" s="17"/>
      <c r="DD345" s="4"/>
      <c r="DE345" s="4"/>
      <c r="DF345" s="4"/>
      <c r="DG345" s="4"/>
      <c r="DH345" s="4"/>
      <c r="DI345" s="4"/>
      <c r="DJ345" s="4"/>
      <c r="DK345" s="4"/>
      <c r="DL345" s="4"/>
      <c r="DM345" s="4"/>
      <c r="DN345" s="4"/>
      <c r="DO345" s="14"/>
      <c r="DP345" s="14"/>
      <c r="DQ345" s="14"/>
      <c r="DR345" s="14"/>
      <c r="DS345" s="4"/>
      <c r="DT345" s="4"/>
      <c r="DU345" s="4"/>
      <c r="DV345" s="4"/>
      <c r="DW345" s="4"/>
      <c r="DX345" s="4"/>
      <c r="DY345" s="4"/>
      <c r="DZ345" s="4"/>
      <c r="EA345" s="4"/>
      <c r="EB345" s="4"/>
      <c r="EC345" s="4"/>
      <c r="ED345" s="4"/>
      <c r="EE345" s="4"/>
      <c r="EF345" s="4"/>
      <c r="EG345" s="4"/>
      <c r="EH345" s="4"/>
      <c r="EI345" s="4"/>
      <c r="EJ345" s="4"/>
    </row>
    <row r="346" spans="1:140" x14ac:dyDescent="0.25">
      <c r="A346" s="11" t="s">
        <v>5</v>
      </c>
      <c r="D346" s="12">
        <f>SUM(D337:D343)</f>
        <v>1</v>
      </c>
      <c r="E346" s="12">
        <f t="shared" ref="E346:BJ346" si="70">SUM(E337:E343)</f>
        <v>1</v>
      </c>
      <c r="F346" s="12">
        <f t="shared" si="70"/>
        <v>1</v>
      </c>
      <c r="G346" s="12">
        <f t="shared" si="70"/>
        <v>1</v>
      </c>
      <c r="H346" s="12">
        <f t="shared" si="70"/>
        <v>1</v>
      </c>
      <c r="I346" s="12">
        <f t="shared" si="70"/>
        <v>1</v>
      </c>
      <c r="J346" s="12">
        <f t="shared" si="70"/>
        <v>1</v>
      </c>
      <c r="K346" s="12">
        <f>SUM(K337:K345)</f>
        <v>1</v>
      </c>
      <c r="S346" s="12">
        <f t="shared" si="70"/>
        <v>1</v>
      </c>
      <c r="T346" s="12" t="e">
        <f t="shared" si="70"/>
        <v>#DIV/0!</v>
      </c>
      <c r="U346" s="12"/>
      <c r="V346" s="12" t="e">
        <f t="shared" si="70"/>
        <v>#DIV/0!</v>
      </c>
      <c r="W346" s="12" t="e">
        <f t="shared" si="70"/>
        <v>#DIV/0!</v>
      </c>
      <c r="X346" s="12" t="e">
        <f t="shared" si="70"/>
        <v>#DIV/0!</v>
      </c>
      <c r="Y346" s="12" t="e">
        <f t="shared" si="70"/>
        <v>#DIV/0!</v>
      </c>
      <c r="Z346" s="12" t="e">
        <f t="shared" si="70"/>
        <v>#DIV/0!</v>
      </c>
      <c r="AA346" s="12">
        <f t="shared" si="70"/>
        <v>1</v>
      </c>
      <c r="AB346" s="12" t="e">
        <f t="shared" si="70"/>
        <v>#DIV/0!</v>
      </c>
      <c r="AC346" s="12" t="e">
        <f t="shared" si="70"/>
        <v>#DIV/0!</v>
      </c>
      <c r="AD346" s="12" t="e">
        <f t="shared" si="70"/>
        <v>#DIV/0!</v>
      </c>
      <c r="AE346" s="12" t="e">
        <f t="shared" si="70"/>
        <v>#DIV/0!</v>
      </c>
      <c r="AF346" s="12" t="e">
        <f t="shared" si="70"/>
        <v>#DIV/0!</v>
      </c>
      <c r="AG346" s="12" t="e">
        <f t="shared" si="70"/>
        <v>#DIV/0!</v>
      </c>
      <c r="AH346" s="12" t="e">
        <f t="shared" si="70"/>
        <v>#DIV/0!</v>
      </c>
      <c r="AI346" s="12"/>
      <c r="AJ346" s="12" t="e">
        <f t="shared" si="70"/>
        <v>#DIV/0!</v>
      </c>
      <c r="AK346" s="12"/>
      <c r="AL346" s="18">
        <f t="shared" si="70"/>
        <v>1</v>
      </c>
      <c r="AM346" s="15">
        <f t="shared" si="70"/>
        <v>1</v>
      </c>
      <c r="AN346" s="12">
        <f t="shared" si="70"/>
        <v>1</v>
      </c>
      <c r="AO346" s="12"/>
      <c r="AP346" s="12">
        <f t="shared" si="70"/>
        <v>1</v>
      </c>
      <c r="AQ346" s="12" t="e">
        <f t="shared" si="70"/>
        <v>#DIV/0!</v>
      </c>
      <c r="AR346" s="12" t="e">
        <f t="shared" si="70"/>
        <v>#DIV/0!</v>
      </c>
      <c r="AS346" s="12" t="e">
        <f t="shared" si="70"/>
        <v>#DIV/0!</v>
      </c>
      <c r="AT346" s="12">
        <f t="shared" si="70"/>
        <v>1</v>
      </c>
      <c r="AU346" s="12">
        <f t="shared" si="70"/>
        <v>1</v>
      </c>
      <c r="AV346" s="12" t="e">
        <f t="shared" si="70"/>
        <v>#DIV/0!</v>
      </c>
      <c r="AW346" s="12">
        <f t="shared" si="70"/>
        <v>1</v>
      </c>
      <c r="AX346" s="12">
        <f t="shared" si="70"/>
        <v>1</v>
      </c>
      <c r="AY346" s="12">
        <f t="shared" si="70"/>
        <v>1</v>
      </c>
      <c r="AZ346" s="12" t="e">
        <f t="shared" si="70"/>
        <v>#DIV/0!</v>
      </c>
      <c r="BA346" s="12">
        <f t="shared" si="70"/>
        <v>1</v>
      </c>
      <c r="BB346" s="12">
        <f t="shared" si="70"/>
        <v>1</v>
      </c>
      <c r="BC346" s="12">
        <f t="shared" si="70"/>
        <v>1</v>
      </c>
      <c r="BD346" s="12">
        <f t="shared" si="70"/>
        <v>1</v>
      </c>
      <c r="BE346" s="12">
        <f t="shared" si="70"/>
        <v>1</v>
      </c>
      <c r="BF346" s="12" t="e">
        <f t="shared" si="70"/>
        <v>#DIV/0!</v>
      </c>
      <c r="BG346" s="12">
        <f t="shared" si="70"/>
        <v>1</v>
      </c>
      <c r="BH346" s="12" t="e">
        <f t="shared" si="70"/>
        <v>#DIV/0!</v>
      </c>
      <c r="BI346" s="12" t="e">
        <f t="shared" si="70"/>
        <v>#DIV/0!</v>
      </c>
      <c r="BJ346" s="12">
        <f t="shared" si="70"/>
        <v>1</v>
      </c>
      <c r="BK346" s="12"/>
      <c r="BL346" s="12">
        <f t="shared" ref="BL346:BQ346" si="71">SUM(BL337:BL343)</f>
        <v>1</v>
      </c>
      <c r="BM346" s="12" t="e">
        <f t="shared" si="71"/>
        <v>#DIV/0!</v>
      </c>
      <c r="BN346" s="12">
        <f t="shared" si="71"/>
        <v>1</v>
      </c>
      <c r="BO346" s="12">
        <f t="shared" si="71"/>
        <v>1</v>
      </c>
      <c r="BP346" s="12">
        <f t="shared" si="71"/>
        <v>1</v>
      </c>
      <c r="BQ346" s="12" t="e">
        <f t="shared" si="71"/>
        <v>#DIV/0!</v>
      </c>
      <c r="BR346" s="12"/>
      <c r="BS346" s="15"/>
      <c r="BT346" s="12">
        <f t="shared" ref="BT346:BV346" si="72">SUM(BT337:BT343)</f>
        <v>1</v>
      </c>
      <c r="BU346" s="12">
        <f t="shared" si="72"/>
        <v>1</v>
      </c>
      <c r="BV346" s="12">
        <f t="shared" si="72"/>
        <v>1</v>
      </c>
      <c r="BW346" s="15"/>
      <c r="BX346" s="15"/>
      <c r="BY346" s="15"/>
      <c r="BZ346" s="15"/>
      <c r="CA346" s="12">
        <f t="shared" ref="CA346:CI346" si="73">SUM(CA337:CA343)</f>
        <v>1</v>
      </c>
      <c r="CB346" s="12">
        <f t="shared" si="73"/>
        <v>1</v>
      </c>
      <c r="CC346" s="12">
        <f t="shared" si="73"/>
        <v>1</v>
      </c>
      <c r="CD346" s="12">
        <f t="shared" si="73"/>
        <v>1</v>
      </c>
      <c r="CE346" s="12">
        <f t="shared" si="73"/>
        <v>1</v>
      </c>
      <c r="CF346" s="12" t="e">
        <f t="shared" si="73"/>
        <v>#DIV/0!</v>
      </c>
      <c r="CG346" s="12">
        <f t="shared" si="73"/>
        <v>1</v>
      </c>
      <c r="CH346" s="12" t="e">
        <f t="shared" si="73"/>
        <v>#DIV/0!</v>
      </c>
      <c r="CI346" s="12">
        <f t="shared" si="73"/>
        <v>1</v>
      </c>
      <c r="CJ346" s="12"/>
      <c r="CK346" s="12"/>
      <c r="CL346" s="12">
        <f t="shared" ref="CL346:DK346" si="74">SUM(CL337:CL343)</f>
        <v>1</v>
      </c>
      <c r="CM346" s="12" t="e">
        <f t="shared" si="74"/>
        <v>#DIV/0!</v>
      </c>
      <c r="CN346" s="12" t="e">
        <f t="shared" si="74"/>
        <v>#DIV/0!</v>
      </c>
      <c r="CO346" s="12" t="e">
        <f t="shared" si="74"/>
        <v>#DIV/0!</v>
      </c>
      <c r="CP346" s="12">
        <f t="shared" si="74"/>
        <v>1</v>
      </c>
      <c r="CQ346" s="12" t="e">
        <f t="shared" si="74"/>
        <v>#DIV/0!</v>
      </c>
      <c r="CR346" s="12" t="e">
        <f t="shared" si="74"/>
        <v>#DIV/0!</v>
      </c>
      <c r="CS346" s="12" t="e">
        <f t="shared" si="74"/>
        <v>#DIV/0!</v>
      </c>
      <c r="CT346" s="18">
        <f t="shared" si="74"/>
        <v>1</v>
      </c>
      <c r="CU346" s="18">
        <f t="shared" si="74"/>
        <v>1</v>
      </c>
      <c r="CV346" s="18">
        <f t="shared" si="74"/>
        <v>1</v>
      </c>
      <c r="CW346" s="18">
        <f t="shared" si="74"/>
        <v>1</v>
      </c>
      <c r="CX346" s="18">
        <f t="shared" si="74"/>
        <v>1</v>
      </c>
      <c r="CY346" s="18">
        <f t="shared" si="74"/>
        <v>1</v>
      </c>
      <c r="CZ346" s="18">
        <f t="shared" si="74"/>
        <v>1</v>
      </c>
      <c r="DA346" s="18">
        <f t="shared" si="74"/>
        <v>1</v>
      </c>
      <c r="DB346" s="18">
        <f t="shared" si="74"/>
        <v>1</v>
      </c>
      <c r="DC346" s="18">
        <f t="shared" si="74"/>
        <v>1</v>
      </c>
      <c r="DD346" s="12">
        <f t="shared" si="74"/>
        <v>1</v>
      </c>
      <c r="DE346" s="12">
        <f t="shared" si="74"/>
        <v>1</v>
      </c>
      <c r="DF346" s="12">
        <f t="shared" si="74"/>
        <v>1</v>
      </c>
      <c r="DG346" s="12">
        <f t="shared" si="74"/>
        <v>1</v>
      </c>
      <c r="DH346" s="12" t="e">
        <f t="shared" si="74"/>
        <v>#DIV/0!</v>
      </c>
      <c r="DI346" s="12" t="e">
        <f t="shared" si="74"/>
        <v>#DIV/0!</v>
      </c>
      <c r="DJ346" s="12">
        <f t="shared" si="74"/>
        <v>1</v>
      </c>
      <c r="DK346" s="12" t="e">
        <f t="shared" si="74"/>
        <v>#DIV/0!</v>
      </c>
      <c r="DL346" s="12"/>
      <c r="DM346" s="12"/>
      <c r="DN346" s="12"/>
      <c r="DO346" s="15">
        <f t="shared" ref="DO346:EF346" si="75">SUM(DO337:DO343)</f>
        <v>1</v>
      </c>
      <c r="DP346" s="15">
        <f t="shared" si="75"/>
        <v>1</v>
      </c>
      <c r="DQ346" s="15">
        <f t="shared" si="75"/>
        <v>1</v>
      </c>
      <c r="DR346" s="15">
        <f t="shared" si="75"/>
        <v>1</v>
      </c>
      <c r="DS346" s="12" t="e">
        <f t="shared" si="75"/>
        <v>#DIV/0!</v>
      </c>
      <c r="DT346" s="12">
        <f t="shared" si="75"/>
        <v>1</v>
      </c>
      <c r="DU346" s="12">
        <f t="shared" si="75"/>
        <v>1</v>
      </c>
      <c r="DV346" s="12" t="e">
        <f t="shared" si="75"/>
        <v>#DIV/0!</v>
      </c>
      <c r="DW346" s="12">
        <f t="shared" si="75"/>
        <v>1</v>
      </c>
      <c r="DX346" s="12" t="e">
        <f t="shared" si="75"/>
        <v>#DIV/0!</v>
      </c>
      <c r="DY346" s="12">
        <f t="shared" si="75"/>
        <v>1</v>
      </c>
      <c r="DZ346" s="12">
        <f t="shared" si="75"/>
        <v>1</v>
      </c>
      <c r="EA346" s="12">
        <f t="shared" si="75"/>
        <v>1</v>
      </c>
      <c r="EB346" s="12" t="e">
        <f t="shared" si="75"/>
        <v>#DIV/0!</v>
      </c>
      <c r="EC346" s="12" t="e">
        <f t="shared" si="75"/>
        <v>#DIV/0!</v>
      </c>
      <c r="ED346" s="12" t="e">
        <f t="shared" si="75"/>
        <v>#DIV/0!</v>
      </c>
      <c r="EE346" s="12">
        <f t="shared" si="75"/>
        <v>1</v>
      </c>
      <c r="EF346" s="12">
        <f t="shared" si="75"/>
        <v>1</v>
      </c>
      <c r="EG346" s="12"/>
      <c r="EH346" s="12">
        <f t="shared" ref="EH346:EI346" si="76">SUM(EH337:EH343)</f>
        <v>1</v>
      </c>
      <c r="EI346" s="12">
        <f t="shared" si="76"/>
        <v>1</v>
      </c>
      <c r="EJ346" s="12"/>
    </row>
    <row r="347" spans="1:140" x14ac:dyDescent="0.25">
      <c r="A347" s="11"/>
    </row>
    <row r="348" spans="1:140" x14ac:dyDescent="0.25">
      <c r="A348" s="11"/>
      <c r="CA348" s="4">
        <f>CA323/D$332</f>
        <v>0.25</v>
      </c>
      <c r="CB348" s="4">
        <f>CB323/D$332</f>
        <v>0.25</v>
      </c>
      <c r="CC348" s="4">
        <f>CC323/D$332</f>
        <v>0.75</v>
      </c>
      <c r="CD348" s="4">
        <f>CD323/D$332</f>
        <v>0.75</v>
      </c>
      <c r="CE348" s="4">
        <f>CE323/D$332</f>
        <v>0.25</v>
      </c>
      <c r="CF348" s="4">
        <f>CF323/D$332</f>
        <v>0</v>
      </c>
      <c r="CG348" s="4">
        <f>CG323/D$332</f>
        <v>0.5</v>
      </c>
      <c r="CH348" s="4">
        <f>CH323/D$332</f>
        <v>0</v>
      </c>
      <c r="CI348" s="4">
        <f>CI323/D$332</f>
        <v>0.25</v>
      </c>
      <c r="CJ348" s="4"/>
      <c r="CK348" s="4"/>
      <c r="CL348" s="4">
        <f>CL323/D$332</f>
        <v>1</v>
      </c>
      <c r="CM348" s="4">
        <f>CM323/D$332</f>
        <v>0</v>
      </c>
      <c r="CN348" s="4">
        <f>CN323/D$332</f>
        <v>0</v>
      </c>
      <c r="CO348" s="4">
        <f>CO323/D$332</f>
        <v>0</v>
      </c>
      <c r="CP348" s="4">
        <f>CP323/D$332</f>
        <v>1</v>
      </c>
      <c r="CQ348" s="4">
        <f>CQ323/D$332</f>
        <v>0</v>
      </c>
      <c r="CR348" s="4">
        <f>CR323/D$332</f>
        <v>0</v>
      </c>
      <c r="CS348" s="4">
        <f>CS323/D$332</f>
        <v>0</v>
      </c>
      <c r="CT348" s="4">
        <f t="shared" ref="CT348" si="77">CT323/E$332</f>
        <v>0.25</v>
      </c>
      <c r="CU348" s="4"/>
      <c r="CV348" s="4"/>
      <c r="CW348" s="4"/>
      <c r="CX348" s="4"/>
      <c r="CY348" s="4"/>
      <c r="CZ348" s="4"/>
      <c r="DA348" s="4"/>
      <c r="DB348" s="4"/>
      <c r="DC348" s="4"/>
      <c r="DD348" s="4">
        <f>DD323/D$332</f>
        <v>0.75</v>
      </c>
      <c r="DE348" s="4">
        <f>DE323/D$332</f>
        <v>0.75</v>
      </c>
      <c r="DF348" s="4">
        <f>DF323/D$332</f>
        <v>0.75</v>
      </c>
      <c r="DG348" s="4">
        <f>DG323/D$332</f>
        <v>0.25</v>
      </c>
      <c r="DH348" s="4">
        <f>DH323/D$332</f>
        <v>0</v>
      </c>
      <c r="DI348" s="4">
        <f>DI323/D$332</f>
        <v>0</v>
      </c>
      <c r="DJ348" s="4">
        <f>DJ323/D$332</f>
        <v>0.5</v>
      </c>
      <c r="DK348" s="4">
        <f>DK323/D$332</f>
        <v>0</v>
      </c>
      <c r="DS348" s="4">
        <f>DS323/D$332</f>
        <v>0</v>
      </c>
      <c r="DT348" s="4">
        <f>DT323/D$332</f>
        <v>0.5</v>
      </c>
      <c r="DU348" s="4">
        <f>DU323/D$332</f>
        <v>0.5</v>
      </c>
      <c r="DV348" s="4">
        <f>DV323/D$332</f>
        <v>0</v>
      </c>
      <c r="DW348" s="4">
        <f>DW323/D$332</f>
        <v>0.25</v>
      </c>
      <c r="DX348" s="4">
        <f>DX323/D$332</f>
        <v>0</v>
      </c>
      <c r="DY348" s="4">
        <f>DY323/D$332</f>
        <v>0.25</v>
      </c>
      <c r="DZ348" s="4">
        <f>DZ323/D$332</f>
        <v>0.75</v>
      </c>
      <c r="EA348" s="4">
        <f>EA323/D$332</f>
        <v>0.25</v>
      </c>
      <c r="EB348" s="4">
        <f>EB323/D$332</f>
        <v>0</v>
      </c>
      <c r="EC348" s="4">
        <f>EC323/D$332</f>
        <v>0</v>
      </c>
      <c r="ED348" s="4">
        <f>ED323/D$332</f>
        <v>0</v>
      </c>
      <c r="EE348" s="4">
        <f>EE323/D$332</f>
        <v>0.75</v>
      </c>
      <c r="EF348" s="4">
        <f>EF323/D$332</f>
        <v>0</v>
      </c>
    </row>
    <row r="349" spans="1:140" x14ac:dyDescent="0.25">
      <c r="A349">
        <v>1</v>
      </c>
      <c r="L349" s="13">
        <f t="shared" si="0"/>
        <v>0</v>
      </c>
      <c r="M349" s="13">
        <f t="shared" si="0"/>
        <v>0</v>
      </c>
      <c r="N349" s="13">
        <f t="shared" si="0"/>
        <v>0</v>
      </c>
      <c r="O349" s="13">
        <f t="shared" si="0"/>
        <v>0</v>
      </c>
      <c r="P349" s="13">
        <f t="shared" si="0"/>
        <v>0</v>
      </c>
      <c r="Q349" s="13">
        <f t="shared" si="0"/>
        <v>0</v>
      </c>
      <c r="R349" s="13">
        <f t="shared" si="0"/>
        <v>0</v>
      </c>
    </row>
    <row r="350" spans="1:140" x14ac:dyDescent="0.25">
      <c r="A350">
        <v>2</v>
      </c>
      <c r="L350" s="13">
        <f t="shared" si="5"/>
        <v>0</v>
      </c>
      <c r="M350" s="13">
        <f t="shared" si="5"/>
        <v>0</v>
      </c>
      <c r="N350" s="13">
        <f t="shared" si="5"/>
        <v>0</v>
      </c>
      <c r="O350" s="13">
        <f t="shared" si="5"/>
        <v>0</v>
      </c>
      <c r="P350" s="13">
        <f t="shared" si="5"/>
        <v>0</v>
      </c>
      <c r="Q350" s="13">
        <f t="shared" si="5"/>
        <v>0</v>
      </c>
      <c r="R350" s="13">
        <f t="shared" si="5"/>
        <v>0</v>
      </c>
    </row>
    <row r="351" spans="1:140" x14ac:dyDescent="0.25">
      <c r="A351">
        <v>3</v>
      </c>
      <c r="L351" s="13">
        <f t="shared" si="10"/>
        <v>0</v>
      </c>
      <c r="M351" s="13">
        <f t="shared" si="10"/>
        <v>0</v>
      </c>
      <c r="N351" s="13">
        <f t="shared" si="10"/>
        <v>0</v>
      </c>
      <c r="O351" s="13">
        <f t="shared" si="10"/>
        <v>0</v>
      </c>
      <c r="P351" s="13">
        <f t="shared" si="10"/>
        <v>0</v>
      </c>
      <c r="Q351" s="13">
        <f t="shared" si="10"/>
        <v>0</v>
      </c>
      <c r="R351" s="13">
        <f t="shared" si="10"/>
        <v>0</v>
      </c>
      <c r="BR351" t="s">
        <v>0</v>
      </c>
      <c r="BS351" s="13">
        <f>MIN(BS$2:BS$305)</f>
        <v>70</v>
      </c>
      <c r="BT351" s="16"/>
      <c r="BU351" s="16"/>
      <c r="BV351" s="16"/>
      <c r="BW351" s="13">
        <f t="shared" ref="BW351:BZ351" si="78">MIN(BW$2:BW$305)</f>
        <v>60</v>
      </c>
      <c r="BX351" s="13">
        <f t="shared" si="78"/>
        <v>30</v>
      </c>
      <c r="BY351" s="13">
        <f t="shared" si="78"/>
        <v>25</v>
      </c>
      <c r="BZ351" s="13">
        <f t="shared" si="78"/>
        <v>0</v>
      </c>
    </row>
    <row r="352" spans="1:140" x14ac:dyDescent="0.25">
      <c r="A352">
        <v>4</v>
      </c>
      <c r="L352" s="13">
        <f t="shared" si="15"/>
        <v>0</v>
      </c>
      <c r="M352" s="13">
        <f t="shared" si="15"/>
        <v>0</v>
      </c>
      <c r="N352" s="13">
        <f t="shared" si="15"/>
        <v>0</v>
      </c>
      <c r="O352" s="13">
        <f t="shared" si="15"/>
        <v>0</v>
      </c>
      <c r="P352" s="13">
        <f t="shared" si="15"/>
        <v>0</v>
      </c>
      <c r="Q352" s="13">
        <f t="shared" si="15"/>
        <v>0</v>
      </c>
      <c r="R352" s="13">
        <f t="shared" si="15"/>
        <v>0</v>
      </c>
      <c r="BR352" t="s">
        <v>1</v>
      </c>
      <c r="BS352" s="13">
        <f>MAX(BS$2:BS$305)</f>
        <v>95</v>
      </c>
      <c r="BT352" s="16"/>
      <c r="BU352" s="16"/>
      <c r="BV352" s="16"/>
      <c r="BW352" s="13">
        <f t="shared" ref="BW352:BZ352" si="79">MAX(BW$2:BW$305)</f>
        <v>120</v>
      </c>
      <c r="BX352" s="13">
        <f t="shared" si="79"/>
        <v>60</v>
      </c>
      <c r="BY352" s="13">
        <f t="shared" si="79"/>
        <v>55</v>
      </c>
      <c r="BZ352" s="13">
        <f t="shared" si="79"/>
        <v>0</v>
      </c>
    </row>
    <row r="353" spans="1:78" x14ac:dyDescent="0.25">
      <c r="A353">
        <v>5</v>
      </c>
      <c r="L353" s="13">
        <f t="shared" si="20"/>
        <v>0</v>
      </c>
      <c r="M353" s="13">
        <f t="shared" si="20"/>
        <v>0</v>
      </c>
      <c r="O353" s="13">
        <f t="shared" si="20"/>
        <v>0</v>
      </c>
      <c r="P353" s="13">
        <f t="shared" si="20"/>
        <v>0</v>
      </c>
      <c r="Q353" s="13">
        <f t="shared" si="20"/>
        <v>0</v>
      </c>
      <c r="R353" s="13">
        <f t="shared" si="20"/>
        <v>0</v>
      </c>
      <c r="BR353" t="s">
        <v>2</v>
      </c>
      <c r="BS353" s="19">
        <f>AVERAGE(BS$2:BS$305)</f>
        <v>78.5</v>
      </c>
      <c r="BT353" s="22"/>
      <c r="BU353" s="22"/>
      <c r="BV353" s="22"/>
      <c r="BW353" s="19">
        <f t="shared" ref="BW353:BZ353" si="80">AVERAGE(BW$2:BW$305)</f>
        <v>87.5</v>
      </c>
      <c r="BX353" s="19">
        <f t="shared" si="80"/>
        <v>42.5</v>
      </c>
      <c r="BY353" s="19">
        <f t="shared" si="80"/>
        <v>36.666666666666664</v>
      </c>
      <c r="BZ353" s="19" t="e">
        <f t="shared" si="80"/>
        <v>#DIV/0!</v>
      </c>
    </row>
    <row r="354" spans="1:78" x14ac:dyDescent="0.25">
      <c r="A354">
        <v>6</v>
      </c>
      <c r="L354" s="13">
        <f t="shared" si="24"/>
        <v>0</v>
      </c>
      <c r="M354" s="13">
        <f t="shared" si="24"/>
        <v>0</v>
      </c>
      <c r="O354" s="13">
        <f t="shared" si="24"/>
        <v>0</v>
      </c>
      <c r="P354" s="13">
        <f t="shared" si="24"/>
        <v>0</v>
      </c>
      <c r="Q354" s="13">
        <f t="shared" si="24"/>
        <v>0</v>
      </c>
      <c r="R354" s="13">
        <f t="shared" si="24"/>
        <v>0</v>
      </c>
      <c r="BR354" t="s">
        <v>3</v>
      </c>
      <c r="BS354" s="13">
        <f>MEDIAN(BS$2:BS$305)</f>
        <v>74.5</v>
      </c>
      <c r="BT354" s="16"/>
      <c r="BU354" s="16"/>
      <c r="BV354" s="16"/>
      <c r="BW354" s="13">
        <f t="shared" ref="BW354:BZ354" si="81">MEDIAN(BW$2:BW$305)</f>
        <v>85</v>
      </c>
      <c r="BX354" s="13">
        <f t="shared" si="81"/>
        <v>40</v>
      </c>
      <c r="BY354" s="13">
        <f t="shared" si="81"/>
        <v>30</v>
      </c>
      <c r="BZ354" s="13" t="e">
        <f t="shared" si="81"/>
        <v>#NUM!</v>
      </c>
    </row>
    <row r="355" spans="1:78" x14ac:dyDescent="0.25">
      <c r="A355">
        <v>7</v>
      </c>
      <c r="L355" s="13">
        <f t="shared" si="28"/>
        <v>0</v>
      </c>
      <c r="M355" s="13">
        <f t="shared" si="28"/>
        <v>0</v>
      </c>
      <c r="O355" s="13">
        <f t="shared" si="28"/>
        <v>0</v>
      </c>
      <c r="P355" s="13">
        <f t="shared" si="28"/>
        <v>0</v>
      </c>
      <c r="Q355" s="13">
        <f t="shared" si="28"/>
        <v>0</v>
      </c>
      <c r="R355" s="13">
        <f t="shared" si="28"/>
        <v>0</v>
      </c>
      <c r="BT355" s="16"/>
      <c r="BU355" s="16"/>
      <c r="BV355" s="16"/>
    </row>
    <row r="356" spans="1:78" x14ac:dyDescent="0.25">
      <c r="A356">
        <v>8</v>
      </c>
      <c r="L356" s="13">
        <f>COUNTIF(L$2:L$305,8)</f>
        <v>0</v>
      </c>
      <c r="M356" s="13">
        <f t="shared" ref="M356:R356" si="82">COUNTIF(M$2:M$305,8)</f>
        <v>0</v>
      </c>
      <c r="O356" s="13">
        <f t="shared" si="82"/>
        <v>0</v>
      </c>
      <c r="P356" s="13">
        <f t="shared" si="82"/>
        <v>0</v>
      </c>
      <c r="Q356" s="13">
        <f t="shared" si="82"/>
        <v>0</v>
      </c>
      <c r="R356" s="13">
        <f t="shared" si="82"/>
        <v>0</v>
      </c>
      <c r="BT356" s="16"/>
      <c r="BU356" s="16"/>
      <c r="BV356" s="16"/>
    </row>
    <row r="357" spans="1:78" x14ac:dyDescent="0.25">
      <c r="A357">
        <v>9</v>
      </c>
      <c r="L357" s="13">
        <f>COUNTIF(L$2:L$305,9)</f>
        <v>0</v>
      </c>
      <c r="M357" s="13">
        <f t="shared" ref="M357:R357" si="83">COUNTIF(M$2:M$305,9)</f>
        <v>0</v>
      </c>
      <c r="O357" s="13">
        <f t="shared" si="83"/>
        <v>0</v>
      </c>
      <c r="P357" s="13">
        <f t="shared" si="83"/>
        <v>0</v>
      </c>
      <c r="Q357" s="13">
        <f t="shared" si="83"/>
        <v>0</v>
      </c>
      <c r="R357" s="13">
        <f t="shared" si="83"/>
        <v>0</v>
      </c>
      <c r="BT357" s="16"/>
      <c r="BU357" s="16"/>
      <c r="BV357" s="16"/>
    </row>
    <row r="358" spans="1:78" x14ac:dyDescent="0.25">
      <c r="A358">
        <v>10</v>
      </c>
      <c r="L358" s="13">
        <f>COUNTIF(L$2:L$305,10)</f>
        <v>0</v>
      </c>
      <c r="M358" s="13">
        <f t="shared" ref="M358:R358" si="84">COUNTIF(M$2:M$305,10)</f>
        <v>0</v>
      </c>
      <c r="O358" s="13">
        <f t="shared" si="84"/>
        <v>0</v>
      </c>
      <c r="P358" s="13">
        <f t="shared" si="84"/>
        <v>0</v>
      </c>
      <c r="Q358" s="13">
        <f t="shared" si="84"/>
        <v>0</v>
      </c>
      <c r="R358" s="13">
        <f t="shared" si="84"/>
        <v>0</v>
      </c>
      <c r="BR358" s="7" t="s">
        <v>15</v>
      </c>
      <c r="BS358">
        <f>COUNTIF(BS$2:BS$305,"&lt;20")</f>
        <v>0</v>
      </c>
    </row>
    <row r="359" spans="1:78" x14ac:dyDescent="0.25">
      <c r="A359">
        <v>11</v>
      </c>
      <c r="L359" s="13">
        <f>COUNTIF(L$2:L$305,11)</f>
        <v>0</v>
      </c>
      <c r="M359" s="13">
        <f t="shared" ref="M359:R359" si="85">COUNTIF(M$2:M$305,11)</f>
        <v>0</v>
      </c>
      <c r="P359" s="13">
        <f t="shared" si="85"/>
        <v>0</v>
      </c>
      <c r="Q359" s="13">
        <f t="shared" si="85"/>
        <v>0</v>
      </c>
      <c r="R359" s="13">
        <f t="shared" si="85"/>
        <v>0</v>
      </c>
      <c r="BR359" s="7" t="s">
        <v>11</v>
      </c>
      <c r="BS359">
        <f>COUNTIFS(BS$2:BS$305,"&gt;19",BS$2:BS$305,"&lt;40")</f>
        <v>0</v>
      </c>
    </row>
    <row r="360" spans="1:78" x14ac:dyDescent="0.25">
      <c r="A360">
        <v>12</v>
      </c>
      <c r="L360" s="13">
        <f>COUNTIF(L$2:L$305,12)</f>
        <v>0</v>
      </c>
      <c r="M360" s="13">
        <f t="shared" ref="M360:P360" si="86">COUNTIF(M$2:M$305,12)</f>
        <v>0</v>
      </c>
      <c r="P360" s="13">
        <f t="shared" si="86"/>
        <v>0</v>
      </c>
      <c r="Q360" s="13">
        <f>COUNTIF(Q$2:Q$305,12)</f>
        <v>0</v>
      </c>
      <c r="BR360" s="7" t="s">
        <v>12</v>
      </c>
      <c r="BS360">
        <f>COUNTIFS(BS$2:BS$305,"&gt;=40",BS$2:BS$305,"&lt;=59")</f>
        <v>0</v>
      </c>
      <c r="BW360" s="13">
        <f>304-BW333</f>
        <v>4</v>
      </c>
      <c r="BX360" s="13">
        <f t="shared" ref="BX360:BZ360" si="87">304-BX333</f>
        <v>4</v>
      </c>
      <c r="BY360" s="13">
        <f t="shared" si="87"/>
        <v>3</v>
      </c>
      <c r="BZ360" s="13">
        <f t="shared" si="87"/>
        <v>0</v>
      </c>
    </row>
    <row r="361" spans="1:78" x14ac:dyDescent="0.25">
      <c r="A361">
        <v>13</v>
      </c>
      <c r="L361" s="13">
        <f>COUNTIF(L$2:L$305,13)</f>
        <v>0</v>
      </c>
      <c r="M361" s="13">
        <f t="shared" ref="M361:P361" si="88">COUNTIF(M$2:M$305,13)</f>
        <v>0</v>
      </c>
      <c r="P361" s="13">
        <f t="shared" si="88"/>
        <v>0</v>
      </c>
      <c r="Q361" s="13">
        <f>COUNTIF(Q$2:Q$305,13)</f>
        <v>0</v>
      </c>
      <c r="BR361" s="7" t="s">
        <v>13</v>
      </c>
      <c r="BS361">
        <f>COUNTIFS(BS$2:BS$305,"&gt;=60",BS$2:BS$305,"&lt;=79")</f>
        <v>3</v>
      </c>
    </row>
    <row r="362" spans="1:78" x14ac:dyDescent="0.25">
      <c r="A362">
        <v>14</v>
      </c>
      <c r="L362" s="13">
        <f>COUNTIF(L$2:L$305,14)</f>
        <v>0</v>
      </c>
      <c r="M362" s="13">
        <f>COUNTIF(M$2:M$305,14)</f>
        <v>0</v>
      </c>
      <c r="P362" s="13">
        <f t="shared" ref="P362" si="89">COUNTIF(P$2:P$305,14)</f>
        <v>0</v>
      </c>
      <c r="Q362" s="13">
        <f>COUNTIF(Q$2:Q$305,14)</f>
        <v>0</v>
      </c>
      <c r="BR362" s="7" t="s">
        <v>14</v>
      </c>
      <c r="BS362">
        <f>COUNTIF(BS$2:BS$305,"&gt;79")</f>
        <v>1</v>
      </c>
    </row>
    <row r="363" spans="1:78" x14ac:dyDescent="0.25">
      <c r="A363">
        <v>15</v>
      </c>
      <c r="P363" s="13">
        <f t="shared" ref="P363" si="90">COUNTIF(P$2:P$305,15)</f>
        <v>0</v>
      </c>
      <c r="Q363" s="13">
        <f>COUNTIF(Q$2:Q$305,15)</f>
        <v>0</v>
      </c>
      <c r="BS363">
        <f>SUM(BS358:BS362)</f>
        <v>4</v>
      </c>
    </row>
    <row r="364" spans="1:78" x14ac:dyDescent="0.25">
      <c r="A364">
        <v>16</v>
      </c>
      <c r="P364" s="13">
        <f>COUNTIF(P$2:P$305,16)</f>
        <v>0</v>
      </c>
      <c r="BS364"/>
    </row>
    <row r="365" spans="1:78" x14ac:dyDescent="0.25">
      <c r="A365">
        <v>17</v>
      </c>
      <c r="P365" s="13">
        <f>COUNTIF(P$2:P$305,17)</f>
        <v>0</v>
      </c>
      <c r="BS365"/>
    </row>
    <row r="366" spans="1:78" x14ac:dyDescent="0.25">
      <c r="A366">
        <v>18</v>
      </c>
      <c r="P366" s="13">
        <f>COUNTIF(P$2:P$305,18)</f>
        <v>0</v>
      </c>
      <c r="BR366" s="7" t="s">
        <v>15</v>
      </c>
      <c r="BS366" s="4">
        <f>BS358/BS363</f>
        <v>0</v>
      </c>
    </row>
    <row r="367" spans="1:78" x14ac:dyDescent="0.25">
      <c r="A367">
        <v>19</v>
      </c>
      <c r="P367" s="13">
        <f>COUNTIF(P$2:P$305,19)</f>
        <v>0</v>
      </c>
      <c r="BR367" s="7" t="s">
        <v>11</v>
      </c>
      <c r="BS367" s="4">
        <f>BS359/BS363</f>
        <v>0</v>
      </c>
    </row>
    <row r="368" spans="1:78" x14ac:dyDescent="0.25">
      <c r="A368">
        <v>20</v>
      </c>
      <c r="P368" s="13">
        <f>COUNTIF(P$2:P$305,20)</f>
        <v>0</v>
      </c>
      <c r="BR368" s="7" t="s">
        <v>12</v>
      </c>
      <c r="BS368" s="4">
        <f>BS360/BS363</f>
        <v>0</v>
      </c>
    </row>
    <row r="369" spans="1:71" x14ac:dyDescent="0.25">
      <c r="A369">
        <v>21</v>
      </c>
      <c r="P369" s="13">
        <f>COUNTIF(P$2:P$305,21)</f>
        <v>0</v>
      </c>
      <c r="BR369" s="7" t="s">
        <v>13</v>
      </c>
      <c r="BS369" s="4">
        <f>BS361/BS363</f>
        <v>0.75</v>
      </c>
    </row>
    <row r="370" spans="1:71" x14ac:dyDescent="0.25">
      <c r="A370">
        <v>22</v>
      </c>
      <c r="P370" s="13">
        <f>COUNTIF(P$2:P$305,22)</f>
        <v>0</v>
      </c>
      <c r="BR370" s="7" t="s">
        <v>14</v>
      </c>
      <c r="BS370" s="4">
        <f>BS362/BS363</f>
        <v>0.25</v>
      </c>
    </row>
    <row r="371" spans="1:71" x14ac:dyDescent="0.25">
      <c r="A371">
        <v>23</v>
      </c>
      <c r="P371" s="13">
        <f>COUNTIF(P$2:P$305,23)</f>
        <v>0</v>
      </c>
      <c r="BS371" s="12">
        <f>SUM(BS366:BS370)</f>
        <v>1</v>
      </c>
    </row>
    <row r="372" spans="1:71" x14ac:dyDescent="0.25">
      <c r="A372">
        <v>24</v>
      </c>
      <c r="P372" s="13">
        <f>COUNTIF(P$2:P$305,24)</f>
        <v>0</v>
      </c>
    </row>
    <row r="373" spans="1:71" x14ac:dyDescent="0.25">
      <c r="A373">
        <v>25</v>
      </c>
      <c r="P373" s="13">
        <f>COUNTIF(P$2:P$305,25)</f>
        <v>0</v>
      </c>
    </row>
    <row r="374" spans="1:71" x14ac:dyDescent="0.25">
      <c r="A374">
        <v>26</v>
      </c>
      <c r="P374" s="13">
        <f>COUNTIF(P$2:P$305,26)</f>
        <v>0</v>
      </c>
    </row>
    <row r="375" spans="1:71" x14ac:dyDescent="0.25">
      <c r="A375">
        <v>27</v>
      </c>
      <c r="P375" s="13">
        <f>COUNTIF(P$2:P$305,27)</f>
        <v>0</v>
      </c>
    </row>
    <row r="376" spans="1:71" x14ac:dyDescent="0.25">
      <c r="A376">
        <v>28</v>
      </c>
      <c r="P376" s="13">
        <f>COUNTIF(P$2:P$305,28)</f>
        <v>0</v>
      </c>
    </row>
    <row r="377" spans="1:71" x14ac:dyDescent="0.25">
      <c r="A377">
        <v>29</v>
      </c>
    </row>
    <row r="378" spans="1:71" x14ac:dyDescent="0.25">
      <c r="A378" s="11" t="s">
        <v>5</v>
      </c>
      <c r="L378" s="13">
        <f>SUM(L349:L362)</f>
        <v>0</v>
      </c>
      <c r="M378" s="13">
        <f>SUM(M349:M362)</f>
        <v>0</v>
      </c>
      <c r="N378" s="13">
        <f>SUM(N349:N353)</f>
        <v>0</v>
      </c>
      <c r="O378" s="13">
        <f>SUM(O349:O358)</f>
        <v>0</v>
      </c>
      <c r="P378" s="13">
        <f>SUM(P349:P376)</f>
        <v>0</v>
      </c>
      <c r="Q378" s="13">
        <f>SUM(Q349:Q363)</f>
        <v>0</v>
      </c>
      <c r="R378" s="13">
        <f>SUM(R349:R359)</f>
        <v>0</v>
      </c>
    </row>
    <row r="380" spans="1:71" x14ac:dyDescent="0.25">
      <c r="A380">
        <v>1</v>
      </c>
      <c r="L380" s="14" t="e">
        <f>L349/L$378</f>
        <v>#DIV/0!</v>
      </c>
      <c r="M380" s="14" t="e">
        <f t="shared" ref="M380:R380" si="91">M349/M$378</f>
        <v>#DIV/0!</v>
      </c>
      <c r="N380" s="14" t="e">
        <f t="shared" si="91"/>
        <v>#DIV/0!</v>
      </c>
      <c r="O380" s="14" t="e">
        <f t="shared" si="91"/>
        <v>#DIV/0!</v>
      </c>
      <c r="P380" s="14" t="e">
        <f t="shared" si="91"/>
        <v>#DIV/0!</v>
      </c>
      <c r="Q380" s="14" t="e">
        <f t="shared" si="91"/>
        <v>#DIV/0!</v>
      </c>
      <c r="R380" s="14" t="e">
        <f t="shared" si="91"/>
        <v>#DIV/0!</v>
      </c>
    </row>
    <row r="381" spans="1:71" x14ac:dyDescent="0.25">
      <c r="A381">
        <v>2</v>
      </c>
      <c r="L381" s="14" t="e">
        <f t="shared" ref="L381:R396" si="92">L350/L$378</f>
        <v>#DIV/0!</v>
      </c>
      <c r="M381" s="14" t="e">
        <f t="shared" si="92"/>
        <v>#DIV/0!</v>
      </c>
      <c r="N381" s="14" t="e">
        <f t="shared" si="92"/>
        <v>#DIV/0!</v>
      </c>
      <c r="O381" s="14" t="e">
        <f t="shared" si="92"/>
        <v>#DIV/0!</v>
      </c>
      <c r="P381" s="14" t="e">
        <f t="shared" si="92"/>
        <v>#DIV/0!</v>
      </c>
      <c r="Q381" s="14" t="e">
        <f t="shared" si="92"/>
        <v>#DIV/0!</v>
      </c>
      <c r="R381" s="14" t="e">
        <f t="shared" si="92"/>
        <v>#DIV/0!</v>
      </c>
    </row>
    <row r="382" spans="1:71" x14ac:dyDescent="0.25">
      <c r="A382">
        <v>3</v>
      </c>
      <c r="L382" s="14" t="e">
        <f t="shared" si="92"/>
        <v>#DIV/0!</v>
      </c>
      <c r="M382" s="14" t="e">
        <f t="shared" si="92"/>
        <v>#DIV/0!</v>
      </c>
      <c r="N382" s="14" t="e">
        <f t="shared" si="92"/>
        <v>#DIV/0!</v>
      </c>
      <c r="O382" s="14" t="e">
        <f t="shared" si="92"/>
        <v>#DIV/0!</v>
      </c>
      <c r="P382" s="14" t="e">
        <f t="shared" si="92"/>
        <v>#DIV/0!</v>
      </c>
      <c r="Q382" s="14" t="e">
        <f t="shared" si="92"/>
        <v>#DIV/0!</v>
      </c>
      <c r="R382" s="14" t="e">
        <f t="shared" si="92"/>
        <v>#DIV/0!</v>
      </c>
    </row>
    <row r="383" spans="1:71" x14ac:dyDescent="0.25">
      <c r="A383">
        <v>4</v>
      </c>
      <c r="L383" s="14" t="e">
        <f t="shared" si="92"/>
        <v>#DIV/0!</v>
      </c>
      <c r="M383" s="14" t="e">
        <f t="shared" si="92"/>
        <v>#DIV/0!</v>
      </c>
      <c r="N383" s="14" t="e">
        <f t="shared" si="92"/>
        <v>#DIV/0!</v>
      </c>
      <c r="O383" s="14" t="e">
        <f t="shared" si="92"/>
        <v>#DIV/0!</v>
      </c>
      <c r="P383" s="14" t="e">
        <f t="shared" si="92"/>
        <v>#DIV/0!</v>
      </c>
      <c r="Q383" s="14" t="e">
        <f t="shared" si="92"/>
        <v>#DIV/0!</v>
      </c>
      <c r="R383" s="14" t="e">
        <f t="shared" si="92"/>
        <v>#DIV/0!</v>
      </c>
    </row>
    <row r="384" spans="1:71" x14ac:dyDescent="0.25">
      <c r="A384">
        <v>5</v>
      </c>
      <c r="L384" s="14" t="e">
        <f t="shared" si="92"/>
        <v>#DIV/0!</v>
      </c>
      <c r="M384" s="14" t="e">
        <f t="shared" si="92"/>
        <v>#DIV/0!</v>
      </c>
      <c r="N384" s="14" t="e">
        <f t="shared" si="92"/>
        <v>#DIV/0!</v>
      </c>
      <c r="O384" s="14" t="e">
        <f t="shared" si="92"/>
        <v>#DIV/0!</v>
      </c>
      <c r="P384" s="14" t="e">
        <f t="shared" si="92"/>
        <v>#DIV/0!</v>
      </c>
      <c r="Q384" s="14" t="e">
        <f t="shared" si="92"/>
        <v>#DIV/0!</v>
      </c>
      <c r="R384" s="14" t="e">
        <f t="shared" si="92"/>
        <v>#DIV/0!</v>
      </c>
    </row>
    <row r="385" spans="1:18" x14ac:dyDescent="0.25">
      <c r="A385">
        <v>6</v>
      </c>
      <c r="L385" s="14" t="e">
        <f t="shared" si="92"/>
        <v>#DIV/0!</v>
      </c>
      <c r="M385" s="14" t="e">
        <f t="shared" si="92"/>
        <v>#DIV/0!</v>
      </c>
      <c r="N385" s="14"/>
      <c r="O385" s="14" t="e">
        <f t="shared" si="92"/>
        <v>#DIV/0!</v>
      </c>
      <c r="P385" s="14" t="e">
        <f t="shared" si="92"/>
        <v>#DIV/0!</v>
      </c>
      <c r="Q385" s="14" t="e">
        <f t="shared" si="92"/>
        <v>#DIV/0!</v>
      </c>
      <c r="R385" s="14" t="e">
        <f t="shared" si="92"/>
        <v>#DIV/0!</v>
      </c>
    </row>
    <row r="386" spans="1:18" x14ac:dyDescent="0.25">
      <c r="A386">
        <v>7</v>
      </c>
      <c r="L386" s="14" t="e">
        <f t="shared" si="92"/>
        <v>#DIV/0!</v>
      </c>
      <c r="M386" s="14" t="e">
        <f t="shared" si="92"/>
        <v>#DIV/0!</v>
      </c>
      <c r="N386" s="14"/>
      <c r="O386" s="14" t="e">
        <f t="shared" si="92"/>
        <v>#DIV/0!</v>
      </c>
      <c r="P386" s="14" t="e">
        <f t="shared" si="92"/>
        <v>#DIV/0!</v>
      </c>
      <c r="Q386" s="14" t="e">
        <f t="shared" si="92"/>
        <v>#DIV/0!</v>
      </c>
      <c r="R386" s="14" t="e">
        <f t="shared" si="92"/>
        <v>#DIV/0!</v>
      </c>
    </row>
    <row r="387" spans="1:18" x14ac:dyDescent="0.25">
      <c r="A387">
        <v>8</v>
      </c>
      <c r="L387" s="14" t="e">
        <f t="shared" si="92"/>
        <v>#DIV/0!</v>
      </c>
      <c r="M387" s="14" t="e">
        <f t="shared" si="92"/>
        <v>#DIV/0!</v>
      </c>
      <c r="N387" s="14"/>
      <c r="O387" s="14" t="e">
        <f t="shared" si="92"/>
        <v>#DIV/0!</v>
      </c>
      <c r="P387" s="14" t="e">
        <f t="shared" si="92"/>
        <v>#DIV/0!</v>
      </c>
      <c r="Q387" s="14" t="e">
        <f t="shared" si="92"/>
        <v>#DIV/0!</v>
      </c>
      <c r="R387" s="14" t="e">
        <f t="shared" si="92"/>
        <v>#DIV/0!</v>
      </c>
    </row>
    <row r="388" spans="1:18" x14ac:dyDescent="0.25">
      <c r="A388">
        <v>9</v>
      </c>
      <c r="L388" s="14" t="e">
        <f t="shared" si="92"/>
        <v>#DIV/0!</v>
      </c>
      <c r="M388" s="14" t="e">
        <f t="shared" si="92"/>
        <v>#DIV/0!</v>
      </c>
      <c r="N388" s="14"/>
      <c r="O388" s="14" t="e">
        <f t="shared" si="92"/>
        <v>#DIV/0!</v>
      </c>
      <c r="P388" s="14" t="e">
        <f t="shared" si="92"/>
        <v>#DIV/0!</v>
      </c>
      <c r="Q388" s="14" t="e">
        <f t="shared" si="92"/>
        <v>#DIV/0!</v>
      </c>
      <c r="R388" s="14" t="e">
        <f t="shared" si="92"/>
        <v>#DIV/0!</v>
      </c>
    </row>
    <row r="389" spans="1:18" x14ac:dyDescent="0.25">
      <c r="A389">
        <v>10</v>
      </c>
      <c r="L389" s="14" t="e">
        <f t="shared" si="92"/>
        <v>#DIV/0!</v>
      </c>
      <c r="M389" s="14" t="e">
        <f t="shared" si="92"/>
        <v>#DIV/0!</v>
      </c>
      <c r="N389" s="14"/>
      <c r="O389" s="14" t="e">
        <f t="shared" si="92"/>
        <v>#DIV/0!</v>
      </c>
      <c r="P389" s="14" t="e">
        <f t="shared" si="92"/>
        <v>#DIV/0!</v>
      </c>
      <c r="Q389" s="14" t="e">
        <f t="shared" si="92"/>
        <v>#DIV/0!</v>
      </c>
      <c r="R389" s="14" t="e">
        <f t="shared" si="92"/>
        <v>#DIV/0!</v>
      </c>
    </row>
    <row r="390" spans="1:18" x14ac:dyDescent="0.25">
      <c r="A390">
        <v>11</v>
      </c>
      <c r="L390" s="14" t="e">
        <f t="shared" si="92"/>
        <v>#DIV/0!</v>
      </c>
      <c r="M390" s="14" t="e">
        <f t="shared" si="92"/>
        <v>#DIV/0!</v>
      </c>
      <c r="N390" s="14"/>
      <c r="O390" s="14"/>
      <c r="P390" s="14" t="e">
        <f t="shared" si="92"/>
        <v>#DIV/0!</v>
      </c>
      <c r="Q390" s="14" t="e">
        <f t="shared" si="92"/>
        <v>#DIV/0!</v>
      </c>
      <c r="R390" s="14" t="e">
        <f t="shared" si="92"/>
        <v>#DIV/0!</v>
      </c>
    </row>
    <row r="391" spans="1:18" x14ac:dyDescent="0.25">
      <c r="A391">
        <v>12</v>
      </c>
      <c r="L391" s="14" t="e">
        <f t="shared" si="92"/>
        <v>#DIV/0!</v>
      </c>
      <c r="M391" s="14" t="e">
        <f t="shared" si="92"/>
        <v>#DIV/0!</v>
      </c>
      <c r="N391" s="14"/>
      <c r="O391" s="14"/>
      <c r="P391" s="14" t="e">
        <f t="shared" si="92"/>
        <v>#DIV/0!</v>
      </c>
      <c r="Q391" s="14" t="e">
        <f t="shared" si="92"/>
        <v>#DIV/0!</v>
      </c>
      <c r="R391" s="14"/>
    </row>
    <row r="392" spans="1:18" x14ac:dyDescent="0.25">
      <c r="A392">
        <v>13</v>
      </c>
      <c r="L392" s="14" t="e">
        <f t="shared" si="92"/>
        <v>#DIV/0!</v>
      </c>
      <c r="M392" s="14" t="e">
        <f t="shared" si="92"/>
        <v>#DIV/0!</v>
      </c>
      <c r="N392" s="14"/>
      <c r="O392" s="14"/>
      <c r="P392" s="14" t="e">
        <f t="shared" si="92"/>
        <v>#DIV/0!</v>
      </c>
      <c r="Q392" s="14" t="e">
        <f t="shared" si="92"/>
        <v>#DIV/0!</v>
      </c>
      <c r="R392" s="14"/>
    </row>
    <row r="393" spans="1:18" x14ac:dyDescent="0.25">
      <c r="A393">
        <v>14</v>
      </c>
      <c r="L393" s="14" t="e">
        <f t="shared" si="92"/>
        <v>#DIV/0!</v>
      </c>
      <c r="M393" s="14" t="e">
        <f t="shared" si="92"/>
        <v>#DIV/0!</v>
      </c>
      <c r="N393" s="14"/>
      <c r="O393" s="14"/>
      <c r="P393" s="14" t="e">
        <f t="shared" si="92"/>
        <v>#DIV/0!</v>
      </c>
      <c r="Q393" s="14" t="e">
        <f t="shared" si="92"/>
        <v>#DIV/0!</v>
      </c>
      <c r="R393" s="14"/>
    </row>
    <row r="394" spans="1:18" x14ac:dyDescent="0.25">
      <c r="A394">
        <v>15</v>
      </c>
      <c r="L394" s="14"/>
      <c r="M394" s="14"/>
      <c r="N394" s="14"/>
      <c r="O394" s="14"/>
      <c r="P394" s="14" t="e">
        <f t="shared" si="92"/>
        <v>#DIV/0!</v>
      </c>
      <c r="Q394" s="14" t="e">
        <f t="shared" si="92"/>
        <v>#DIV/0!</v>
      </c>
      <c r="R394" s="14"/>
    </row>
    <row r="395" spans="1:18" x14ac:dyDescent="0.25">
      <c r="A395">
        <v>16</v>
      </c>
      <c r="L395" s="14"/>
      <c r="M395" s="14"/>
      <c r="N395" s="14"/>
      <c r="O395" s="14"/>
      <c r="P395" s="14" t="e">
        <f t="shared" si="92"/>
        <v>#DIV/0!</v>
      </c>
      <c r="Q395" s="14"/>
      <c r="R395" s="14"/>
    </row>
    <row r="396" spans="1:18" x14ac:dyDescent="0.25">
      <c r="A396">
        <v>17</v>
      </c>
      <c r="L396" s="14"/>
      <c r="M396" s="14"/>
      <c r="N396" s="14"/>
      <c r="O396" s="14"/>
      <c r="P396" s="14" t="e">
        <f t="shared" si="92"/>
        <v>#DIV/0!</v>
      </c>
      <c r="Q396" s="14"/>
      <c r="R396" s="14"/>
    </row>
    <row r="397" spans="1:18" x14ac:dyDescent="0.25">
      <c r="A397">
        <v>18</v>
      </c>
      <c r="L397" s="14"/>
      <c r="M397" s="14"/>
      <c r="N397" s="14"/>
      <c r="O397" s="14"/>
      <c r="P397" s="14" t="e">
        <f t="shared" ref="P397:P407" si="93">P366/P$378</f>
        <v>#DIV/0!</v>
      </c>
      <c r="Q397" s="14"/>
      <c r="R397" s="14"/>
    </row>
    <row r="398" spans="1:18" x14ac:dyDescent="0.25">
      <c r="A398">
        <v>19</v>
      </c>
      <c r="L398" s="14"/>
      <c r="M398" s="14"/>
      <c r="N398" s="14"/>
      <c r="O398" s="14"/>
      <c r="P398" s="14" t="e">
        <f t="shared" si="93"/>
        <v>#DIV/0!</v>
      </c>
      <c r="Q398" s="14"/>
      <c r="R398" s="14"/>
    </row>
    <row r="399" spans="1:18" x14ac:dyDescent="0.25">
      <c r="A399">
        <v>20</v>
      </c>
      <c r="L399" s="14"/>
      <c r="M399" s="14"/>
      <c r="N399" s="14"/>
      <c r="O399" s="14"/>
      <c r="P399" s="14" t="e">
        <f t="shared" si="93"/>
        <v>#DIV/0!</v>
      </c>
      <c r="Q399" s="14"/>
      <c r="R399" s="14"/>
    </row>
    <row r="400" spans="1:18" x14ac:dyDescent="0.25">
      <c r="A400">
        <v>21</v>
      </c>
      <c r="L400" s="14"/>
      <c r="M400" s="14"/>
      <c r="N400" s="14"/>
      <c r="O400" s="14"/>
      <c r="P400" s="14" t="e">
        <f t="shared" si="93"/>
        <v>#DIV/0!</v>
      </c>
      <c r="Q400" s="14"/>
      <c r="R400" s="14"/>
    </row>
    <row r="401" spans="1:18" x14ac:dyDescent="0.25">
      <c r="A401">
        <v>22</v>
      </c>
      <c r="L401" s="14"/>
      <c r="M401" s="14"/>
      <c r="N401" s="14"/>
      <c r="O401" s="14"/>
      <c r="P401" s="14" t="e">
        <f t="shared" si="93"/>
        <v>#DIV/0!</v>
      </c>
      <c r="Q401" s="14"/>
      <c r="R401" s="14"/>
    </row>
    <row r="402" spans="1:18" x14ac:dyDescent="0.25">
      <c r="A402">
        <v>23</v>
      </c>
      <c r="L402" s="14"/>
      <c r="M402" s="14"/>
      <c r="N402" s="14"/>
      <c r="O402" s="14"/>
      <c r="P402" s="14" t="e">
        <f t="shared" si="93"/>
        <v>#DIV/0!</v>
      </c>
      <c r="Q402" s="14"/>
      <c r="R402" s="14"/>
    </row>
    <row r="403" spans="1:18" x14ac:dyDescent="0.25">
      <c r="A403">
        <v>24</v>
      </c>
      <c r="L403" s="14"/>
      <c r="M403" s="14"/>
      <c r="N403" s="14"/>
      <c r="O403" s="14"/>
      <c r="P403" s="14" t="e">
        <f t="shared" si="93"/>
        <v>#DIV/0!</v>
      </c>
      <c r="Q403" s="14"/>
      <c r="R403" s="14"/>
    </row>
    <row r="404" spans="1:18" x14ac:dyDescent="0.25">
      <c r="A404">
        <v>25</v>
      </c>
      <c r="L404" s="14"/>
      <c r="M404" s="14"/>
      <c r="N404" s="14"/>
      <c r="O404" s="14"/>
      <c r="P404" s="14" t="e">
        <f t="shared" si="93"/>
        <v>#DIV/0!</v>
      </c>
      <c r="Q404" s="14"/>
      <c r="R404" s="14"/>
    </row>
    <row r="405" spans="1:18" x14ac:dyDescent="0.25">
      <c r="A405">
        <v>26</v>
      </c>
      <c r="L405" s="14"/>
      <c r="M405" s="14"/>
      <c r="N405" s="14"/>
      <c r="O405" s="14"/>
      <c r="P405" s="14" t="e">
        <f t="shared" si="93"/>
        <v>#DIV/0!</v>
      </c>
      <c r="Q405" s="14"/>
      <c r="R405" s="14"/>
    </row>
    <row r="406" spans="1:18" x14ac:dyDescent="0.25">
      <c r="A406">
        <v>27</v>
      </c>
      <c r="L406" s="14"/>
      <c r="M406" s="14"/>
      <c r="N406" s="14"/>
      <c r="O406" s="14"/>
      <c r="P406" s="14" t="e">
        <f t="shared" si="93"/>
        <v>#DIV/0!</v>
      </c>
      <c r="Q406" s="14"/>
      <c r="R406" s="14"/>
    </row>
    <row r="407" spans="1:18" x14ac:dyDescent="0.25">
      <c r="A407">
        <v>28</v>
      </c>
      <c r="L407" s="14"/>
      <c r="M407" s="14"/>
      <c r="N407" s="14"/>
      <c r="O407" s="14"/>
      <c r="P407" s="14" t="e">
        <f t="shared" si="93"/>
        <v>#DIV/0!</v>
      </c>
      <c r="Q407" s="14"/>
      <c r="R407" s="14"/>
    </row>
    <row r="408" spans="1:18" x14ac:dyDescent="0.25">
      <c r="A408">
        <v>29</v>
      </c>
      <c r="L408" s="14"/>
      <c r="M408" s="14"/>
      <c r="N408" s="14"/>
      <c r="O408" s="14"/>
      <c r="P408" s="14"/>
      <c r="Q408" s="14"/>
      <c r="R408" s="14"/>
    </row>
    <row r="409" spans="1:18" x14ac:dyDescent="0.25">
      <c r="L409" s="14" t="e">
        <f t="shared" ref="L409:R409" si="94">L378/L$378</f>
        <v>#DIV/0!</v>
      </c>
      <c r="M409" s="14" t="e">
        <f t="shared" si="94"/>
        <v>#DIV/0!</v>
      </c>
      <c r="N409" s="14" t="e">
        <f t="shared" si="94"/>
        <v>#DIV/0!</v>
      </c>
      <c r="O409" s="14" t="e">
        <f t="shared" si="94"/>
        <v>#DIV/0!</v>
      </c>
      <c r="P409" s="14" t="e">
        <f t="shared" si="94"/>
        <v>#DIV/0!</v>
      </c>
      <c r="Q409" s="14" t="e">
        <f t="shared" si="94"/>
        <v>#DIV/0!</v>
      </c>
      <c r="R409" s="14" t="e">
        <f t="shared" si="94"/>
        <v>#DIV/0!</v>
      </c>
    </row>
    <row r="413" spans="1:18" x14ac:dyDescent="0.25">
      <c r="A413" t="s">
        <v>0</v>
      </c>
      <c r="B413" s="24">
        <f>MIN(B$2:B$305)</f>
        <v>60</v>
      </c>
      <c r="C413" s="24">
        <f>MIN(C$2:C$305)</f>
        <v>55</v>
      </c>
    </row>
    <row r="414" spans="1:18" x14ac:dyDescent="0.25">
      <c r="A414" t="s">
        <v>1</v>
      </c>
      <c r="B414" s="24">
        <f>MAX(B$2:B$305)</f>
        <v>95</v>
      </c>
      <c r="C414" s="24">
        <f>MAX(C$2:C$305)</f>
        <v>90</v>
      </c>
    </row>
    <row r="415" spans="1:18" x14ac:dyDescent="0.25">
      <c r="A415" t="s">
        <v>2</v>
      </c>
      <c r="B415" s="24">
        <f>AVERAGE(B$2:B$305)</f>
        <v>73.5</v>
      </c>
      <c r="C415" s="24">
        <f>AVERAGE(C$2:C$305)</f>
        <v>76.5</v>
      </c>
    </row>
    <row r="416" spans="1:18" x14ac:dyDescent="0.25">
      <c r="A416" t="s">
        <v>3</v>
      </c>
      <c r="B416" s="24">
        <f>MEDIAN(B$2:B$305)</f>
        <v>69.5</v>
      </c>
      <c r="C416" s="24">
        <f>MEDIAN(C$2:C$305)</f>
        <v>80.5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All</vt:lpstr>
      <vt:lpstr>ACH</vt:lpstr>
      <vt:lpstr>BAT</vt:lpstr>
      <vt:lpstr>CEPS</vt:lpstr>
      <vt:lpstr>LA</vt:lpstr>
      <vt:lpstr>NHS</vt:lpstr>
      <vt:lpstr>STEM</vt:lpstr>
      <vt:lpstr>SBS</vt:lpstr>
      <vt:lpstr>Library</vt:lpstr>
      <vt:lpstr>CA</vt:lpstr>
      <vt:lpstr>Follow-up</vt:lpstr>
      <vt:lpstr>Data</vt:lpstr>
      <vt:lpstr>data-ach</vt:lpstr>
      <vt:lpstr>data-bat</vt:lpstr>
      <vt:lpstr>data-ceps</vt:lpstr>
      <vt:lpstr>data-la</vt:lpstr>
      <vt:lpstr>data-nhs</vt:lpstr>
      <vt:lpstr>data-stem</vt:lpstr>
      <vt:lpstr>data-sbs</vt:lpstr>
      <vt:lpstr>data-library</vt:lpstr>
      <vt:lpstr>data-ca</vt:lpstr>
    </vt:vector>
  </TitlesOfParts>
  <Company>College of DuPage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Matiasek, Jennifer</dc:creator>
  <cp:lastModifiedBy>Cote, Denise</cp:lastModifiedBy>
  <cp:lastPrinted>2019-09-04T20:54:44Z</cp:lastPrinted>
  <dcterms:created xsi:type="dcterms:W3CDTF">2019-09-04T17:09:14Z</dcterms:created>
  <dcterms:modified xsi:type="dcterms:W3CDTF">2019-11-14T21:04:05Z</dcterms:modified>
</cp:coreProperties>
</file>